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251" windowWidth="20520" windowHeight="7305" activeTab="0"/>
  </bookViews>
  <sheets>
    <sheet name="説明" sheetId="1" r:id="rId1"/>
    <sheet name="入力シート" sheetId="2" r:id="rId2"/>
    <sheet name="個票" sheetId="3" r:id="rId3"/>
  </sheets>
  <definedNames>
    <definedName name="_xlnm.Print_Area" localSheetId="2">'個票'!$A$1:$AL$32</definedName>
    <definedName name="_xlnm.Print_Area" localSheetId="0">'説明'!$A$1:$O$36</definedName>
  </definedNames>
  <calcPr fullCalcOnLoad="1"/>
</workbook>
</file>

<file path=xl/sharedStrings.xml><?xml version="1.0" encoding="utf-8"?>
<sst xmlns="http://schemas.openxmlformats.org/spreadsheetml/2006/main" count="183" uniqueCount="135">
  <si>
    <t>処理の方法</t>
  </si>
  <si>
    <t>番号</t>
  </si>
  <si>
    <t>氏名</t>
  </si>
  <si>
    <t>性別</t>
  </si>
  <si>
    <t>１～７</t>
  </si>
  <si>
    <t>８～１４</t>
  </si>
  <si>
    <t>１５～２１</t>
  </si>
  <si>
    <t>２２～２６</t>
  </si>
  <si>
    <t>性別の欄は，男→１，女→２　を入力</t>
  </si>
  <si>
    <t>年</t>
  </si>
  <si>
    <t>組　○○</t>
  </si>
  <si>
    <t>番</t>
  </si>
  <si>
    <t>組</t>
  </si>
  <si>
    <t>学校楽しぃーと　　一覧表</t>
  </si>
  <si>
    <t xml:space="preserve">性別
男１
女２
 </t>
  </si>
  <si>
    <t>観　点</t>
  </si>
  <si>
    <t>性別
男１
女２</t>
  </si>
  <si>
    <t>学校には、悩みや心配を相談できる先生がいる。</t>
  </si>
  <si>
    <t>学級の中にいると、明るく楽しい気持ちになる。</t>
  </si>
  <si>
    <t>授業中に「できた」「わかった」と感じることがある。</t>
  </si>
  <si>
    <t>落ち込むことがある。</t>
  </si>
  <si>
    <t>友達から物を隠されたり、暴力を振るわれたりしてつらい思いをすることがある。</t>
  </si>
  <si>
    <t>学級には、気軽に会話ができたり、遊びに誘ってくれたりする友達がいる。</t>
  </si>
  <si>
    <t>学級のみんなと一緒に学校行事に参加したり、活動したりするのは楽しい。</t>
  </si>
  <si>
    <t>学校行事の計画や準備をやり遂げたとき、「よくがんばったなあ」「よくやったなあ」と思うことがある。</t>
  </si>
  <si>
    <t>授業中は、先生の話をよく聞いている。</t>
  </si>
  <si>
    <t>おなかが痛くなったり、下痢をしたりする。</t>
  </si>
  <si>
    <t>学校には、自分の悩みや本当の気持ちをを話せる友達がいる。</t>
  </si>
  <si>
    <t>学校には、自分が間違いや失敗しても、きちんと訳を聞いてくれる先生がいる。</t>
  </si>
  <si>
    <t>この学級の一員でよかったと思うことがある。</t>
  </si>
  <si>
    <t>自分には、自分なりのよいところがあると思う。</t>
  </si>
  <si>
    <t>授業中、自分から進んで学習に取り組んでいる。</t>
  </si>
  <si>
    <t>頭が痛くなるときがある。</t>
  </si>
  <si>
    <t>自分が困っているときに助けてくれたり、協力してくれたりする友達がいる。</t>
  </si>
  <si>
    <t>学校の先生たちは、自分に対してみんなと同じように公平に接していると思う。</t>
  </si>
  <si>
    <t>学級は、目標やルールが大切にされているので、安心して居心地よく過ごせる。</t>
  </si>
  <si>
    <t>他人から好かれている方だと思う。</t>
  </si>
  <si>
    <t>学習した内容をきちんと理解するための、自分なりの学習の仕方がある。</t>
  </si>
  <si>
    <t>気分が悪くなることがある。</t>
  </si>
  <si>
    <t>友達から悪口を言われたり、無視されたりしてつらい思いをすることがある。</t>
  </si>
  <si>
    <t>友達との関係</t>
  </si>
  <si>
    <t>教師との関係</t>
  </si>
  <si>
    <t>学習意欲</t>
  </si>
  <si>
    <t>自己肯定感</t>
  </si>
  <si>
    <t>心身の状態</t>
  </si>
  <si>
    <t>学級集団における適応感</t>
  </si>
  <si>
    <t>いじめ</t>
  </si>
  <si>
    <t>１～７</t>
  </si>
  <si>
    <t>８～１４</t>
  </si>
  <si>
    <t>１５～２１</t>
  </si>
  <si>
    <t>２２～２６</t>
  </si>
  <si>
    <t>④ の数</t>
  </si>
  <si>
    <t>③ の数</t>
  </si>
  <si>
    <t>② の数</t>
  </si>
  <si>
    <t>① の数</t>
  </si>
  <si>
    <t>合計</t>
  </si>
  <si>
    <t>男子平均</t>
  </si>
  <si>
    <t>女子平均</t>
  </si>
  <si>
    <t>全体平均</t>
  </si>
  <si>
    <t>↑</t>
  </si>
  <si>
    <t>人数</t>
  </si>
  <si>
    <t>「学校楽しぃーと」　－個票－</t>
  </si>
  <si>
    <t>合計点数</t>
  </si>
  <si>
    <t>学級平均</t>
  </si>
  <si>
    <t>観点</t>
  </si>
  <si>
    <t>質問</t>
  </si>
  <si>
    <t>点数</t>
  </si>
  <si>
    <t>学校には，悩みや心配を相談できる先生がいる。</t>
  </si>
  <si>
    <t>学級には，気軽に会話ができたり，遊びに誘ってくれたりする友達がいる。</t>
  </si>
  <si>
    <t>学校には，自分の悩みや本当の気持ちを話せる友達がいる。</t>
  </si>
  <si>
    <t>学校には，自分が間違いや失敗しても，きちんと訳を聞いてくれる先生がいる。</t>
  </si>
  <si>
    <t>自分が困っているときに助けてくれたり，協力してくれたりする友達がいる。</t>
  </si>
  <si>
    <t>学校の先生たちは，自分に対してみんなと同じように公平に接していると思う。</t>
  </si>
  <si>
    <t>授業中は，先生の話をよく聞いている。</t>
  </si>
  <si>
    <t>学校行事の計画や準備をやり遂げたとき，「よくがんばったなあ」「よくやったなあ」と思うことがある。</t>
  </si>
  <si>
    <t>授業中，自分から進んで学習に取り組んでいる。</t>
  </si>
  <si>
    <t>自分には，自分なりのよいところがあると思う。</t>
  </si>
  <si>
    <t>学習した内容をきちんと理解するための，自分なりの学習の仕方がある。</t>
  </si>
  <si>
    <t>学級集団に
おける適応感</t>
  </si>
  <si>
    <t>学級の中にいると，明るく楽しい気持ちになる。</t>
  </si>
  <si>
    <t>おなかが痛くなったり，下痢をしたりする。</t>
  </si>
  <si>
    <t>学級のみんなと一緒に学校行事に参加したり，活動したりするのは楽しい。</t>
  </si>
  <si>
    <t>学級は，目標やルールが大切にされているので，安心して居心地よく過ごせる。</t>
  </si>
  <si>
    <t>いじめ</t>
  </si>
  <si>
    <t>友達から物を隠されたり，暴力を振るわれたりしてつらい思いをすることがある。</t>
  </si>
  <si>
    <t>友達から悪口を言われたり，無視されたりしてつらい思いをすることがある。</t>
  </si>
  <si>
    <t>学校には、気軽に話せる友達がいる。</t>
  </si>
  <si>
    <t>委員会活動や係(当番）活動での自分の仕事は、みんなの役に立っていると思う。</t>
  </si>
  <si>
    <t>学校には、自分のことを理解してくれる先生がいる。</t>
  </si>
  <si>
    <t>学校には，気軽に話せる友達がいる。</t>
  </si>
  <si>
    <t>委員会活動や係(当番）活動での自分の仕事は，みんなの役に立っていると思う。</t>
  </si>
  <si>
    <t>学校には，自分のことを理解してくれる先生がいる。</t>
  </si>
  <si>
    <t>＊</t>
  </si>
  <si>
    <t>回答を入力すると，自動で右の一覧表に反映されます。</t>
  </si>
  <si>
    <t>６番，７番，13番，19番，25番，26番の項目は逆転項目になっています。</t>
  </si>
  <si>
    <t>①　入力シートの「入力欄」に氏名，性別，回答を入力します。</t>
  </si>
  <si>
    <t>②　個票で結果を確認します。</t>
  </si>
  <si>
    <t>大原太郎</t>
  </si>
  <si>
    <t>総合花子</t>
  </si>
  <si>
    <t>～</t>
  </si>
  <si>
    <t>＊</t>
  </si>
  <si>
    <t>＊</t>
  </si>
  <si>
    <t>出席番号の欄に，出席番号を入力すると，自動的に氏名及びその結果が表示されます。</t>
  </si>
  <si>
    <t>鹿児島県の平均（H23.11)５％抽出</t>
  </si>
  <si>
    <t>種</t>
  </si>
  <si>
    <t>小学校</t>
  </si>
  <si>
    <t>中学校</t>
  </si>
  <si>
    <t>高等学校</t>
  </si>
  <si>
    <t>選択データ</t>
  </si>
  <si>
    <t>年</t>
  </si>
  <si>
    <t>友</t>
  </si>
  <si>
    <t>教</t>
  </si>
  <si>
    <t>学</t>
  </si>
  <si>
    <t>自</t>
  </si>
  <si>
    <t>心</t>
  </si>
  <si>
    <t>集</t>
  </si>
  <si>
    <t>い</t>
  </si>
  <si>
    <t>組</t>
  </si>
  <si>
    <t>番</t>
  </si>
  <si>
    <t>月</t>
  </si>
  <si>
    <t>日</t>
  </si>
  <si>
    <t>年</t>
  </si>
  <si>
    <t>組</t>
  </si>
  <si>
    <t>番</t>
  </si>
  <si>
    <t>氏名</t>
  </si>
  <si>
    <t>実施日</t>
  </si>
  <si>
    <t>平成</t>
  </si>
  <si>
    <t>月</t>
  </si>
  <si>
    <t>日</t>
  </si>
  <si>
    <t>ＭＥＭＯ</t>
  </si>
  <si>
    <t/>
  </si>
  <si>
    <t>１クラス４５人まで入力可能です。</t>
  </si>
  <si>
    <t>学年，組，実施日を記入します。（プルダウンリストから選択可）</t>
  </si>
  <si>
    <t>（プルダウンリストから選択可）</t>
  </si>
  <si>
    <t>「入力シート」の一覧表と「個票」には，再変換した数値（１→４，２→３など）が自動的に表示されます。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</si>
</sst>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AR浪漫明朝体U"/>
      <family val="3"/>
    </font>
    <font>
      <sz val="12"/>
      <name val="AR Pゴシック体M"/>
      <family val="3"/>
    </font>
    <font>
      <sz val="18"/>
      <name val="AR浪漫明朝体U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AR浪漫明朝体U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medium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hair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58" fillId="33" borderId="10" xfId="0" applyNumberFormat="1" applyFont="1" applyFill="1" applyBorder="1" applyAlignment="1" applyProtection="1">
      <alignment horizontal="distributed" vertical="center"/>
      <protection locked="0"/>
    </xf>
    <xf numFmtId="0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8" fillId="33" borderId="11" xfId="0" applyNumberFormat="1" applyFont="1" applyFill="1" applyBorder="1" applyAlignment="1" applyProtection="1">
      <alignment horizontal="center" vertical="center"/>
      <protection locked="0"/>
    </xf>
    <xf numFmtId="0" fontId="58" fillId="33" borderId="11" xfId="0" applyNumberFormat="1" applyFont="1" applyFill="1" applyBorder="1" applyAlignment="1" applyProtection="1">
      <alignment horizontal="distributed" vertical="center"/>
      <protection locked="0"/>
    </xf>
    <xf numFmtId="0" fontId="57" fillId="33" borderId="12" xfId="0" applyNumberFormat="1" applyFont="1" applyFill="1" applyBorder="1" applyAlignment="1" applyProtection="1">
      <alignment horizontal="center" vertical="center"/>
      <protection locked="0"/>
    </xf>
    <xf numFmtId="0" fontId="58" fillId="33" borderId="12" xfId="0" applyNumberFormat="1" applyFont="1" applyFill="1" applyBorder="1" applyAlignment="1" applyProtection="1">
      <alignment horizontal="center" vertical="center"/>
      <protection locked="0"/>
    </xf>
    <xf numFmtId="0" fontId="58" fillId="33" borderId="12" xfId="0" applyNumberFormat="1" applyFont="1" applyFill="1" applyBorder="1" applyAlignment="1" applyProtection="1">
      <alignment horizontal="distributed" vertical="center"/>
      <protection locked="0"/>
    </xf>
    <xf numFmtId="0" fontId="57" fillId="33" borderId="13" xfId="0" applyNumberFormat="1" applyFont="1" applyFill="1" applyBorder="1" applyAlignment="1" applyProtection="1">
      <alignment horizontal="center" vertical="center"/>
      <protection locked="0"/>
    </xf>
    <xf numFmtId="0" fontId="58" fillId="33" borderId="13" xfId="0" applyNumberFormat="1" applyFont="1" applyFill="1" applyBorder="1" applyAlignment="1" applyProtection="1">
      <alignment horizontal="center" vertical="center"/>
      <protection locked="0"/>
    </xf>
    <xf numFmtId="0" fontId="58" fillId="33" borderId="13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4" xfId="0" applyFont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49" fontId="16" fillId="34" borderId="14" xfId="0" applyNumberFormat="1" applyFont="1" applyFill="1" applyBorder="1" applyAlignment="1" quotePrefix="1">
      <alignment horizontal="center" vertical="center" shrinkToFit="1"/>
    </xf>
    <xf numFmtId="49" fontId="16" fillId="34" borderId="14" xfId="0" applyNumberFormat="1" applyFont="1" applyFill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10" xfId="0" applyNumberFormat="1" applyFont="1" applyFill="1" applyBorder="1" applyAlignment="1" applyProtection="1">
      <alignment horizontal="center" vertical="center" textRotation="255"/>
      <protection locked="0"/>
    </xf>
    <xf numFmtId="0" fontId="60" fillId="34" borderId="10" xfId="0" applyNumberFormat="1" applyFont="1" applyFill="1" applyBorder="1" applyAlignment="1" applyProtection="1">
      <alignment horizontal="center" vertical="center"/>
      <protection locked="0"/>
    </xf>
    <xf numFmtId="0" fontId="60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60" fillId="34" borderId="10" xfId="0" applyNumberFormat="1" applyFont="1" applyFill="1" applyBorder="1" applyAlignment="1" applyProtection="1">
      <alignment horizontal="distributed" vertical="center"/>
      <protection locked="0"/>
    </xf>
    <xf numFmtId="0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11" xfId="0" applyNumberFormat="1" applyFont="1" applyFill="1" applyBorder="1" applyAlignment="1" applyProtection="1">
      <alignment horizontal="center" vertical="center" textRotation="255"/>
      <protection locked="0"/>
    </xf>
    <xf numFmtId="0" fontId="60" fillId="34" borderId="11" xfId="0" applyNumberFormat="1" applyFont="1" applyFill="1" applyBorder="1" applyAlignment="1" applyProtection="1">
      <alignment horizontal="center" vertical="center"/>
      <protection locked="0"/>
    </xf>
    <xf numFmtId="0" fontId="60" fillId="34" borderId="11" xfId="0" applyNumberFormat="1" applyFont="1" applyFill="1" applyBorder="1" applyAlignment="1" applyProtection="1">
      <alignment horizontal="distributed" vertical="center"/>
      <protection locked="0"/>
    </xf>
    <xf numFmtId="0" fontId="59" fillId="0" borderId="0" xfId="0" applyFont="1" applyAlignment="1">
      <alignment horizontal="center" vertical="center"/>
    </xf>
    <xf numFmtId="0" fontId="59" fillId="0" borderId="1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60" fillId="34" borderId="11" xfId="0" applyNumberFormat="1" applyFont="1" applyFill="1" applyBorder="1" applyAlignment="1" applyProtection="1">
      <alignment horizontal="center" vertical="center" textRotation="255"/>
      <protection locked="0"/>
    </xf>
    <xf numFmtId="0" fontId="60" fillId="34" borderId="12" xfId="0" applyNumberFormat="1" applyFont="1" applyFill="1" applyBorder="1" applyAlignment="1" applyProtection="1">
      <alignment horizontal="center" vertical="center" textRotation="255"/>
      <protection locked="0"/>
    </xf>
    <xf numFmtId="0" fontId="6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2" fillId="0" borderId="0" xfId="0" applyFont="1" applyAlignment="1">
      <alignment vertical="center"/>
    </xf>
    <xf numFmtId="1" fontId="62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/>
    </xf>
    <xf numFmtId="0" fontId="6" fillId="35" borderId="25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center" vertical="center"/>
      <protection/>
    </xf>
    <xf numFmtId="0" fontId="10" fillId="37" borderId="19" xfId="0" applyFont="1" applyFill="1" applyBorder="1" applyAlignment="1" applyProtection="1">
      <alignment horizontal="center" vertical="center" wrapText="1" shrinkToFit="1"/>
      <protection/>
    </xf>
    <xf numFmtId="0" fontId="3" fillId="0" borderId="20" xfId="0" applyFont="1" applyFill="1" applyBorder="1" applyAlignment="1" applyProtection="1">
      <alignment horizontal="center" vertical="top" textRotation="255" wrapText="1"/>
      <protection/>
    </xf>
    <xf numFmtId="0" fontId="3" fillId="37" borderId="20" xfId="0" applyFont="1" applyFill="1" applyBorder="1" applyAlignment="1" applyProtection="1">
      <alignment horizontal="center" vertical="top" textRotation="255" wrapText="1"/>
      <protection/>
    </xf>
    <xf numFmtId="49" fontId="4" fillId="33" borderId="14" xfId="0" applyNumberFormat="1" applyFont="1" applyFill="1" applyBorder="1" applyAlignment="1" applyProtection="1" quotePrefix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0" fontId="3" fillId="36" borderId="26" xfId="0" applyFont="1" applyFill="1" applyBorder="1" applyAlignment="1" applyProtection="1">
      <alignment horizontal="center" vertical="top" textRotation="255" wrapText="1"/>
      <protection/>
    </xf>
    <xf numFmtId="0" fontId="3" fillId="0" borderId="26" xfId="0" applyFont="1" applyFill="1" applyBorder="1" applyAlignment="1" applyProtection="1">
      <alignment horizontal="center" vertical="top" textRotation="255" wrapText="1"/>
      <protection/>
    </xf>
    <xf numFmtId="0" fontId="3" fillId="37" borderId="26" xfId="0" applyFont="1" applyFill="1" applyBorder="1" applyAlignment="1" applyProtection="1">
      <alignment horizontal="center" vertical="top" textRotation="255" wrapText="1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57" fillId="35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37" borderId="10" xfId="0" applyFont="1" applyFill="1" applyBorder="1" applyAlignment="1" applyProtection="1">
      <alignment horizontal="center" vertical="center"/>
      <protection/>
    </xf>
    <xf numFmtId="0" fontId="58" fillId="0" borderId="11" xfId="0" applyNumberFormat="1" applyFont="1" applyFill="1" applyBorder="1" applyAlignment="1" applyProtection="1">
      <alignment horizontal="center" vertical="center"/>
      <protection/>
    </xf>
    <xf numFmtId="0" fontId="57" fillId="0" borderId="11" xfId="0" applyNumberFormat="1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57" fillId="35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 applyProtection="1">
      <alignment horizontal="center" vertical="center"/>
      <protection/>
    </xf>
    <xf numFmtId="0" fontId="58" fillId="0" borderId="12" xfId="0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 applyProtection="1">
      <alignment horizontal="center" vertical="center"/>
      <protection/>
    </xf>
    <xf numFmtId="0" fontId="11" fillId="36" borderId="12" xfId="0" applyFont="1" applyFill="1" applyBorder="1" applyAlignment="1" applyProtection="1">
      <alignment horizontal="center" vertical="center"/>
      <protection/>
    </xf>
    <xf numFmtId="0" fontId="57" fillId="35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37" borderId="12" xfId="0" applyFont="1" applyFill="1" applyBorder="1" applyAlignment="1" applyProtection="1">
      <alignment horizontal="center" vertical="center"/>
      <protection/>
    </xf>
    <xf numFmtId="0" fontId="58" fillId="0" borderId="13" xfId="0" applyNumberFormat="1" applyFont="1" applyFill="1" applyBorder="1" applyAlignment="1" applyProtection="1">
      <alignment horizontal="center" vertical="center"/>
      <protection/>
    </xf>
    <xf numFmtId="0" fontId="57" fillId="0" borderId="13" xfId="0" applyNumberFormat="1" applyFont="1" applyFill="1" applyBorder="1" applyAlignment="1" applyProtection="1">
      <alignment horizontal="center"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57" fillId="35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176" fontId="57" fillId="0" borderId="13" xfId="0" applyNumberFormat="1" applyFont="1" applyFill="1" applyBorder="1" applyAlignment="1" applyProtection="1">
      <alignment horizontal="center" vertical="center"/>
      <protection/>
    </xf>
    <xf numFmtId="176" fontId="57" fillId="36" borderId="13" xfId="0" applyNumberFormat="1" applyFont="1" applyFill="1" applyBorder="1" applyAlignment="1" applyProtection="1">
      <alignment horizontal="center" vertical="center"/>
      <protection/>
    </xf>
    <xf numFmtId="176" fontId="57" fillId="38" borderId="13" xfId="0" applyNumberFormat="1" applyFont="1" applyFill="1" applyBorder="1" applyAlignment="1" applyProtection="1">
      <alignment horizontal="center" vertical="center"/>
      <protection/>
    </xf>
    <xf numFmtId="176" fontId="57" fillId="35" borderId="13" xfId="0" applyNumberFormat="1" applyFont="1" applyFill="1" applyBorder="1" applyAlignment="1" applyProtection="1">
      <alignment horizontal="center" vertical="center"/>
      <protection/>
    </xf>
    <xf numFmtId="176" fontId="57" fillId="37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176" fontId="57" fillId="0" borderId="12" xfId="0" applyNumberFormat="1" applyFont="1" applyFill="1" applyBorder="1" applyAlignment="1" applyProtection="1">
      <alignment horizontal="center" vertical="center"/>
      <protection/>
    </xf>
    <xf numFmtId="176" fontId="57" fillId="36" borderId="12" xfId="0" applyNumberFormat="1" applyFont="1" applyFill="1" applyBorder="1" applyAlignment="1" applyProtection="1">
      <alignment horizontal="center" vertical="center"/>
      <protection/>
    </xf>
    <xf numFmtId="176" fontId="57" fillId="38" borderId="12" xfId="0" applyNumberFormat="1" applyFont="1" applyFill="1" applyBorder="1" applyAlignment="1" applyProtection="1">
      <alignment horizontal="center" vertical="center"/>
      <protection/>
    </xf>
    <xf numFmtId="176" fontId="57" fillId="35" borderId="12" xfId="0" applyNumberFormat="1" applyFont="1" applyFill="1" applyBorder="1" applyAlignment="1" applyProtection="1">
      <alignment horizontal="center" vertical="center"/>
      <protection/>
    </xf>
    <xf numFmtId="176" fontId="57" fillId="37" borderId="12" xfId="0" applyNumberFormat="1" applyFont="1" applyFill="1" applyBorder="1" applyAlignment="1" applyProtection="1">
      <alignment horizontal="center" vertical="center"/>
      <protection/>
    </xf>
    <xf numFmtId="176" fontId="57" fillId="0" borderId="19" xfId="0" applyNumberFormat="1" applyFont="1" applyFill="1" applyBorder="1" applyAlignment="1" applyProtection="1">
      <alignment horizontal="center" vertical="center"/>
      <protection/>
    </xf>
    <xf numFmtId="176" fontId="57" fillId="36" borderId="19" xfId="0" applyNumberFormat="1" applyFont="1" applyFill="1" applyBorder="1" applyAlignment="1" applyProtection="1">
      <alignment horizontal="center" vertical="center"/>
      <protection/>
    </xf>
    <xf numFmtId="176" fontId="57" fillId="38" borderId="19" xfId="0" applyNumberFormat="1" applyFont="1" applyFill="1" applyBorder="1" applyAlignment="1" applyProtection="1">
      <alignment horizontal="center" vertical="center"/>
      <protection/>
    </xf>
    <xf numFmtId="176" fontId="57" fillId="35" borderId="19" xfId="0" applyNumberFormat="1" applyFont="1" applyFill="1" applyBorder="1" applyAlignment="1" applyProtection="1">
      <alignment horizontal="center" vertical="center"/>
      <protection/>
    </xf>
    <xf numFmtId="176" fontId="57" fillId="37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25" xfId="0" applyFont="1" applyFill="1" applyBorder="1" applyAlignment="1" applyProtection="1">
      <alignment vertical="center"/>
      <protection locked="0"/>
    </xf>
    <xf numFmtId="0" fontId="3" fillId="36" borderId="20" xfId="0" applyFont="1" applyFill="1" applyBorder="1" applyAlignment="1" applyProtection="1">
      <alignment horizontal="center" vertical="top" textRotation="255" wrapText="1"/>
      <protection/>
    </xf>
    <xf numFmtId="0" fontId="0" fillId="0" borderId="20" xfId="0" applyFont="1" applyFill="1" applyBorder="1" applyAlignment="1" applyProtection="1">
      <alignment horizontal="center" vertical="center" wrapText="1" shrinkToFit="1"/>
      <protection/>
    </xf>
    <xf numFmtId="0" fontId="0" fillId="0" borderId="26" xfId="0" applyFont="1" applyFill="1" applyBorder="1" applyAlignment="1" applyProtection="1">
      <alignment horizontal="center" vertical="center" wrapText="1" shrinkToFit="1"/>
      <protection/>
    </xf>
    <xf numFmtId="0" fontId="0" fillId="0" borderId="33" xfId="0" applyFont="1" applyFill="1" applyBorder="1" applyAlignment="1" applyProtection="1">
      <alignment horizontal="center" vertical="center" wrapText="1" shrinkToFit="1"/>
      <protection/>
    </xf>
    <xf numFmtId="0" fontId="2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35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1" xfId="0" applyNumberFormat="1" applyFont="1" applyFill="1" applyBorder="1" applyAlignment="1" applyProtection="1">
      <alignment horizontal="center" vertical="center"/>
      <protection locked="0"/>
    </xf>
    <xf numFmtId="0" fontId="57" fillId="35" borderId="11" xfId="0" applyNumberFormat="1" applyFont="1" applyFill="1" applyBorder="1" applyAlignment="1" applyProtection="1">
      <alignment horizontal="center" vertical="center"/>
      <protection locked="0"/>
    </xf>
    <xf numFmtId="0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35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34" xfId="0" applyNumberFormat="1" applyFont="1" applyFill="1" applyBorder="1" applyAlignment="1" applyProtection="1">
      <alignment horizontal="center" vertical="center"/>
      <protection locked="0"/>
    </xf>
    <xf numFmtId="0" fontId="57" fillId="36" borderId="10" xfId="0" applyNumberFormat="1" applyFont="1" applyFill="1" applyBorder="1" applyAlignment="1" applyProtection="1">
      <alignment horizontal="center" vertical="center"/>
      <protection locked="0"/>
    </xf>
    <xf numFmtId="0" fontId="57" fillId="38" borderId="10" xfId="0" applyNumberFormat="1" applyFont="1" applyFill="1" applyBorder="1" applyAlignment="1" applyProtection="1">
      <alignment horizontal="center" vertical="center"/>
      <protection locked="0"/>
    </xf>
    <xf numFmtId="0" fontId="57" fillId="37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35" xfId="0" applyNumberFormat="1" applyFont="1" applyFill="1" applyBorder="1" applyAlignment="1" applyProtection="1">
      <alignment horizontal="center" vertical="center"/>
      <protection locked="0"/>
    </xf>
    <xf numFmtId="0" fontId="57" fillId="36" borderId="11" xfId="0" applyNumberFormat="1" applyFont="1" applyFill="1" applyBorder="1" applyAlignment="1" applyProtection="1">
      <alignment horizontal="center" vertical="center"/>
      <protection locked="0"/>
    </xf>
    <xf numFmtId="0" fontId="57" fillId="38" borderId="11" xfId="0" applyNumberFormat="1" applyFont="1" applyFill="1" applyBorder="1" applyAlignment="1" applyProtection="1">
      <alignment horizontal="center" vertical="center"/>
      <protection locked="0"/>
    </xf>
    <xf numFmtId="0" fontId="57" fillId="37" borderId="11" xfId="0" applyNumberFormat="1" applyFont="1" applyFill="1" applyBorder="1" applyAlignment="1" applyProtection="1">
      <alignment horizontal="center" vertical="center"/>
      <protection locked="0"/>
    </xf>
    <xf numFmtId="0" fontId="57" fillId="0" borderId="36" xfId="0" applyNumberFormat="1" applyFont="1" applyFill="1" applyBorder="1" applyAlignment="1" applyProtection="1">
      <alignment horizontal="center" vertical="center"/>
      <protection locked="0"/>
    </xf>
    <xf numFmtId="0" fontId="57" fillId="36" borderId="12" xfId="0" applyNumberFormat="1" applyFont="1" applyFill="1" applyBorder="1" applyAlignment="1" applyProtection="1">
      <alignment horizontal="center" vertical="center"/>
      <protection locked="0"/>
    </xf>
    <xf numFmtId="0" fontId="57" fillId="38" borderId="12" xfId="0" applyNumberFormat="1" applyFont="1" applyFill="1" applyBorder="1" applyAlignment="1" applyProtection="1">
      <alignment horizontal="center" vertical="center"/>
      <protection locked="0"/>
    </xf>
    <xf numFmtId="0" fontId="57" fillId="37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8" xfId="0" applyNumberFormat="1" applyFont="1" applyFill="1" applyBorder="1" applyAlignment="1" applyProtection="1">
      <alignment horizontal="center" vertical="center"/>
      <protection locked="0"/>
    </xf>
    <xf numFmtId="0" fontId="57" fillId="0" borderId="19" xfId="0" applyNumberFormat="1" applyFont="1" applyFill="1" applyBorder="1" applyAlignment="1" applyProtection="1">
      <alignment horizontal="center" vertical="center"/>
      <protection locked="0"/>
    </xf>
    <xf numFmtId="0" fontId="57" fillId="36" borderId="19" xfId="0" applyNumberFormat="1" applyFont="1" applyFill="1" applyBorder="1" applyAlignment="1" applyProtection="1">
      <alignment horizontal="center" vertical="center"/>
      <protection locked="0"/>
    </xf>
    <xf numFmtId="0" fontId="57" fillId="38" borderId="19" xfId="0" applyNumberFormat="1" applyFont="1" applyFill="1" applyBorder="1" applyAlignment="1" applyProtection="1">
      <alignment horizontal="center" vertical="center"/>
      <protection locked="0"/>
    </xf>
    <xf numFmtId="0" fontId="57" fillId="35" borderId="19" xfId="0" applyNumberFormat="1" applyFont="1" applyFill="1" applyBorder="1" applyAlignment="1" applyProtection="1">
      <alignment horizontal="center" vertical="center"/>
      <protection locked="0"/>
    </xf>
    <xf numFmtId="0" fontId="57" fillId="37" borderId="19" xfId="0" applyNumberFormat="1" applyFont="1" applyFill="1" applyBorder="1" applyAlignment="1" applyProtection="1">
      <alignment horizontal="center" vertical="center"/>
      <protection locked="0"/>
    </xf>
    <xf numFmtId="0" fontId="57" fillId="0" borderId="37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left" vertical="center"/>
    </xf>
    <xf numFmtId="0" fontId="0" fillId="0" borderId="20" xfId="0" applyFont="1" applyFill="1" applyBorder="1" applyAlignment="1" applyProtection="1">
      <alignment horizontal="center" vertical="center" wrapText="1" shrinkToFit="1"/>
      <protection/>
    </xf>
    <xf numFmtId="0" fontId="0" fillId="0" borderId="26" xfId="0" applyFont="1" applyFill="1" applyBorder="1" applyAlignment="1" applyProtection="1">
      <alignment horizontal="center" vertical="center" wrapText="1" shrinkToFit="1"/>
      <protection/>
    </xf>
    <xf numFmtId="0" fontId="0" fillId="0" borderId="33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26" xfId="0" applyFont="1" applyFill="1" applyBorder="1" applyAlignment="1" applyProtection="1">
      <alignment horizontal="center" vertical="center" wrapText="1" shrinkToFit="1"/>
      <protection/>
    </xf>
    <xf numFmtId="0" fontId="8" fillId="0" borderId="33" xfId="0" applyFont="1" applyFill="1" applyBorder="1" applyAlignment="1" applyProtection="1">
      <alignment horizontal="center" vertical="center" wrapText="1" shrinkToFit="1"/>
      <protection/>
    </xf>
    <xf numFmtId="0" fontId="8" fillId="33" borderId="20" xfId="0" applyFont="1" applyFill="1" applyBorder="1" applyAlignment="1" applyProtection="1">
      <alignment horizontal="center" vertical="center" wrapText="1" shrinkToFit="1"/>
      <protection/>
    </xf>
    <xf numFmtId="0" fontId="8" fillId="33" borderId="26" xfId="0" applyFont="1" applyFill="1" applyBorder="1" applyAlignment="1" applyProtection="1">
      <alignment horizontal="center" vertical="center" wrapText="1" shrinkToFit="1"/>
      <protection/>
    </xf>
    <xf numFmtId="0" fontId="8" fillId="33" borderId="33" xfId="0" applyFont="1" applyFill="1" applyBorder="1" applyAlignment="1" applyProtection="1">
      <alignment horizontal="center" vertical="center" wrapText="1" shrinkToFit="1"/>
      <protection/>
    </xf>
    <xf numFmtId="0" fontId="9" fillId="33" borderId="38" xfId="0" applyFont="1" applyFill="1" applyBorder="1" applyAlignment="1" applyProtection="1">
      <alignment horizontal="center" vertical="center" wrapText="1" shrinkToFit="1"/>
      <protection/>
    </xf>
    <xf numFmtId="0" fontId="9" fillId="33" borderId="22" xfId="0" applyFont="1" applyFill="1" applyBorder="1" applyAlignment="1" applyProtection="1">
      <alignment horizontal="center" vertical="center" wrapText="1" shrinkToFit="1"/>
      <protection/>
    </xf>
    <xf numFmtId="0" fontId="9" fillId="33" borderId="39" xfId="0" applyFont="1" applyFill="1" applyBorder="1" applyAlignment="1" applyProtection="1">
      <alignment horizontal="center" vertical="center" wrapText="1" shrinkToFit="1"/>
      <protection/>
    </xf>
    <xf numFmtId="0" fontId="9" fillId="33" borderId="40" xfId="0" applyFont="1" applyFill="1" applyBorder="1" applyAlignment="1" applyProtection="1">
      <alignment horizontal="center" vertical="center" wrapText="1" shrinkToFit="1"/>
      <protection/>
    </xf>
    <xf numFmtId="0" fontId="9" fillId="33" borderId="25" xfId="0" applyFont="1" applyFill="1" applyBorder="1" applyAlignment="1" applyProtection="1">
      <alignment horizontal="center" vertical="center" wrapText="1" shrinkToFit="1"/>
      <protection/>
    </xf>
    <xf numFmtId="0" fontId="9" fillId="33" borderId="41" xfId="0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26" xfId="0" applyFont="1" applyFill="1" applyBorder="1" applyAlignment="1" applyProtection="1">
      <alignment horizontal="center" vertical="center" textRotation="255" wrapText="1" shrinkToFit="1"/>
      <protection/>
    </xf>
    <xf numFmtId="0" fontId="0" fillId="0" borderId="33" xfId="0" applyFont="1" applyFill="1" applyBorder="1" applyAlignment="1" applyProtection="1">
      <alignment horizontal="center" vertical="center" textRotation="255" wrapText="1" shrinkToFit="1"/>
      <protection/>
    </xf>
    <xf numFmtId="0" fontId="10" fillId="0" borderId="19" xfId="0" applyFont="1" applyFill="1" applyBorder="1" applyAlignment="1" applyProtection="1">
      <alignment horizontal="center" vertical="center" wrapText="1" shrinkToFit="1"/>
      <protection/>
    </xf>
    <xf numFmtId="0" fontId="3" fillId="0" borderId="20" xfId="0" applyFont="1" applyFill="1" applyBorder="1" applyAlignment="1" applyProtection="1">
      <alignment horizontal="center" vertical="top" textRotation="255" wrapText="1"/>
      <protection/>
    </xf>
    <xf numFmtId="0" fontId="3" fillId="0" borderId="33" xfId="0" applyFont="1" applyFill="1" applyBorder="1" applyAlignment="1" applyProtection="1">
      <alignment horizontal="center" vertical="top" textRotation="255" wrapText="1"/>
      <protection/>
    </xf>
    <xf numFmtId="0" fontId="3" fillId="36" borderId="20" xfId="0" applyFont="1" applyFill="1" applyBorder="1" applyAlignment="1" applyProtection="1">
      <alignment horizontal="center" vertical="top" textRotation="255" wrapText="1"/>
      <protection/>
    </xf>
    <xf numFmtId="0" fontId="3" fillId="36" borderId="33" xfId="0" applyFont="1" applyFill="1" applyBorder="1" applyAlignment="1" applyProtection="1">
      <alignment horizontal="center" vertical="top" textRotation="255" wrapText="1"/>
      <protection/>
    </xf>
    <xf numFmtId="0" fontId="3" fillId="35" borderId="20" xfId="0" applyFont="1" applyFill="1" applyBorder="1" applyAlignment="1" applyProtection="1">
      <alignment horizontal="center" vertical="top" textRotation="255" wrapText="1"/>
      <protection/>
    </xf>
    <xf numFmtId="0" fontId="3" fillId="35" borderId="33" xfId="0" applyFont="1" applyFill="1" applyBorder="1" applyAlignment="1" applyProtection="1">
      <alignment horizontal="center" vertical="top" textRotation="255" wrapText="1"/>
      <protection/>
    </xf>
    <xf numFmtId="0" fontId="57" fillId="0" borderId="42" xfId="0" applyNumberFormat="1" applyFont="1" applyFill="1" applyBorder="1" applyAlignment="1" applyProtection="1">
      <alignment horizontal="center" vertical="center"/>
      <protection/>
    </xf>
    <xf numFmtId="0" fontId="57" fillId="0" borderId="34" xfId="0" applyNumberFormat="1" applyFont="1" applyFill="1" applyBorder="1" applyAlignment="1" applyProtection="1">
      <alignment horizontal="center" vertical="center"/>
      <protection/>
    </xf>
    <xf numFmtId="0" fontId="57" fillId="0" borderId="43" xfId="0" applyNumberFormat="1" applyFont="1" applyFill="1" applyBorder="1" applyAlignment="1" applyProtection="1">
      <alignment horizontal="center" vertical="center"/>
      <protection/>
    </xf>
    <xf numFmtId="0" fontId="57" fillId="0" borderId="35" xfId="0" applyNumberFormat="1" applyFont="1" applyFill="1" applyBorder="1" applyAlignment="1" applyProtection="1">
      <alignment horizontal="center" vertical="center"/>
      <protection/>
    </xf>
    <xf numFmtId="0" fontId="57" fillId="0" borderId="44" xfId="0" applyNumberFormat="1" applyFont="1" applyFill="1" applyBorder="1" applyAlignment="1" applyProtection="1">
      <alignment horizontal="center" vertical="center"/>
      <protection/>
    </xf>
    <xf numFmtId="0" fontId="57" fillId="0" borderId="36" xfId="0" applyNumberFormat="1" applyFont="1" applyFill="1" applyBorder="1" applyAlignment="1" applyProtection="1">
      <alignment horizontal="center" vertical="center"/>
      <protection/>
    </xf>
    <xf numFmtId="0" fontId="57" fillId="0" borderId="16" xfId="0" applyNumberFormat="1" applyFont="1" applyFill="1" applyBorder="1" applyAlignment="1" applyProtection="1">
      <alignment horizontal="center" vertical="center"/>
      <protection/>
    </xf>
    <xf numFmtId="0" fontId="57" fillId="0" borderId="18" xfId="0" applyNumberFormat="1" applyFont="1" applyFill="1" applyBorder="1" applyAlignment="1" applyProtection="1">
      <alignment horizontal="center" vertical="center"/>
      <protection/>
    </xf>
    <xf numFmtId="0" fontId="57" fillId="0" borderId="45" xfId="0" applyNumberFormat="1" applyFont="1" applyFill="1" applyBorder="1" applyAlignment="1" applyProtection="1">
      <alignment horizontal="center" vertical="center"/>
      <protection/>
    </xf>
    <xf numFmtId="0" fontId="57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34" borderId="49" xfId="0" applyFont="1" applyFill="1" applyBorder="1" applyAlignment="1" applyProtection="1">
      <alignment horizontal="center" vertical="center"/>
      <protection/>
    </xf>
    <xf numFmtId="0" fontId="0" fillId="34" borderId="50" xfId="0" applyFont="1" applyFill="1" applyBorder="1" applyAlignment="1" applyProtection="1">
      <alignment horizontal="center" vertical="center"/>
      <protection/>
    </xf>
    <xf numFmtId="0" fontId="0" fillId="34" borderId="51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32" xfId="0" applyFont="1" applyFill="1" applyBorder="1" applyAlignment="1" applyProtection="1">
      <alignment horizontal="center" vertical="center" wrapText="1"/>
      <protection/>
    </xf>
    <xf numFmtId="0" fontId="0" fillId="34" borderId="52" xfId="0" applyFont="1" applyFill="1" applyBorder="1" applyAlignment="1" applyProtection="1">
      <alignment horizontal="center" vertical="center" wrapText="1"/>
      <protection/>
    </xf>
    <xf numFmtId="0" fontId="0" fillId="34" borderId="53" xfId="0" applyFont="1" applyFill="1" applyBorder="1" applyAlignment="1" applyProtection="1">
      <alignment horizontal="center" vertical="center" wrapText="1"/>
      <protection/>
    </xf>
    <xf numFmtId="0" fontId="0" fillId="34" borderId="54" xfId="0" applyFont="1" applyFill="1" applyBorder="1" applyAlignment="1" applyProtection="1">
      <alignment horizontal="center" vertical="center" wrapText="1"/>
      <protection/>
    </xf>
    <xf numFmtId="0" fontId="0" fillId="34" borderId="50" xfId="0" applyFont="1" applyFill="1" applyBorder="1" applyAlignment="1" applyProtection="1">
      <alignment horizontal="center" vertical="center" wrapText="1"/>
      <protection/>
    </xf>
    <xf numFmtId="0" fontId="0" fillId="34" borderId="55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Border="1" applyAlignment="1" applyProtection="1">
      <alignment horizontal="center" vertical="center"/>
      <protection/>
    </xf>
    <xf numFmtId="177" fontId="0" fillId="0" borderId="59" xfId="0" applyNumberFormat="1" applyFont="1" applyBorder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>
      <alignment horizontal="center" vertical="center"/>
      <protection/>
    </xf>
    <xf numFmtId="177" fontId="0" fillId="0" borderId="60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63" fillId="0" borderId="61" xfId="0" applyFont="1" applyBorder="1" applyAlignment="1" applyProtection="1">
      <alignment horizontal="left" vertical="center"/>
      <protection/>
    </xf>
    <xf numFmtId="0" fontId="63" fillId="0" borderId="62" xfId="0" applyFont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63" xfId="0" applyNumberFormat="1" applyFont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 shrinkToFit="1"/>
      <protection/>
    </xf>
    <xf numFmtId="0" fontId="0" fillId="34" borderId="47" xfId="0" applyFill="1" applyBorder="1" applyAlignment="1" applyProtection="1">
      <alignment horizontal="center" vertical="center" shrinkToFit="1"/>
      <protection/>
    </xf>
    <xf numFmtId="0" fontId="10" fillId="34" borderId="46" xfId="0" applyFont="1" applyFill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vertical="center"/>
      <protection/>
    </xf>
    <xf numFmtId="0" fontId="0" fillId="34" borderId="47" xfId="0" applyFill="1" applyBorder="1" applyAlignment="1" applyProtection="1">
      <alignment vertical="center"/>
      <protection/>
    </xf>
    <xf numFmtId="0" fontId="10" fillId="34" borderId="64" xfId="0" applyNumberFormat="1" applyFont="1" applyFill="1" applyBorder="1" applyAlignment="1" applyProtection="1">
      <alignment horizontal="center" vertical="center" wrapText="1"/>
      <protection/>
    </xf>
    <xf numFmtId="0" fontId="10" fillId="34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0" borderId="66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 applyProtection="1">
      <alignment horizontal="center" vertical="center" wrapText="1"/>
      <protection/>
    </xf>
    <xf numFmtId="0" fontId="0" fillId="34" borderId="49" xfId="0" applyFont="1" applyFill="1" applyBorder="1" applyAlignment="1" applyProtection="1">
      <alignment horizontal="center" vertical="center" textRotation="255"/>
      <protection/>
    </xf>
    <xf numFmtId="0" fontId="0" fillId="34" borderId="50" xfId="0" applyFont="1" applyFill="1" applyBorder="1" applyAlignment="1" applyProtection="1">
      <alignment horizontal="center" vertical="center" textRotation="255"/>
      <protection/>
    </xf>
    <xf numFmtId="0" fontId="0" fillId="34" borderId="28" xfId="0" applyFont="1" applyFill="1" applyBorder="1" applyAlignment="1" applyProtection="1">
      <alignment horizontal="center" vertical="center" textRotation="255"/>
      <protection/>
    </xf>
    <xf numFmtId="0" fontId="0" fillId="34" borderId="19" xfId="0" applyFont="1" applyFill="1" applyBorder="1" applyAlignment="1" applyProtection="1">
      <alignment horizontal="center" vertical="center" textRotation="255"/>
      <protection/>
    </xf>
    <xf numFmtId="0" fontId="0" fillId="34" borderId="29" xfId="0" applyFont="1" applyFill="1" applyBorder="1" applyAlignment="1" applyProtection="1">
      <alignment horizontal="center" vertical="center" textRotation="255"/>
      <protection/>
    </xf>
    <xf numFmtId="0" fontId="0" fillId="34" borderId="14" xfId="0" applyFont="1" applyFill="1" applyBorder="1" applyAlignment="1" applyProtection="1">
      <alignment horizontal="center" vertical="center" textRotation="255"/>
      <protection/>
    </xf>
    <xf numFmtId="0" fontId="10" fillId="0" borderId="67" xfId="0" applyFont="1" applyFill="1" applyBorder="1" applyAlignment="1" applyProtection="1">
      <alignment horizontal="left" vertical="center" wrapText="1"/>
      <protection/>
    </xf>
    <xf numFmtId="0" fontId="10" fillId="0" borderId="50" xfId="0" applyFont="1" applyFill="1" applyBorder="1" applyAlignment="1" applyProtection="1">
      <alignment horizontal="left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34" borderId="49" xfId="0" applyNumberFormat="1" applyFont="1" applyFill="1" applyBorder="1" applyAlignment="1" applyProtection="1">
      <alignment horizontal="center" vertical="center" textRotation="255" wrapText="1"/>
      <protection/>
    </xf>
    <xf numFmtId="0" fontId="0" fillId="34" borderId="50" xfId="0" applyNumberFormat="1" applyFont="1" applyFill="1" applyBorder="1" applyAlignment="1" applyProtection="1">
      <alignment horizontal="center" vertical="center" textRotation="255" wrapText="1"/>
      <protection/>
    </xf>
    <xf numFmtId="0" fontId="0" fillId="34" borderId="28" xfId="0" applyNumberFormat="1" applyFont="1" applyFill="1" applyBorder="1" applyAlignment="1" applyProtection="1">
      <alignment horizontal="center" vertical="center" textRotation="255" wrapText="1"/>
      <protection/>
    </xf>
    <xf numFmtId="0" fontId="0" fillId="34" borderId="19" xfId="0" applyNumberFormat="1" applyFont="1" applyFill="1" applyBorder="1" applyAlignment="1" applyProtection="1">
      <alignment horizontal="center" vertical="center" textRotation="255" wrapText="1"/>
      <protection/>
    </xf>
    <xf numFmtId="0" fontId="0" fillId="34" borderId="29" xfId="0" applyNumberFormat="1" applyFont="1" applyFill="1" applyBorder="1" applyAlignment="1" applyProtection="1">
      <alignment horizontal="center" vertical="center" textRotation="255" wrapText="1"/>
      <protection/>
    </xf>
    <xf numFmtId="0" fontId="0" fillId="34" borderId="14" xfId="0" applyNumberFormat="1" applyFont="1" applyFill="1" applyBorder="1" applyAlignment="1" applyProtection="1">
      <alignment horizontal="center" vertical="center" textRotation="255" wrapText="1"/>
      <protection/>
    </xf>
    <xf numFmtId="0" fontId="10" fillId="0" borderId="68" xfId="0" applyFont="1" applyFill="1" applyBorder="1" applyAlignment="1" applyProtection="1">
      <alignment horizontal="left" vertical="center" shrinkToFit="1"/>
      <protection/>
    </xf>
    <xf numFmtId="0" fontId="10" fillId="0" borderId="17" xfId="0" applyFont="1" applyFill="1" applyBorder="1" applyAlignment="1" applyProtection="1">
      <alignment horizontal="left" vertical="center" shrinkToFit="1"/>
      <protection/>
    </xf>
    <xf numFmtId="0" fontId="10" fillId="0" borderId="18" xfId="0" applyFont="1" applyFill="1" applyBorder="1" applyAlignment="1" applyProtection="1">
      <alignment horizontal="left" vertical="center" shrinkToFit="1"/>
      <protection/>
    </xf>
    <xf numFmtId="0" fontId="10" fillId="0" borderId="69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0" fontId="0" fillId="0" borderId="39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70" xfId="0" applyFont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 horizontal="left" vertical="top"/>
      <protection locked="0"/>
    </xf>
    <xf numFmtId="0" fontId="0" fillId="0" borderId="25" xfId="0" applyFont="1" applyBorder="1" applyAlignment="1" applyProtection="1">
      <alignment horizontal="left" vertical="top"/>
      <protection locked="0"/>
    </xf>
    <xf numFmtId="0" fontId="0" fillId="0" borderId="41" xfId="0" applyFont="1" applyBorder="1" applyAlignment="1" applyProtection="1">
      <alignment horizontal="left" vertical="top"/>
      <protection locked="0"/>
    </xf>
    <xf numFmtId="0" fontId="0" fillId="34" borderId="71" xfId="0" applyFont="1" applyFill="1" applyBorder="1" applyAlignment="1" applyProtection="1">
      <alignment horizontal="center" vertical="center" textRotation="255"/>
      <protection/>
    </xf>
    <xf numFmtId="0" fontId="0" fillId="34" borderId="52" xfId="0" applyFont="1" applyFill="1" applyBorder="1" applyAlignment="1" applyProtection="1">
      <alignment horizontal="center" vertical="center" textRotation="255"/>
      <protection/>
    </xf>
    <xf numFmtId="0" fontId="0" fillId="34" borderId="72" xfId="0" applyFont="1" applyFill="1" applyBorder="1" applyAlignment="1" applyProtection="1">
      <alignment horizontal="center" vertical="center" textRotation="255"/>
      <protection/>
    </xf>
    <xf numFmtId="0" fontId="0" fillId="34" borderId="73" xfId="0" applyFont="1" applyFill="1" applyBorder="1" applyAlignment="1" applyProtection="1">
      <alignment horizontal="center" vertical="center" textRotation="255"/>
      <protection/>
    </xf>
    <xf numFmtId="0" fontId="10" fillId="0" borderId="74" xfId="0" applyFont="1" applyFill="1" applyBorder="1" applyAlignment="1" applyProtection="1">
      <alignment horizontal="left" vertical="center" wrapText="1"/>
      <protection/>
    </xf>
    <xf numFmtId="0" fontId="10" fillId="0" borderId="75" xfId="0" applyFont="1" applyFill="1" applyBorder="1" applyAlignment="1" applyProtection="1">
      <alignment horizontal="left" vertical="center" wrapText="1"/>
      <protection/>
    </xf>
    <xf numFmtId="0" fontId="10" fillId="0" borderId="76" xfId="0" applyFont="1" applyFill="1" applyBorder="1" applyAlignment="1" applyProtection="1">
      <alignment horizontal="left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78" xfId="0" applyFont="1" applyFill="1" applyBorder="1" applyAlignment="1" applyProtection="1">
      <alignment horizontal="left" vertical="center" wrapText="1"/>
      <protection/>
    </xf>
    <xf numFmtId="0" fontId="10" fillId="0" borderId="79" xfId="0" applyFont="1" applyFill="1" applyBorder="1" applyAlignment="1" applyProtection="1">
      <alignment horizontal="left" vertical="center" wrapText="1"/>
      <protection/>
    </xf>
    <xf numFmtId="0" fontId="10" fillId="0" borderId="73" xfId="0" applyFont="1" applyFill="1" applyBorder="1" applyAlignment="1" applyProtection="1">
      <alignment horizontal="left" vertical="center" wrapText="1"/>
      <protection/>
    </xf>
    <xf numFmtId="0" fontId="0" fillId="0" borderId="80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083"/>
          <c:w val="0.498"/>
          <c:h val="0.817"/>
        </c:manualLayout>
      </c:layout>
      <c:radarChart>
        <c:radarStyle val="marker"/>
        <c:varyColors val="0"/>
        <c:ser>
          <c:idx val="1"/>
          <c:order val="0"/>
          <c:tx>
            <c:strRef>
              <c:f>'個票'!$K$4</c:f>
              <c:strCache>
                <c:ptCount val="1"/>
                <c:pt idx="0">
                  <c:v>合計点数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'個票'!$C$6:$J$11</c:f>
              <c:multiLvlStrCache/>
            </c:multiLvlStrRef>
          </c:cat>
          <c:val>
            <c:numRef>
              <c:f>'個票'!$K$6:$K$11</c:f>
              <c:numCache/>
            </c:numRef>
          </c:val>
        </c:ser>
        <c:ser>
          <c:idx val="0"/>
          <c:order val="1"/>
          <c:tx>
            <c:strRef>
              <c:f>'個票'!$M$4</c:f>
              <c:strCache>
                <c:ptCount val="1"/>
                <c:pt idx="0">
                  <c:v>学級平均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'個票'!$C$6:$J$11</c:f>
              <c:multiLvlStrCache/>
            </c:multiLvlStrRef>
          </c:cat>
          <c:val>
            <c:numRef>
              <c:f>'個票'!$M$6:$M$11</c:f>
              <c:numCache/>
            </c:numRef>
          </c:val>
        </c:ser>
        <c:ser>
          <c:idx val="2"/>
          <c:order val="2"/>
          <c:tx>
            <c:v>県学年平均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'個票'!$AQ$6:$AQ$11</c:f>
              <c:numCache/>
            </c:numRef>
          </c:val>
        </c:ser>
        <c:axId val="67096077"/>
        <c:axId val="66993782"/>
      </c:radarChart>
      <c:catAx>
        <c:axId val="67096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3782"/>
        <c:crosses val="autoZero"/>
        <c:auto val="0"/>
        <c:lblOffset val="100"/>
        <c:tickLblSkip val="1"/>
        <c:noMultiLvlLbl val="0"/>
      </c:catAx>
      <c:valAx>
        <c:axId val="66993782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709607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15"/>
          <c:w val="0.28075"/>
          <c:h val="0.297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504825</xdr:colOff>
      <xdr:row>8</xdr:row>
      <xdr:rowOff>142875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00075" y="238125"/>
          <a:ext cx="7458075" cy="15525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「学級用ファイル」は，３シートで構成されています。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　説明　　　　　・・・・・　処理の方法について説明してあります。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②　入力シート　　・・・・・　氏名や回答などを入力します。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③　個票　　　　　・・・・・　個人の状態を確認できます。　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47625</xdr:rowOff>
    </xdr:from>
    <xdr:to>
      <xdr:col>6</xdr:col>
      <xdr:colOff>657225</xdr:colOff>
      <xdr:row>2</xdr:row>
      <xdr:rowOff>828675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0" y="342900"/>
          <a:ext cx="27051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下の欄に，回答を入力してください。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(例)　4444444  3333333  2222222  11111
○　性別は，男→１　女→２　を入力してください。
</a:t>
          </a:r>
        </a:p>
      </xdr:txBody>
    </xdr:sp>
    <xdr:clientData/>
  </xdr:twoCellAnchor>
  <xdr:twoCellAnchor>
    <xdr:from>
      <xdr:col>4</xdr:col>
      <xdr:colOff>342900</xdr:colOff>
      <xdr:row>2</xdr:row>
      <xdr:rowOff>904875</xdr:rowOff>
    </xdr:from>
    <xdr:to>
      <xdr:col>5</xdr:col>
      <xdr:colOff>390525</xdr:colOff>
      <xdr:row>2</xdr:row>
      <xdr:rowOff>1295400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05075" y="1371600"/>
          <a:ext cx="752475" cy="3905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入力欄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2</xdr:row>
      <xdr:rowOff>57150</xdr:rowOff>
    </xdr:from>
    <xdr:to>
      <xdr:col>37</xdr:col>
      <xdr:colOff>152400</xdr:colOff>
      <xdr:row>12</xdr:row>
      <xdr:rowOff>104775</xdr:rowOff>
    </xdr:to>
    <xdr:graphicFrame>
      <xdr:nvGraphicFramePr>
        <xdr:cNvPr id="1" name="グラフ 4"/>
        <xdr:cNvGraphicFramePr/>
      </xdr:nvGraphicFramePr>
      <xdr:xfrm>
        <a:off x="2686050" y="1028700"/>
        <a:ext cx="4000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J3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00390625" style="17" customWidth="1"/>
    <col min="2" max="2" width="6.8515625" style="17" customWidth="1"/>
    <col min="3" max="3" width="13.28125" style="17" customWidth="1"/>
    <col min="4" max="4" width="6.28125" style="17" customWidth="1"/>
    <col min="5" max="6" width="10.421875" style="17" bestFit="1" customWidth="1"/>
    <col min="7" max="7" width="12.140625" style="17" customWidth="1"/>
    <col min="8" max="8" width="12.00390625" style="17" customWidth="1"/>
    <col min="9" max="9" width="4.8515625" style="17" customWidth="1"/>
    <col min="10" max="10" width="10.00390625" style="17" customWidth="1"/>
    <col min="11" max="16384" width="9.00390625" style="17" customWidth="1"/>
  </cols>
  <sheetData>
    <row r="11" ht="17.25">
      <c r="B11" s="16" t="s">
        <v>0</v>
      </c>
    </row>
    <row r="12" ht="17.25">
      <c r="B12" s="16"/>
    </row>
    <row r="13" ht="17.25">
      <c r="B13" s="16" t="s">
        <v>95</v>
      </c>
    </row>
    <row r="15" spans="2:10" ht="18" thickBot="1">
      <c r="B15" s="18" t="s">
        <v>1</v>
      </c>
      <c r="C15" s="19" t="s">
        <v>2</v>
      </c>
      <c r="D15" s="19" t="s">
        <v>3</v>
      </c>
      <c r="E15" s="20" t="s">
        <v>4</v>
      </c>
      <c r="F15" s="20" t="s">
        <v>5</v>
      </c>
      <c r="G15" s="21" t="s">
        <v>6</v>
      </c>
      <c r="H15" s="21" t="s">
        <v>7</v>
      </c>
      <c r="I15" s="22"/>
      <c r="J15" s="23"/>
    </row>
    <row r="16" spans="2:10" ht="18.75">
      <c r="B16" s="24">
        <v>1</v>
      </c>
      <c r="C16" s="25" t="s">
        <v>97</v>
      </c>
      <c r="D16" s="26">
        <v>1</v>
      </c>
      <c r="E16" s="27">
        <v>4433431</v>
      </c>
      <c r="F16" s="27">
        <v>4443313</v>
      </c>
      <c r="G16" s="27">
        <v>4424144</v>
      </c>
      <c r="H16" s="27">
        <v>33411</v>
      </c>
      <c r="I16" s="28"/>
      <c r="J16" s="29"/>
    </row>
    <row r="17" spans="2:10" ht="18.75">
      <c r="B17" s="30">
        <v>2</v>
      </c>
      <c r="C17" s="37" t="s">
        <v>99</v>
      </c>
      <c r="D17" s="37" t="s">
        <v>99</v>
      </c>
      <c r="E17" s="37" t="s">
        <v>99</v>
      </c>
      <c r="F17" s="37" t="s">
        <v>99</v>
      </c>
      <c r="G17" s="37" t="s">
        <v>99</v>
      </c>
      <c r="H17" s="37" t="s">
        <v>99</v>
      </c>
      <c r="I17" s="28"/>
      <c r="J17" s="29"/>
    </row>
    <row r="18" spans="2:10" ht="17.25">
      <c r="B18" s="39">
        <v>21</v>
      </c>
      <c r="C18" s="31" t="s">
        <v>98</v>
      </c>
      <c r="D18" s="31">
        <v>2</v>
      </c>
      <c r="E18" s="32">
        <v>3332323</v>
      </c>
      <c r="F18" s="32">
        <v>4323234</v>
      </c>
      <c r="G18" s="32">
        <v>2342344</v>
      </c>
      <c r="H18" s="32">
        <v>44211</v>
      </c>
      <c r="I18" s="28"/>
      <c r="J18" s="29"/>
    </row>
    <row r="19" spans="2:10" ht="18.75">
      <c r="B19" s="40">
        <v>22</v>
      </c>
      <c r="C19" s="38" t="s">
        <v>99</v>
      </c>
      <c r="D19" s="38" t="s">
        <v>99</v>
      </c>
      <c r="E19" s="38" t="s">
        <v>99</v>
      </c>
      <c r="F19" s="38" t="s">
        <v>99</v>
      </c>
      <c r="G19" s="38" t="s">
        <v>99</v>
      </c>
      <c r="H19" s="38" t="s">
        <v>99</v>
      </c>
      <c r="I19" s="28"/>
      <c r="J19" s="29"/>
    </row>
    <row r="21" spans="3:4" ht="17.25">
      <c r="C21" s="33" t="s">
        <v>92</v>
      </c>
      <c r="D21" s="17" t="s">
        <v>131</v>
      </c>
    </row>
    <row r="22" spans="3:4" ht="17.25">
      <c r="C22" s="33" t="s">
        <v>92</v>
      </c>
      <c r="D22" s="17" t="s">
        <v>8</v>
      </c>
    </row>
    <row r="23" spans="3:4" ht="17.25">
      <c r="C23" s="33" t="s">
        <v>92</v>
      </c>
      <c r="D23" s="17" t="s">
        <v>93</v>
      </c>
    </row>
    <row r="24" spans="3:4" ht="17.25">
      <c r="C24" s="33" t="s">
        <v>92</v>
      </c>
      <c r="D24" s="17" t="s">
        <v>94</v>
      </c>
    </row>
    <row r="25" spans="3:4" ht="17.25">
      <c r="C25" s="33"/>
      <c r="D25" s="17" t="s">
        <v>134</v>
      </c>
    </row>
    <row r="26" ht="17.25">
      <c r="C26" s="33"/>
    </row>
    <row r="27" ht="17.25">
      <c r="C27" s="33"/>
    </row>
    <row r="28" ht="17.25">
      <c r="B28" s="17" t="s">
        <v>96</v>
      </c>
    </row>
    <row r="29" spans="2:3" ht="17.25">
      <c r="B29" s="33" t="s">
        <v>101</v>
      </c>
      <c r="C29" s="17" t="s">
        <v>132</v>
      </c>
    </row>
    <row r="30" ht="17.25">
      <c r="B30" s="33"/>
    </row>
    <row r="31" spans="2:8" ht="17.25">
      <c r="B31" s="34"/>
      <c r="C31" s="35" t="s">
        <v>9</v>
      </c>
      <c r="D31" s="35"/>
      <c r="E31" s="35" t="s">
        <v>10</v>
      </c>
      <c r="F31" s="35" t="s">
        <v>11</v>
      </c>
      <c r="G31" s="35" t="s">
        <v>2</v>
      </c>
      <c r="H31" s="36"/>
    </row>
    <row r="33" spans="2:3" ht="17.25">
      <c r="B33" s="33" t="s">
        <v>100</v>
      </c>
      <c r="C33" s="17" t="s">
        <v>102</v>
      </c>
    </row>
    <row r="34" ht="17.25">
      <c r="C34" s="166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.421875" style="0" customWidth="1"/>
    <col min="2" max="2" width="13.28125" style="0" customWidth="1"/>
    <col min="3" max="3" width="5.140625" style="0" customWidth="1"/>
    <col min="4" max="7" width="10.57421875" style="0" customWidth="1"/>
    <col min="8" max="8" width="3.421875" style="0" customWidth="1"/>
    <col min="9" max="9" width="10.421875" style="0" customWidth="1"/>
    <col min="10" max="10" width="4.8515625" style="0" customWidth="1"/>
    <col min="11" max="36" width="5.140625" style="0" customWidth="1"/>
    <col min="37" max="43" width="5.140625" style="14" customWidth="1"/>
  </cols>
  <sheetData>
    <row r="1" spans="1:43" ht="23.25" customHeight="1">
      <c r="A1" s="54"/>
      <c r="B1" s="54"/>
      <c r="C1" s="54"/>
      <c r="D1" s="54"/>
      <c r="E1" s="55"/>
      <c r="F1" s="56"/>
      <c r="G1" s="56"/>
      <c r="H1" s="54"/>
      <c r="I1" s="54"/>
      <c r="J1" s="54"/>
      <c r="K1" s="54"/>
      <c r="L1" s="54"/>
      <c r="M1" s="54"/>
      <c r="N1" s="54"/>
      <c r="O1" s="54"/>
      <c r="P1" s="133"/>
      <c r="Q1" s="57" t="s">
        <v>9</v>
      </c>
      <c r="R1" s="133"/>
      <c r="S1" s="57" t="s">
        <v>12</v>
      </c>
      <c r="T1" s="57"/>
      <c r="U1" s="57" t="s">
        <v>13</v>
      </c>
      <c r="V1" s="57"/>
      <c r="W1" s="57"/>
      <c r="X1" s="57"/>
      <c r="Y1" s="57"/>
      <c r="Z1" s="57"/>
      <c r="AA1" s="57"/>
      <c r="AB1" s="57"/>
      <c r="AC1" s="57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ht="13.5" customHeight="1">
      <c r="A2" s="170" t="s">
        <v>1</v>
      </c>
      <c r="B2" s="173" t="s">
        <v>2</v>
      </c>
      <c r="C2" s="173" t="s">
        <v>14</v>
      </c>
      <c r="D2" s="176"/>
      <c r="E2" s="177"/>
      <c r="F2" s="177"/>
      <c r="G2" s="178"/>
      <c r="H2" s="182" t="s">
        <v>1</v>
      </c>
      <c r="I2" s="167" t="s">
        <v>2</v>
      </c>
      <c r="J2" s="135"/>
      <c r="K2" s="58">
        <v>1</v>
      </c>
      <c r="L2" s="58">
        <v>2</v>
      </c>
      <c r="M2" s="58">
        <v>3</v>
      </c>
      <c r="N2" s="58">
        <v>4</v>
      </c>
      <c r="O2" s="58">
        <v>5</v>
      </c>
      <c r="P2" s="59">
        <v>6</v>
      </c>
      <c r="Q2" s="59">
        <v>7</v>
      </c>
      <c r="R2" s="58">
        <v>8</v>
      </c>
      <c r="S2" s="58">
        <v>9</v>
      </c>
      <c r="T2" s="58">
        <v>10</v>
      </c>
      <c r="U2" s="58">
        <v>11</v>
      </c>
      <c r="V2" s="58">
        <v>12</v>
      </c>
      <c r="W2" s="59">
        <v>13</v>
      </c>
      <c r="X2" s="60">
        <v>14</v>
      </c>
      <c r="Y2" s="58">
        <v>15</v>
      </c>
      <c r="Z2" s="58">
        <v>16</v>
      </c>
      <c r="AA2" s="58">
        <v>17</v>
      </c>
      <c r="AB2" s="58">
        <v>18</v>
      </c>
      <c r="AC2" s="59">
        <v>19</v>
      </c>
      <c r="AD2" s="58">
        <v>20</v>
      </c>
      <c r="AE2" s="60">
        <v>21</v>
      </c>
      <c r="AF2" s="58">
        <v>22</v>
      </c>
      <c r="AG2" s="58">
        <v>23</v>
      </c>
      <c r="AH2" s="58">
        <v>24</v>
      </c>
      <c r="AI2" s="59">
        <v>25</v>
      </c>
      <c r="AJ2" s="59">
        <v>26</v>
      </c>
      <c r="AK2" s="185" t="s">
        <v>15</v>
      </c>
      <c r="AL2" s="185"/>
      <c r="AM2" s="185"/>
      <c r="AN2" s="185"/>
      <c r="AO2" s="185"/>
      <c r="AP2" s="185"/>
      <c r="AQ2" s="61"/>
    </row>
    <row r="3" spans="1:43" ht="104.25" customHeight="1">
      <c r="A3" s="171"/>
      <c r="B3" s="174"/>
      <c r="C3" s="174"/>
      <c r="D3" s="179"/>
      <c r="E3" s="180"/>
      <c r="F3" s="180"/>
      <c r="G3" s="181"/>
      <c r="H3" s="183"/>
      <c r="I3" s="168"/>
      <c r="J3" s="136" t="s">
        <v>16</v>
      </c>
      <c r="K3" s="186" t="s">
        <v>86</v>
      </c>
      <c r="L3" s="186" t="s">
        <v>17</v>
      </c>
      <c r="M3" s="186" t="s">
        <v>18</v>
      </c>
      <c r="N3" s="186" t="s">
        <v>87</v>
      </c>
      <c r="O3" s="186" t="s">
        <v>19</v>
      </c>
      <c r="P3" s="188" t="s">
        <v>20</v>
      </c>
      <c r="Q3" s="134" t="s">
        <v>21</v>
      </c>
      <c r="R3" s="186" t="s">
        <v>22</v>
      </c>
      <c r="S3" s="186" t="s">
        <v>88</v>
      </c>
      <c r="T3" s="186" t="s">
        <v>23</v>
      </c>
      <c r="U3" s="186" t="s">
        <v>24</v>
      </c>
      <c r="V3" s="186" t="s">
        <v>25</v>
      </c>
      <c r="W3" s="188" t="s">
        <v>26</v>
      </c>
      <c r="X3" s="190" t="s">
        <v>27</v>
      </c>
      <c r="Y3" s="186" t="s">
        <v>28</v>
      </c>
      <c r="Z3" s="186" t="s">
        <v>29</v>
      </c>
      <c r="AA3" s="186" t="s">
        <v>30</v>
      </c>
      <c r="AB3" s="186" t="s">
        <v>31</v>
      </c>
      <c r="AC3" s="188" t="s">
        <v>32</v>
      </c>
      <c r="AD3" s="186" t="s">
        <v>33</v>
      </c>
      <c r="AE3" s="190" t="s">
        <v>34</v>
      </c>
      <c r="AF3" s="186" t="s">
        <v>35</v>
      </c>
      <c r="AG3" s="186" t="s">
        <v>36</v>
      </c>
      <c r="AH3" s="186" t="s">
        <v>37</v>
      </c>
      <c r="AI3" s="188" t="s">
        <v>38</v>
      </c>
      <c r="AJ3" s="188" t="s">
        <v>39</v>
      </c>
      <c r="AK3" s="62" t="s">
        <v>40</v>
      </c>
      <c r="AL3" s="62" t="s">
        <v>41</v>
      </c>
      <c r="AM3" s="62" t="s">
        <v>42</v>
      </c>
      <c r="AN3" s="62" t="s">
        <v>43</v>
      </c>
      <c r="AO3" s="62" t="s">
        <v>44</v>
      </c>
      <c r="AP3" s="62" t="s">
        <v>45</v>
      </c>
      <c r="AQ3" s="63" t="s">
        <v>46</v>
      </c>
    </row>
    <row r="4" spans="1:43" ht="14.25" customHeight="1" thickBot="1">
      <c r="A4" s="172"/>
      <c r="B4" s="175"/>
      <c r="C4" s="175"/>
      <c r="D4" s="64" t="s">
        <v>47</v>
      </c>
      <c r="E4" s="64" t="s">
        <v>48</v>
      </c>
      <c r="F4" s="65" t="s">
        <v>49</v>
      </c>
      <c r="G4" s="65" t="s">
        <v>50</v>
      </c>
      <c r="H4" s="184"/>
      <c r="I4" s="169"/>
      <c r="J4" s="137"/>
      <c r="K4" s="187"/>
      <c r="L4" s="187"/>
      <c r="M4" s="187"/>
      <c r="N4" s="187"/>
      <c r="O4" s="187"/>
      <c r="P4" s="189"/>
      <c r="Q4" s="66"/>
      <c r="R4" s="187"/>
      <c r="S4" s="187"/>
      <c r="T4" s="187"/>
      <c r="U4" s="187"/>
      <c r="V4" s="187"/>
      <c r="W4" s="189"/>
      <c r="X4" s="191"/>
      <c r="Y4" s="187"/>
      <c r="Z4" s="187"/>
      <c r="AA4" s="187"/>
      <c r="AB4" s="187"/>
      <c r="AC4" s="189"/>
      <c r="AD4" s="187"/>
      <c r="AE4" s="191"/>
      <c r="AF4" s="187"/>
      <c r="AG4" s="187"/>
      <c r="AH4" s="187"/>
      <c r="AI4" s="189"/>
      <c r="AJ4" s="189"/>
      <c r="AK4" s="67"/>
      <c r="AL4" s="67"/>
      <c r="AM4" s="67"/>
      <c r="AN4" s="67"/>
      <c r="AO4" s="67"/>
      <c r="AP4" s="67"/>
      <c r="AQ4" s="68"/>
    </row>
    <row r="5" spans="1:43" ht="14.25">
      <c r="A5" s="69">
        <v>1</v>
      </c>
      <c r="B5" s="2"/>
      <c r="C5" s="3"/>
      <c r="D5" s="4"/>
      <c r="E5" s="4"/>
      <c r="F5" s="4"/>
      <c r="G5" s="4"/>
      <c r="H5" s="70">
        <v>1</v>
      </c>
      <c r="I5" s="70">
        <f>IF(B5="","",B5)</f>
      </c>
      <c r="J5" s="140">
        <f>C5</f>
        <v>0</v>
      </c>
      <c r="K5" s="70">
        <f>IF($D5=0,"",VALUE(MID($D5,K$2,1)))</f>
      </c>
      <c r="L5" s="70">
        <f>IF($D5=0,"",VALUE(MID($D5,L$2,1)))</f>
      </c>
      <c r="M5" s="70">
        <f>IF($D5=0,"",VALUE(MID($D5,M$2,1)))</f>
      </c>
      <c r="N5" s="70">
        <f>IF($D5=0,"",VALUE(MID($D5,N$2,1)))</f>
      </c>
      <c r="O5" s="70">
        <f>IF($D5=0,"",VALUE(MID($D5,O$2,1)))</f>
      </c>
      <c r="P5" s="71">
        <f>IF($D5=0,"",5-VALUE(MID($D5,P$2,1)))</f>
      </c>
      <c r="Q5" s="71">
        <f>IF($D5=0,"",5-VALUE(MID($D5,Q$2,1)))</f>
      </c>
      <c r="R5" s="70">
        <f aca="true" t="shared" si="0" ref="R5:X20">IF($E5=0,"",VALUE(MID($E5,K$2,1)))</f>
      </c>
      <c r="S5" s="70">
        <f t="shared" si="0"/>
      </c>
      <c r="T5" s="70">
        <f t="shared" si="0"/>
      </c>
      <c r="U5" s="70">
        <f t="shared" si="0"/>
      </c>
      <c r="V5" s="70">
        <f t="shared" si="0"/>
      </c>
      <c r="W5" s="71">
        <f aca="true" t="shared" si="1" ref="W5:W49">IF($E5=0,"",5-VALUE(MID($E5,P$2,1)))</f>
      </c>
      <c r="X5" s="72">
        <f t="shared" si="0"/>
      </c>
      <c r="Y5" s="70">
        <f aca="true" t="shared" si="2" ref="Y5:AB20">IF($F5=0,"",VALUE(MID($F5,K$2,1)))</f>
      </c>
      <c r="Z5" s="70">
        <f t="shared" si="2"/>
      </c>
      <c r="AA5" s="70">
        <f t="shared" si="2"/>
      </c>
      <c r="AB5" s="70">
        <f t="shared" si="2"/>
      </c>
      <c r="AC5" s="71">
        <f aca="true" t="shared" si="3" ref="AC5:AC49">IF($F5=0,"",5-VALUE(MID($F5,O$2,1)))</f>
      </c>
      <c r="AD5" s="70">
        <f aca="true" t="shared" si="4" ref="AD5:AE20">IF($F5=0,"",VALUE(MID($F5,P$2,1)))</f>
      </c>
      <c r="AE5" s="72">
        <f t="shared" si="4"/>
      </c>
      <c r="AF5" s="70">
        <f aca="true" t="shared" si="5" ref="AF5:AH20">IF($G5=0,"",VALUE(MID($G5,K$2,1)))</f>
      </c>
      <c r="AG5" s="70">
        <f t="shared" si="5"/>
      </c>
      <c r="AH5" s="70">
        <f t="shared" si="5"/>
      </c>
      <c r="AI5" s="71">
        <f aca="true" t="shared" si="6" ref="AI5:AJ20">IF($G5=0,"",5-VALUE(MID($G5,N$2,1)))</f>
      </c>
      <c r="AJ5" s="71">
        <f>IF($G5=0,"",5-VALUE(MID($G5,O$2,1)))</f>
      </c>
      <c r="AK5" s="73" t="e">
        <f aca="true" t="shared" si="7" ref="AK5:AL20">K5+R5+X5+AD5</f>
        <v>#VALUE!</v>
      </c>
      <c r="AL5" s="73" t="e">
        <f t="shared" si="7"/>
        <v>#VALUE!</v>
      </c>
      <c r="AM5" s="73" t="e">
        <f aca="true" t="shared" si="8" ref="AM5:AM49">O5+V5+AB5+AH5</f>
        <v>#VALUE!</v>
      </c>
      <c r="AN5" s="73" t="e">
        <f aca="true" t="shared" si="9" ref="AN5:AN49">N5+U5+AA5+AG5</f>
        <v>#VALUE!</v>
      </c>
      <c r="AO5" s="73" t="e">
        <f aca="true" t="shared" si="10" ref="AO5:AO49">P5+W5+AC5+AI5</f>
        <v>#VALUE!</v>
      </c>
      <c r="AP5" s="73" t="e">
        <f aca="true" t="shared" si="11" ref="AP5:AP49">M5+T5+Z5+AF5</f>
        <v>#VALUE!</v>
      </c>
      <c r="AQ5" s="74" t="e">
        <f aca="true" t="shared" si="12" ref="AQ5:AQ49">AJ5+Q5</f>
        <v>#VALUE!</v>
      </c>
    </row>
    <row r="6" spans="1:43" ht="14.25">
      <c r="A6" s="75">
        <v>2</v>
      </c>
      <c r="B6" s="5"/>
      <c r="C6" s="6"/>
      <c r="D6" s="7"/>
      <c r="E6" s="7"/>
      <c r="F6" s="7"/>
      <c r="G6" s="7"/>
      <c r="H6" s="76">
        <v>2</v>
      </c>
      <c r="I6" s="76">
        <f aca="true" t="shared" si="13" ref="I6:I49">IF(B6="","",B6)</f>
      </c>
      <c r="J6" s="142">
        <f aca="true" t="shared" si="14" ref="J6:J49">C6</f>
        <v>0</v>
      </c>
      <c r="K6" s="76">
        <f aca="true" t="shared" si="15" ref="K6:O21">IF($D6=0,"",VALUE(MID($D6,K$2,1)))</f>
      </c>
      <c r="L6" s="76">
        <f t="shared" si="15"/>
      </c>
      <c r="M6" s="76">
        <f t="shared" si="15"/>
      </c>
      <c r="N6" s="76">
        <f t="shared" si="15"/>
      </c>
      <c r="O6" s="76">
        <f t="shared" si="15"/>
      </c>
      <c r="P6" s="77">
        <f aca="true" t="shared" si="16" ref="P6:Q49">IF($D6=0,"",5-VALUE(MID($D6,P$2,1)))</f>
      </c>
      <c r="Q6" s="77">
        <f t="shared" si="16"/>
      </c>
      <c r="R6" s="76">
        <f t="shared" si="0"/>
      </c>
      <c r="S6" s="76">
        <f t="shared" si="0"/>
      </c>
      <c r="T6" s="76">
        <f t="shared" si="0"/>
      </c>
      <c r="U6" s="76">
        <f t="shared" si="0"/>
      </c>
      <c r="V6" s="76">
        <f t="shared" si="0"/>
      </c>
      <c r="W6" s="77">
        <f t="shared" si="1"/>
      </c>
      <c r="X6" s="78">
        <f t="shared" si="0"/>
      </c>
      <c r="Y6" s="76">
        <f t="shared" si="2"/>
      </c>
      <c r="Z6" s="76">
        <f t="shared" si="2"/>
      </c>
      <c r="AA6" s="76">
        <f t="shared" si="2"/>
      </c>
      <c r="AB6" s="76">
        <f t="shared" si="2"/>
      </c>
      <c r="AC6" s="77">
        <f t="shared" si="3"/>
      </c>
      <c r="AD6" s="76">
        <f t="shared" si="4"/>
      </c>
      <c r="AE6" s="78">
        <f t="shared" si="4"/>
      </c>
      <c r="AF6" s="76">
        <f t="shared" si="5"/>
      </c>
      <c r="AG6" s="76">
        <f t="shared" si="5"/>
      </c>
      <c r="AH6" s="76">
        <f t="shared" si="5"/>
      </c>
      <c r="AI6" s="77">
        <f t="shared" si="6"/>
      </c>
      <c r="AJ6" s="77">
        <f t="shared" si="6"/>
      </c>
      <c r="AK6" s="79" t="e">
        <f t="shared" si="7"/>
        <v>#VALUE!</v>
      </c>
      <c r="AL6" s="79" t="e">
        <f t="shared" si="7"/>
        <v>#VALUE!</v>
      </c>
      <c r="AM6" s="79" t="e">
        <f t="shared" si="8"/>
        <v>#VALUE!</v>
      </c>
      <c r="AN6" s="79" t="e">
        <f t="shared" si="9"/>
        <v>#VALUE!</v>
      </c>
      <c r="AO6" s="79" t="e">
        <f t="shared" si="10"/>
        <v>#VALUE!</v>
      </c>
      <c r="AP6" s="79" t="e">
        <f t="shared" si="11"/>
        <v>#VALUE!</v>
      </c>
      <c r="AQ6" s="80" t="e">
        <f t="shared" si="12"/>
        <v>#VALUE!</v>
      </c>
    </row>
    <row r="7" spans="1:43" ht="14.25">
      <c r="A7" s="75">
        <v>3</v>
      </c>
      <c r="B7" s="5"/>
      <c r="C7" s="6"/>
      <c r="D7" s="7"/>
      <c r="E7" s="7"/>
      <c r="F7" s="7"/>
      <c r="G7" s="7"/>
      <c r="H7" s="76">
        <v>3</v>
      </c>
      <c r="I7" s="76">
        <f t="shared" si="13"/>
      </c>
      <c r="J7" s="142">
        <f t="shared" si="14"/>
        <v>0</v>
      </c>
      <c r="K7" s="76">
        <f t="shared" si="15"/>
      </c>
      <c r="L7" s="76">
        <f t="shared" si="15"/>
      </c>
      <c r="M7" s="76">
        <f t="shared" si="15"/>
      </c>
      <c r="N7" s="76">
        <f t="shared" si="15"/>
      </c>
      <c r="O7" s="76">
        <f t="shared" si="15"/>
      </c>
      <c r="P7" s="77">
        <f t="shared" si="16"/>
      </c>
      <c r="Q7" s="77">
        <f t="shared" si="16"/>
      </c>
      <c r="R7" s="76">
        <f t="shared" si="0"/>
      </c>
      <c r="S7" s="76">
        <f t="shared" si="0"/>
      </c>
      <c r="T7" s="76">
        <f t="shared" si="0"/>
      </c>
      <c r="U7" s="76">
        <f t="shared" si="0"/>
      </c>
      <c r="V7" s="76">
        <f t="shared" si="0"/>
      </c>
      <c r="W7" s="77">
        <f t="shared" si="1"/>
      </c>
      <c r="X7" s="78">
        <f t="shared" si="0"/>
      </c>
      <c r="Y7" s="76">
        <f t="shared" si="2"/>
      </c>
      <c r="Z7" s="76">
        <f t="shared" si="2"/>
      </c>
      <c r="AA7" s="76">
        <f t="shared" si="2"/>
      </c>
      <c r="AB7" s="76">
        <f t="shared" si="2"/>
      </c>
      <c r="AC7" s="77">
        <f t="shared" si="3"/>
      </c>
      <c r="AD7" s="76">
        <f t="shared" si="4"/>
      </c>
      <c r="AE7" s="78">
        <f t="shared" si="4"/>
      </c>
      <c r="AF7" s="76">
        <f t="shared" si="5"/>
      </c>
      <c r="AG7" s="76">
        <f t="shared" si="5"/>
      </c>
      <c r="AH7" s="76">
        <f t="shared" si="5"/>
      </c>
      <c r="AI7" s="77">
        <f t="shared" si="6"/>
      </c>
      <c r="AJ7" s="77">
        <f t="shared" si="6"/>
      </c>
      <c r="AK7" s="79" t="e">
        <f t="shared" si="7"/>
        <v>#VALUE!</v>
      </c>
      <c r="AL7" s="79" t="e">
        <f t="shared" si="7"/>
        <v>#VALUE!</v>
      </c>
      <c r="AM7" s="79" t="e">
        <f t="shared" si="8"/>
        <v>#VALUE!</v>
      </c>
      <c r="AN7" s="79" t="e">
        <f t="shared" si="9"/>
        <v>#VALUE!</v>
      </c>
      <c r="AO7" s="79" t="e">
        <f t="shared" si="10"/>
        <v>#VALUE!</v>
      </c>
      <c r="AP7" s="79" t="e">
        <f t="shared" si="11"/>
        <v>#VALUE!</v>
      </c>
      <c r="AQ7" s="80" t="e">
        <f t="shared" si="12"/>
        <v>#VALUE!</v>
      </c>
    </row>
    <row r="8" spans="1:43" ht="14.25">
      <c r="A8" s="75">
        <v>4</v>
      </c>
      <c r="B8" s="5"/>
      <c r="C8" s="6"/>
      <c r="D8" s="7"/>
      <c r="E8" s="7"/>
      <c r="F8" s="7"/>
      <c r="G8" s="7"/>
      <c r="H8" s="76">
        <v>4</v>
      </c>
      <c r="I8" s="76">
        <f t="shared" si="13"/>
      </c>
      <c r="J8" s="142">
        <f t="shared" si="14"/>
        <v>0</v>
      </c>
      <c r="K8" s="76">
        <f t="shared" si="15"/>
      </c>
      <c r="L8" s="76">
        <f t="shared" si="15"/>
      </c>
      <c r="M8" s="76">
        <f t="shared" si="15"/>
      </c>
      <c r="N8" s="76">
        <f t="shared" si="15"/>
      </c>
      <c r="O8" s="76">
        <f t="shared" si="15"/>
      </c>
      <c r="P8" s="77">
        <f t="shared" si="16"/>
      </c>
      <c r="Q8" s="77">
        <f t="shared" si="16"/>
      </c>
      <c r="R8" s="76">
        <f t="shared" si="0"/>
      </c>
      <c r="S8" s="76">
        <f t="shared" si="0"/>
      </c>
      <c r="T8" s="76">
        <f t="shared" si="0"/>
      </c>
      <c r="U8" s="76">
        <f t="shared" si="0"/>
      </c>
      <c r="V8" s="76">
        <f t="shared" si="0"/>
      </c>
      <c r="W8" s="77">
        <f t="shared" si="1"/>
      </c>
      <c r="X8" s="78">
        <f t="shared" si="0"/>
      </c>
      <c r="Y8" s="76">
        <f t="shared" si="2"/>
      </c>
      <c r="Z8" s="76">
        <f t="shared" si="2"/>
      </c>
      <c r="AA8" s="76">
        <f t="shared" si="2"/>
      </c>
      <c r="AB8" s="76">
        <f t="shared" si="2"/>
      </c>
      <c r="AC8" s="77">
        <f t="shared" si="3"/>
      </c>
      <c r="AD8" s="76">
        <f t="shared" si="4"/>
      </c>
      <c r="AE8" s="78">
        <f t="shared" si="4"/>
      </c>
      <c r="AF8" s="76">
        <f t="shared" si="5"/>
      </c>
      <c r="AG8" s="76">
        <f t="shared" si="5"/>
      </c>
      <c r="AH8" s="76">
        <f t="shared" si="5"/>
      </c>
      <c r="AI8" s="77">
        <f t="shared" si="6"/>
      </c>
      <c r="AJ8" s="77">
        <f t="shared" si="6"/>
      </c>
      <c r="AK8" s="79" t="e">
        <f t="shared" si="7"/>
        <v>#VALUE!</v>
      </c>
      <c r="AL8" s="79" t="e">
        <f t="shared" si="7"/>
        <v>#VALUE!</v>
      </c>
      <c r="AM8" s="79" t="e">
        <f t="shared" si="8"/>
        <v>#VALUE!</v>
      </c>
      <c r="AN8" s="79" t="e">
        <f t="shared" si="9"/>
        <v>#VALUE!</v>
      </c>
      <c r="AO8" s="79" t="e">
        <f t="shared" si="10"/>
        <v>#VALUE!</v>
      </c>
      <c r="AP8" s="79" t="e">
        <f t="shared" si="11"/>
        <v>#VALUE!</v>
      </c>
      <c r="AQ8" s="80" t="e">
        <f t="shared" si="12"/>
        <v>#VALUE!</v>
      </c>
    </row>
    <row r="9" spans="1:43" ht="14.25">
      <c r="A9" s="81">
        <v>5</v>
      </c>
      <c r="B9" s="8"/>
      <c r="C9" s="9"/>
      <c r="D9" s="10"/>
      <c r="E9" s="10"/>
      <c r="F9" s="10"/>
      <c r="G9" s="10"/>
      <c r="H9" s="82">
        <v>5</v>
      </c>
      <c r="I9" s="82">
        <f t="shared" si="13"/>
      </c>
      <c r="J9" s="144">
        <f t="shared" si="14"/>
        <v>0</v>
      </c>
      <c r="K9" s="82">
        <f t="shared" si="15"/>
      </c>
      <c r="L9" s="82">
        <f t="shared" si="15"/>
      </c>
      <c r="M9" s="82">
        <f t="shared" si="15"/>
      </c>
      <c r="N9" s="82">
        <f t="shared" si="15"/>
      </c>
      <c r="O9" s="82">
        <f t="shared" si="15"/>
      </c>
      <c r="P9" s="83">
        <f t="shared" si="16"/>
      </c>
      <c r="Q9" s="83">
        <f t="shared" si="16"/>
      </c>
      <c r="R9" s="82">
        <f t="shared" si="0"/>
      </c>
      <c r="S9" s="82">
        <f t="shared" si="0"/>
      </c>
      <c r="T9" s="82">
        <f t="shared" si="0"/>
      </c>
      <c r="U9" s="82">
        <f t="shared" si="0"/>
      </c>
      <c r="V9" s="82">
        <f t="shared" si="0"/>
      </c>
      <c r="W9" s="83">
        <f t="shared" si="1"/>
      </c>
      <c r="X9" s="84">
        <f t="shared" si="0"/>
      </c>
      <c r="Y9" s="82">
        <f t="shared" si="2"/>
      </c>
      <c r="Z9" s="82">
        <f t="shared" si="2"/>
      </c>
      <c r="AA9" s="82">
        <f t="shared" si="2"/>
      </c>
      <c r="AB9" s="82">
        <f t="shared" si="2"/>
      </c>
      <c r="AC9" s="83">
        <f t="shared" si="3"/>
      </c>
      <c r="AD9" s="82">
        <f t="shared" si="4"/>
      </c>
      <c r="AE9" s="84">
        <f t="shared" si="4"/>
      </c>
      <c r="AF9" s="82">
        <f t="shared" si="5"/>
      </c>
      <c r="AG9" s="82">
        <f t="shared" si="5"/>
      </c>
      <c r="AH9" s="82">
        <f t="shared" si="5"/>
      </c>
      <c r="AI9" s="83">
        <f t="shared" si="6"/>
      </c>
      <c r="AJ9" s="83">
        <f t="shared" si="6"/>
      </c>
      <c r="AK9" s="85" t="e">
        <f t="shared" si="7"/>
        <v>#VALUE!</v>
      </c>
      <c r="AL9" s="85" t="e">
        <f t="shared" si="7"/>
        <v>#VALUE!</v>
      </c>
      <c r="AM9" s="85" t="e">
        <f t="shared" si="8"/>
        <v>#VALUE!</v>
      </c>
      <c r="AN9" s="85" t="e">
        <f t="shared" si="9"/>
        <v>#VALUE!</v>
      </c>
      <c r="AO9" s="85" t="e">
        <f t="shared" si="10"/>
        <v>#VALUE!</v>
      </c>
      <c r="AP9" s="85" t="e">
        <f t="shared" si="11"/>
        <v>#VALUE!</v>
      </c>
      <c r="AQ9" s="86" t="e">
        <f t="shared" si="12"/>
        <v>#VALUE!</v>
      </c>
    </row>
    <row r="10" spans="1:43" ht="14.25">
      <c r="A10" s="87">
        <v>6</v>
      </c>
      <c r="B10" s="11"/>
      <c r="C10" s="12"/>
      <c r="D10" s="13"/>
      <c r="E10" s="13"/>
      <c r="F10" s="13"/>
      <c r="G10" s="13"/>
      <c r="H10" s="88">
        <v>6</v>
      </c>
      <c r="I10" s="88">
        <f t="shared" si="13"/>
      </c>
      <c r="J10" s="146">
        <f t="shared" si="14"/>
        <v>0</v>
      </c>
      <c r="K10" s="88">
        <f>IF($D10=0,"",VALUE(MID($D10,K$2,1)))</f>
      </c>
      <c r="L10" s="88">
        <f t="shared" si="15"/>
      </c>
      <c r="M10" s="88">
        <f t="shared" si="15"/>
      </c>
      <c r="N10" s="88">
        <f t="shared" si="15"/>
      </c>
      <c r="O10" s="88">
        <f t="shared" si="15"/>
      </c>
      <c r="P10" s="89">
        <f>IF($D10=0,"",5-VALUE(MID($D10,P$2,1)))</f>
      </c>
      <c r="Q10" s="89">
        <f t="shared" si="16"/>
      </c>
      <c r="R10" s="88">
        <f t="shared" si="0"/>
      </c>
      <c r="S10" s="88">
        <f t="shared" si="0"/>
      </c>
      <c r="T10" s="88">
        <f t="shared" si="0"/>
      </c>
      <c r="U10" s="88">
        <f t="shared" si="0"/>
      </c>
      <c r="V10" s="88">
        <f t="shared" si="0"/>
      </c>
      <c r="W10" s="89">
        <f t="shared" si="1"/>
      </c>
      <c r="X10" s="90">
        <f t="shared" si="0"/>
      </c>
      <c r="Y10" s="88">
        <f t="shared" si="2"/>
      </c>
      <c r="Z10" s="88">
        <f t="shared" si="2"/>
      </c>
      <c r="AA10" s="88">
        <f t="shared" si="2"/>
      </c>
      <c r="AB10" s="88">
        <f t="shared" si="2"/>
      </c>
      <c r="AC10" s="89">
        <f t="shared" si="3"/>
      </c>
      <c r="AD10" s="88">
        <f t="shared" si="4"/>
      </c>
      <c r="AE10" s="90">
        <f t="shared" si="4"/>
      </c>
      <c r="AF10" s="88">
        <f t="shared" si="5"/>
      </c>
      <c r="AG10" s="88">
        <f t="shared" si="5"/>
      </c>
      <c r="AH10" s="88">
        <f t="shared" si="5"/>
      </c>
      <c r="AI10" s="89">
        <f t="shared" si="6"/>
      </c>
      <c r="AJ10" s="89">
        <f t="shared" si="6"/>
      </c>
      <c r="AK10" s="91" t="e">
        <f t="shared" si="7"/>
        <v>#VALUE!</v>
      </c>
      <c r="AL10" s="91" t="e">
        <f t="shared" si="7"/>
        <v>#VALUE!</v>
      </c>
      <c r="AM10" s="91" t="e">
        <f t="shared" si="8"/>
        <v>#VALUE!</v>
      </c>
      <c r="AN10" s="91" t="e">
        <f t="shared" si="9"/>
        <v>#VALUE!</v>
      </c>
      <c r="AO10" s="91" t="e">
        <f t="shared" si="10"/>
        <v>#VALUE!</v>
      </c>
      <c r="AP10" s="91" t="e">
        <f t="shared" si="11"/>
        <v>#VALUE!</v>
      </c>
      <c r="AQ10" s="92" t="e">
        <f t="shared" si="12"/>
        <v>#VALUE!</v>
      </c>
    </row>
    <row r="11" spans="1:43" ht="14.25">
      <c r="A11" s="75">
        <v>7</v>
      </c>
      <c r="B11" s="5"/>
      <c r="C11" s="6"/>
      <c r="D11" s="7"/>
      <c r="E11" s="7"/>
      <c r="F11" s="7"/>
      <c r="G11" s="7"/>
      <c r="H11" s="76">
        <v>7</v>
      </c>
      <c r="I11" s="76">
        <f t="shared" si="13"/>
      </c>
      <c r="J11" s="142">
        <f t="shared" si="14"/>
        <v>0</v>
      </c>
      <c r="K11" s="76">
        <f t="shared" si="15"/>
      </c>
      <c r="L11" s="76">
        <f t="shared" si="15"/>
      </c>
      <c r="M11" s="76">
        <f t="shared" si="15"/>
      </c>
      <c r="N11" s="76">
        <f t="shared" si="15"/>
      </c>
      <c r="O11" s="76">
        <f t="shared" si="15"/>
      </c>
      <c r="P11" s="77">
        <f t="shared" si="16"/>
      </c>
      <c r="Q11" s="77">
        <f t="shared" si="16"/>
      </c>
      <c r="R11" s="76">
        <f t="shared" si="0"/>
      </c>
      <c r="S11" s="76">
        <f t="shared" si="0"/>
      </c>
      <c r="T11" s="76">
        <f t="shared" si="0"/>
      </c>
      <c r="U11" s="76">
        <f t="shared" si="0"/>
      </c>
      <c r="V11" s="76">
        <f t="shared" si="0"/>
      </c>
      <c r="W11" s="77">
        <f t="shared" si="1"/>
      </c>
      <c r="X11" s="78">
        <f t="shared" si="0"/>
      </c>
      <c r="Y11" s="76">
        <f t="shared" si="2"/>
      </c>
      <c r="Z11" s="76">
        <f t="shared" si="2"/>
      </c>
      <c r="AA11" s="76">
        <f t="shared" si="2"/>
      </c>
      <c r="AB11" s="76">
        <f t="shared" si="2"/>
      </c>
      <c r="AC11" s="77">
        <f t="shared" si="3"/>
      </c>
      <c r="AD11" s="76">
        <f t="shared" si="4"/>
      </c>
      <c r="AE11" s="78">
        <f t="shared" si="4"/>
      </c>
      <c r="AF11" s="76">
        <f t="shared" si="5"/>
      </c>
      <c r="AG11" s="76">
        <f t="shared" si="5"/>
      </c>
      <c r="AH11" s="76">
        <f t="shared" si="5"/>
      </c>
      <c r="AI11" s="77">
        <f t="shared" si="6"/>
      </c>
      <c r="AJ11" s="77">
        <f t="shared" si="6"/>
      </c>
      <c r="AK11" s="79" t="e">
        <f t="shared" si="7"/>
        <v>#VALUE!</v>
      </c>
      <c r="AL11" s="79" t="e">
        <f t="shared" si="7"/>
        <v>#VALUE!</v>
      </c>
      <c r="AM11" s="79" t="e">
        <f t="shared" si="8"/>
        <v>#VALUE!</v>
      </c>
      <c r="AN11" s="79" t="e">
        <f t="shared" si="9"/>
        <v>#VALUE!</v>
      </c>
      <c r="AO11" s="79" t="e">
        <f t="shared" si="10"/>
        <v>#VALUE!</v>
      </c>
      <c r="AP11" s="79" t="e">
        <f t="shared" si="11"/>
        <v>#VALUE!</v>
      </c>
      <c r="AQ11" s="80" t="e">
        <f t="shared" si="12"/>
        <v>#VALUE!</v>
      </c>
    </row>
    <row r="12" spans="1:43" ht="14.25">
      <c r="A12" s="75">
        <v>8</v>
      </c>
      <c r="B12" s="5"/>
      <c r="C12" s="6"/>
      <c r="D12" s="7"/>
      <c r="E12" s="7"/>
      <c r="F12" s="7"/>
      <c r="G12" s="7"/>
      <c r="H12" s="76">
        <v>8</v>
      </c>
      <c r="I12" s="76">
        <f t="shared" si="13"/>
      </c>
      <c r="J12" s="142">
        <f t="shared" si="14"/>
        <v>0</v>
      </c>
      <c r="K12" s="76">
        <f t="shared" si="15"/>
      </c>
      <c r="L12" s="76">
        <f t="shared" si="15"/>
      </c>
      <c r="M12" s="76">
        <f t="shared" si="15"/>
      </c>
      <c r="N12" s="76">
        <f t="shared" si="15"/>
      </c>
      <c r="O12" s="76">
        <f t="shared" si="15"/>
      </c>
      <c r="P12" s="77">
        <f t="shared" si="16"/>
      </c>
      <c r="Q12" s="77">
        <f t="shared" si="16"/>
      </c>
      <c r="R12" s="76">
        <f t="shared" si="0"/>
      </c>
      <c r="S12" s="76">
        <f t="shared" si="0"/>
      </c>
      <c r="T12" s="76">
        <f t="shared" si="0"/>
      </c>
      <c r="U12" s="76">
        <f t="shared" si="0"/>
      </c>
      <c r="V12" s="76">
        <f t="shared" si="0"/>
      </c>
      <c r="W12" s="77">
        <f t="shared" si="1"/>
      </c>
      <c r="X12" s="78">
        <f t="shared" si="0"/>
      </c>
      <c r="Y12" s="76">
        <f t="shared" si="2"/>
      </c>
      <c r="Z12" s="76">
        <f t="shared" si="2"/>
      </c>
      <c r="AA12" s="76">
        <f t="shared" si="2"/>
      </c>
      <c r="AB12" s="76">
        <f t="shared" si="2"/>
      </c>
      <c r="AC12" s="77">
        <f t="shared" si="3"/>
      </c>
      <c r="AD12" s="76">
        <f t="shared" si="4"/>
      </c>
      <c r="AE12" s="78">
        <f t="shared" si="4"/>
      </c>
      <c r="AF12" s="76">
        <f t="shared" si="5"/>
      </c>
      <c r="AG12" s="76">
        <f t="shared" si="5"/>
      </c>
      <c r="AH12" s="76">
        <f t="shared" si="5"/>
      </c>
      <c r="AI12" s="77">
        <f t="shared" si="6"/>
      </c>
      <c r="AJ12" s="77">
        <f t="shared" si="6"/>
      </c>
      <c r="AK12" s="79" t="e">
        <f t="shared" si="7"/>
        <v>#VALUE!</v>
      </c>
      <c r="AL12" s="79" t="e">
        <f t="shared" si="7"/>
        <v>#VALUE!</v>
      </c>
      <c r="AM12" s="79" t="e">
        <f t="shared" si="8"/>
        <v>#VALUE!</v>
      </c>
      <c r="AN12" s="79" t="e">
        <f t="shared" si="9"/>
        <v>#VALUE!</v>
      </c>
      <c r="AO12" s="79" t="e">
        <f t="shared" si="10"/>
        <v>#VALUE!</v>
      </c>
      <c r="AP12" s="79" t="e">
        <f t="shared" si="11"/>
        <v>#VALUE!</v>
      </c>
      <c r="AQ12" s="80" t="e">
        <f t="shared" si="12"/>
        <v>#VALUE!</v>
      </c>
    </row>
    <row r="13" spans="1:43" ht="14.25">
      <c r="A13" s="75">
        <v>9</v>
      </c>
      <c r="B13" s="5"/>
      <c r="C13" s="6"/>
      <c r="D13" s="7"/>
      <c r="E13" s="7"/>
      <c r="F13" s="7"/>
      <c r="G13" s="7"/>
      <c r="H13" s="76">
        <v>9</v>
      </c>
      <c r="I13" s="76">
        <f t="shared" si="13"/>
      </c>
      <c r="J13" s="142">
        <f t="shared" si="14"/>
        <v>0</v>
      </c>
      <c r="K13" s="76">
        <f t="shared" si="15"/>
      </c>
      <c r="L13" s="76">
        <f t="shared" si="15"/>
      </c>
      <c r="M13" s="76">
        <f t="shared" si="15"/>
      </c>
      <c r="N13" s="76">
        <f t="shared" si="15"/>
      </c>
      <c r="O13" s="76">
        <f t="shared" si="15"/>
      </c>
      <c r="P13" s="77">
        <f t="shared" si="16"/>
      </c>
      <c r="Q13" s="77">
        <f t="shared" si="16"/>
      </c>
      <c r="R13" s="76">
        <f t="shared" si="0"/>
      </c>
      <c r="S13" s="76">
        <f t="shared" si="0"/>
      </c>
      <c r="T13" s="76">
        <f t="shared" si="0"/>
      </c>
      <c r="U13" s="76">
        <f t="shared" si="0"/>
      </c>
      <c r="V13" s="76">
        <f t="shared" si="0"/>
      </c>
      <c r="W13" s="77">
        <f t="shared" si="1"/>
      </c>
      <c r="X13" s="78">
        <f t="shared" si="0"/>
      </c>
      <c r="Y13" s="76">
        <f t="shared" si="2"/>
      </c>
      <c r="Z13" s="76">
        <f t="shared" si="2"/>
      </c>
      <c r="AA13" s="76">
        <f t="shared" si="2"/>
      </c>
      <c r="AB13" s="76">
        <f t="shared" si="2"/>
      </c>
      <c r="AC13" s="77">
        <f t="shared" si="3"/>
      </c>
      <c r="AD13" s="76">
        <f t="shared" si="4"/>
      </c>
      <c r="AE13" s="78">
        <f t="shared" si="4"/>
      </c>
      <c r="AF13" s="76">
        <f t="shared" si="5"/>
      </c>
      <c r="AG13" s="76">
        <f t="shared" si="5"/>
      </c>
      <c r="AH13" s="76">
        <f t="shared" si="5"/>
      </c>
      <c r="AI13" s="77">
        <f t="shared" si="6"/>
      </c>
      <c r="AJ13" s="77">
        <f t="shared" si="6"/>
      </c>
      <c r="AK13" s="79" t="e">
        <f t="shared" si="7"/>
        <v>#VALUE!</v>
      </c>
      <c r="AL13" s="79" t="e">
        <f t="shared" si="7"/>
        <v>#VALUE!</v>
      </c>
      <c r="AM13" s="79" t="e">
        <f t="shared" si="8"/>
        <v>#VALUE!</v>
      </c>
      <c r="AN13" s="79" t="e">
        <f t="shared" si="9"/>
        <v>#VALUE!</v>
      </c>
      <c r="AO13" s="79" t="e">
        <f t="shared" si="10"/>
        <v>#VALUE!</v>
      </c>
      <c r="AP13" s="79" t="e">
        <f t="shared" si="11"/>
        <v>#VALUE!</v>
      </c>
      <c r="AQ13" s="80" t="e">
        <f t="shared" si="12"/>
        <v>#VALUE!</v>
      </c>
    </row>
    <row r="14" spans="1:43" ht="14.25">
      <c r="A14" s="81">
        <v>10</v>
      </c>
      <c r="B14" s="8"/>
      <c r="C14" s="9"/>
      <c r="D14" s="10"/>
      <c r="E14" s="10"/>
      <c r="F14" s="10"/>
      <c r="G14" s="10"/>
      <c r="H14" s="82">
        <v>10</v>
      </c>
      <c r="I14" s="82">
        <f t="shared" si="13"/>
      </c>
      <c r="J14" s="144">
        <f t="shared" si="14"/>
        <v>0</v>
      </c>
      <c r="K14" s="82">
        <f t="shared" si="15"/>
      </c>
      <c r="L14" s="82">
        <f t="shared" si="15"/>
      </c>
      <c r="M14" s="82">
        <f t="shared" si="15"/>
      </c>
      <c r="N14" s="82">
        <f t="shared" si="15"/>
      </c>
      <c r="O14" s="82">
        <f t="shared" si="15"/>
      </c>
      <c r="P14" s="83">
        <f t="shared" si="16"/>
      </c>
      <c r="Q14" s="83">
        <f t="shared" si="16"/>
      </c>
      <c r="R14" s="82">
        <f t="shared" si="0"/>
      </c>
      <c r="S14" s="82">
        <f t="shared" si="0"/>
      </c>
      <c r="T14" s="82">
        <f t="shared" si="0"/>
      </c>
      <c r="U14" s="82">
        <f t="shared" si="0"/>
      </c>
      <c r="V14" s="82">
        <f t="shared" si="0"/>
      </c>
      <c r="W14" s="83">
        <f t="shared" si="1"/>
      </c>
      <c r="X14" s="84">
        <f t="shared" si="0"/>
      </c>
      <c r="Y14" s="82">
        <f t="shared" si="2"/>
      </c>
      <c r="Z14" s="82">
        <f t="shared" si="2"/>
      </c>
      <c r="AA14" s="82">
        <f t="shared" si="2"/>
      </c>
      <c r="AB14" s="82">
        <f t="shared" si="2"/>
      </c>
      <c r="AC14" s="83">
        <f t="shared" si="3"/>
      </c>
      <c r="AD14" s="82">
        <f t="shared" si="4"/>
      </c>
      <c r="AE14" s="84">
        <f t="shared" si="4"/>
      </c>
      <c r="AF14" s="82">
        <f t="shared" si="5"/>
      </c>
      <c r="AG14" s="82">
        <f t="shared" si="5"/>
      </c>
      <c r="AH14" s="82">
        <f t="shared" si="5"/>
      </c>
      <c r="AI14" s="83">
        <f t="shared" si="6"/>
      </c>
      <c r="AJ14" s="83">
        <f t="shared" si="6"/>
      </c>
      <c r="AK14" s="85" t="e">
        <f t="shared" si="7"/>
        <v>#VALUE!</v>
      </c>
      <c r="AL14" s="85" t="e">
        <f t="shared" si="7"/>
        <v>#VALUE!</v>
      </c>
      <c r="AM14" s="85" t="e">
        <f t="shared" si="8"/>
        <v>#VALUE!</v>
      </c>
      <c r="AN14" s="85" t="e">
        <f t="shared" si="9"/>
        <v>#VALUE!</v>
      </c>
      <c r="AO14" s="85" t="e">
        <f t="shared" si="10"/>
        <v>#VALUE!</v>
      </c>
      <c r="AP14" s="85" t="e">
        <f t="shared" si="11"/>
        <v>#VALUE!</v>
      </c>
      <c r="AQ14" s="86" t="e">
        <f t="shared" si="12"/>
        <v>#VALUE!</v>
      </c>
    </row>
    <row r="15" spans="1:43" ht="14.25">
      <c r="A15" s="87">
        <v>11</v>
      </c>
      <c r="B15" s="12"/>
      <c r="C15" s="12"/>
      <c r="D15" s="13"/>
      <c r="E15" s="13"/>
      <c r="F15" s="13"/>
      <c r="G15" s="13"/>
      <c r="H15" s="88">
        <v>11</v>
      </c>
      <c r="I15" s="88">
        <f t="shared" si="13"/>
      </c>
      <c r="J15" s="146">
        <f t="shared" si="14"/>
        <v>0</v>
      </c>
      <c r="K15" s="88">
        <f>IF($D15=0,"",VALUE(MID($D15,K$2,1)))</f>
      </c>
      <c r="L15" s="88">
        <f t="shared" si="15"/>
      </c>
      <c r="M15" s="88">
        <f t="shared" si="15"/>
      </c>
      <c r="N15" s="88">
        <f t="shared" si="15"/>
      </c>
      <c r="O15" s="88">
        <f t="shared" si="15"/>
      </c>
      <c r="P15" s="89">
        <f>IF($D15=0,"",5-VALUE(MID($D15,P$2,1)))</f>
      </c>
      <c r="Q15" s="89">
        <f t="shared" si="16"/>
      </c>
      <c r="R15" s="88">
        <f t="shared" si="0"/>
      </c>
      <c r="S15" s="88">
        <f t="shared" si="0"/>
      </c>
      <c r="T15" s="88">
        <f t="shared" si="0"/>
      </c>
      <c r="U15" s="88">
        <f t="shared" si="0"/>
      </c>
      <c r="V15" s="88">
        <f t="shared" si="0"/>
      </c>
      <c r="W15" s="89">
        <f t="shared" si="1"/>
      </c>
      <c r="X15" s="90">
        <f t="shared" si="0"/>
      </c>
      <c r="Y15" s="88">
        <f t="shared" si="2"/>
      </c>
      <c r="Z15" s="88">
        <f t="shared" si="2"/>
      </c>
      <c r="AA15" s="88">
        <f t="shared" si="2"/>
      </c>
      <c r="AB15" s="88">
        <f t="shared" si="2"/>
      </c>
      <c r="AC15" s="89">
        <f t="shared" si="3"/>
      </c>
      <c r="AD15" s="88">
        <f t="shared" si="4"/>
      </c>
      <c r="AE15" s="90">
        <f t="shared" si="4"/>
      </c>
      <c r="AF15" s="88">
        <f t="shared" si="5"/>
      </c>
      <c r="AG15" s="88">
        <f t="shared" si="5"/>
      </c>
      <c r="AH15" s="88">
        <f t="shared" si="5"/>
      </c>
      <c r="AI15" s="89">
        <f t="shared" si="6"/>
      </c>
      <c r="AJ15" s="89">
        <f t="shared" si="6"/>
      </c>
      <c r="AK15" s="91" t="e">
        <f t="shared" si="7"/>
        <v>#VALUE!</v>
      </c>
      <c r="AL15" s="91" t="e">
        <f t="shared" si="7"/>
        <v>#VALUE!</v>
      </c>
      <c r="AM15" s="91" t="e">
        <f t="shared" si="8"/>
        <v>#VALUE!</v>
      </c>
      <c r="AN15" s="91" t="e">
        <f t="shared" si="9"/>
        <v>#VALUE!</v>
      </c>
      <c r="AO15" s="91" t="e">
        <f t="shared" si="10"/>
        <v>#VALUE!</v>
      </c>
      <c r="AP15" s="91" t="e">
        <f t="shared" si="11"/>
        <v>#VALUE!</v>
      </c>
      <c r="AQ15" s="92" t="e">
        <f t="shared" si="12"/>
        <v>#VALUE!</v>
      </c>
    </row>
    <row r="16" spans="1:43" ht="14.25">
      <c r="A16" s="75">
        <v>12</v>
      </c>
      <c r="B16" s="6"/>
      <c r="C16" s="6"/>
      <c r="D16" s="7"/>
      <c r="E16" s="7"/>
      <c r="F16" s="7"/>
      <c r="G16" s="7"/>
      <c r="H16" s="76">
        <v>12</v>
      </c>
      <c r="I16" s="76">
        <f t="shared" si="13"/>
      </c>
      <c r="J16" s="142">
        <f t="shared" si="14"/>
        <v>0</v>
      </c>
      <c r="K16" s="76">
        <f t="shared" si="15"/>
      </c>
      <c r="L16" s="76">
        <f t="shared" si="15"/>
      </c>
      <c r="M16" s="76">
        <f t="shared" si="15"/>
      </c>
      <c r="N16" s="76">
        <f t="shared" si="15"/>
      </c>
      <c r="O16" s="76">
        <f t="shared" si="15"/>
      </c>
      <c r="P16" s="77">
        <f t="shared" si="16"/>
      </c>
      <c r="Q16" s="77">
        <f t="shared" si="16"/>
      </c>
      <c r="R16" s="76">
        <f t="shared" si="0"/>
      </c>
      <c r="S16" s="76">
        <f t="shared" si="0"/>
      </c>
      <c r="T16" s="76">
        <f t="shared" si="0"/>
      </c>
      <c r="U16" s="76">
        <f t="shared" si="0"/>
      </c>
      <c r="V16" s="76">
        <f t="shared" si="0"/>
      </c>
      <c r="W16" s="77">
        <f t="shared" si="1"/>
      </c>
      <c r="X16" s="78">
        <f t="shared" si="0"/>
      </c>
      <c r="Y16" s="76">
        <f t="shared" si="2"/>
      </c>
      <c r="Z16" s="76">
        <f t="shared" si="2"/>
      </c>
      <c r="AA16" s="76">
        <f t="shared" si="2"/>
      </c>
      <c r="AB16" s="76">
        <f t="shared" si="2"/>
      </c>
      <c r="AC16" s="77">
        <f t="shared" si="3"/>
      </c>
      <c r="AD16" s="76">
        <f t="shared" si="4"/>
      </c>
      <c r="AE16" s="78">
        <f t="shared" si="4"/>
      </c>
      <c r="AF16" s="76">
        <f t="shared" si="5"/>
      </c>
      <c r="AG16" s="76">
        <f t="shared" si="5"/>
      </c>
      <c r="AH16" s="76">
        <f t="shared" si="5"/>
      </c>
      <c r="AI16" s="77">
        <f t="shared" si="6"/>
      </c>
      <c r="AJ16" s="77">
        <f t="shared" si="6"/>
      </c>
      <c r="AK16" s="79" t="e">
        <f t="shared" si="7"/>
        <v>#VALUE!</v>
      </c>
      <c r="AL16" s="79" t="e">
        <f t="shared" si="7"/>
        <v>#VALUE!</v>
      </c>
      <c r="AM16" s="79" t="e">
        <f t="shared" si="8"/>
        <v>#VALUE!</v>
      </c>
      <c r="AN16" s="79" t="e">
        <f t="shared" si="9"/>
        <v>#VALUE!</v>
      </c>
      <c r="AO16" s="79" t="e">
        <f t="shared" si="10"/>
        <v>#VALUE!</v>
      </c>
      <c r="AP16" s="79" t="e">
        <f t="shared" si="11"/>
        <v>#VALUE!</v>
      </c>
      <c r="AQ16" s="80" t="e">
        <f t="shared" si="12"/>
        <v>#VALUE!</v>
      </c>
    </row>
    <row r="17" spans="1:43" ht="14.25">
      <c r="A17" s="75">
        <v>13</v>
      </c>
      <c r="B17" s="6"/>
      <c r="C17" s="6"/>
      <c r="D17" s="7"/>
      <c r="E17" s="7"/>
      <c r="F17" s="7"/>
      <c r="G17" s="7"/>
      <c r="H17" s="76">
        <v>13</v>
      </c>
      <c r="I17" s="76">
        <f t="shared" si="13"/>
      </c>
      <c r="J17" s="142">
        <f t="shared" si="14"/>
        <v>0</v>
      </c>
      <c r="K17" s="76">
        <f t="shared" si="15"/>
      </c>
      <c r="L17" s="76">
        <f t="shared" si="15"/>
      </c>
      <c r="M17" s="76">
        <f t="shared" si="15"/>
      </c>
      <c r="N17" s="76">
        <f t="shared" si="15"/>
      </c>
      <c r="O17" s="76">
        <f t="shared" si="15"/>
      </c>
      <c r="P17" s="77">
        <f t="shared" si="16"/>
      </c>
      <c r="Q17" s="77">
        <f t="shared" si="16"/>
      </c>
      <c r="R17" s="76">
        <f t="shared" si="0"/>
      </c>
      <c r="S17" s="76">
        <f t="shared" si="0"/>
      </c>
      <c r="T17" s="76">
        <f t="shared" si="0"/>
      </c>
      <c r="U17" s="76">
        <f t="shared" si="0"/>
      </c>
      <c r="V17" s="76">
        <f t="shared" si="0"/>
      </c>
      <c r="W17" s="77">
        <f t="shared" si="1"/>
      </c>
      <c r="X17" s="78">
        <f t="shared" si="0"/>
      </c>
      <c r="Y17" s="76">
        <f t="shared" si="2"/>
      </c>
      <c r="Z17" s="76">
        <f t="shared" si="2"/>
      </c>
      <c r="AA17" s="76">
        <f t="shared" si="2"/>
      </c>
      <c r="AB17" s="76">
        <f t="shared" si="2"/>
      </c>
      <c r="AC17" s="77">
        <f t="shared" si="3"/>
      </c>
      <c r="AD17" s="76">
        <f t="shared" si="4"/>
      </c>
      <c r="AE17" s="78">
        <f t="shared" si="4"/>
      </c>
      <c r="AF17" s="76">
        <f t="shared" si="5"/>
      </c>
      <c r="AG17" s="76">
        <f t="shared" si="5"/>
      </c>
      <c r="AH17" s="76">
        <f t="shared" si="5"/>
      </c>
      <c r="AI17" s="77">
        <f t="shared" si="6"/>
      </c>
      <c r="AJ17" s="77">
        <f t="shared" si="6"/>
      </c>
      <c r="AK17" s="79" t="e">
        <f t="shared" si="7"/>
        <v>#VALUE!</v>
      </c>
      <c r="AL17" s="79" t="e">
        <f t="shared" si="7"/>
        <v>#VALUE!</v>
      </c>
      <c r="AM17" s="79" t="e">
        <f t="shared" si="8"/>
        <v>#VALUE!</v>
      </c>
      <c r="AN17" s="79" t="e">
        <f t="shared" si="9"/>
        <v>#VALUE!</v>
      </c>
      <c r="AO17" s="79" t="e">
        <f t="shared" si="10"/>
        <v>#VALUE!</v>
      </c>
      <c r="AP17" s="79" t="e">
        <f t="shared" si="11"/>
        <v>#VALUE!</v>
      </c>
      <c r="AQ17" s="80" t="e">
        <f t="shared" si="12"/>
        <v>#VALUE!</v>
      </c>
    </row>
    <row r="18" spans="1:43" ht="14.25">
      <c r="A18" s="75">
        <v>14</v>
      </c>
      <c r="B18" s="6"/>
      <c r="C18" s="6"/>
      <c r="D18" s="7"/>
      <c r="E18" s="7"/>
      <c r="F18" s="7"/>
      <c r="G18" s="7"/>
      <c r="H18" s="76">
        <v>14</v>
      </c>
      <c r="I18" s="76">
        <f t="shared" si="13"/>
      </c>
      <c r="J18" s="142">
        <f t="shared" si="14"/>
        <v>0</v>
      </c>
      <c r="K18" s="76">
        <f t="shared" si="15"/>
      </c>
      <c r="L18" s="76">
        <f t="shared" si="15"/>
      </c>
      <c r="M18" s="76">
        <f t="shared" si="15"/>
      </c>
      <c r="N18" s="76">
        <f t="shared" si="15"/>
      </c>
      <c r="O18" s="76">
        <f t="shared" si="15"/>
      </c>
      <c r="P18" s="77">
        <f t="shared" si="16"/>
      </c>
      <c r="Q18" s="77">
        <f t="shared" si="16"/>
      </c>
      <c r="R18" s="76">
        <f t="shared" si="0"/>
      </c>
      <c r="S18" s="76">
        <f t="shared" si="0"/>
      </c>
      <c r="T18" s="76">
        <f t="shared" si="0"/>
      </c>
      <c r="U18" s="76">
        <f t="shared" si="0"/>
      </c>
      <c r="V18" s="76">
        <f t="shared" si="0"/>
      </c>
      <c r="W18" s="77">
        <f t="shared" si="1"/>
      </c>
      <c r="X18" s="78">
        <f t="shared" si="0"/>
      </c>
      <c r="Y18" s="76">
        <f t="shared" si="2"/>
      </c>
      <c r="Z18" s="76">
        <f t="shared" si="2"/>
      </c>
      <c r="AA18" s="76">
        <f t="shared" si="2"/>
      </c>
      <c r="AB18" s="76">
        <f t="shared" si="2"/>
      </c>
      <c r="AC18" s="77">
        <f t="shared" si="3"/>
      </c>
      <c r="AD18" s="76">
        <f t="shared" si="4"/>
      </c>
      <c r="AE18" s="78">
        <f t="shared" si="4"/>
      </c>
      <c r="AF18" s="76">
        <f t="shared" si="5"/>
      </c>
      <c r="AG18" s="76">
        <f t="shared" si="5"/>
      </c>
      <c r="AH18" s="76">
        <f t="shared" si="5"/>
      </c>
      <c r="AI18" s="77">
        <f t="shared" si="6"/>
      </c>
      <c r="AJ18" s="77">
        <f t="shared" si="6"/>
      </c>
      <c r="AK18" s="79" t="e">
        <f t="shared" si="7"/>
        <v>#VALUE!</v>
      </c>
      <c r="AL18" s="79" t="e">
        <f t="shared" si="7"/>
        <v>#VALUE!</v>
      </c>
      <c r="AM18" s="79" t="e">
        <f t="shared" si="8"/>
        <v>#VALUE!</v>
      </c>
      <c r="AN18" s="79" t="e">
        <f t="shared" si="9"/>
        <v>#VALUE!</v>
      </c>
      <c r="AO18" s="79" t="e">
        <f t="shared" si="10"/>
        <v>#VALUE!</v>
      </c>
      <c r="AP18" s="79" t="e">
        <f t="shared" si="11"/>
        <v>#VALUE!</v>
      </c>
      <c r="AQ18" s="80" t="e">
        <f t="shared" si="12"/>
        <v>#VALUE!</v>
      </c>
    </row>
    <row r="19" spans="1:43" ht="14.25">
      <c r="A19" s="81">
        <v>15</v>
      </c>
      <c r="B19" s="9"/>
      <c r="C19" s="9"/>
      <c r="D19" s="10"/>
      <c r="E19" s="10"/>
      <c r="F19" s="10"/>
      <c r="G19" s="10"/>
      <c r="H19" s="82">
        <v>15</v>
      </c>
      <c r="I19" s="82">
        <f t="shared" si="13"/>
      </c>
      <c r="J19" s="144">
        <f t="shared" si="14"/>
        <v>0</v>
      </c>
      <c r="K19" s="82">
        <f t="shared" si="15"/>
      </c>
      <c r="L19" s="82">
        <f t="shared" si="15"/>
      </c>
      <c r="M19" s="82">
        <f t="shared" si="15"/>
      </c>
      <c r="N19" s="82">
        <f t="shared" si="15"/>
      </c>
      <c r="O19" s="82">
        <f t="shared" si="15"/>
      </c>
      <c r="P19" s="83">
        <f t="shared" si="16"/>
      </c>
      <c r="Q19" s="83">
        <f t="shared" si="16"/>
      </c>
      <c r="R19" s="82">
        <f t="shared" si="0"/>
      </c>
      <c r="S19" s="82">
        <f t="shared" si="0"/>
      </c>
      <c r="T19" s="82">
        <f t="shared" si="0"/>
      </c>
      <c r="U19" s="82">
        <f t="shared" si="0"/>
      </c>
      <c r="V19" s="82">
        <f t="shared" si="0"/>
      </c>
      <c r="W19" s="83">
        <f t="shared" si="1"/>
      </c>
      <c r="X19" s="84">
        <f t="shared" si="0"/>
      </c>
      <c r="Y19" s="82">
        <f t="shared" si="2"/>
      </c>
      <c r="Z19" s="82">
        <f t="shared" si="2"/>
      </c>
      <c r="AA19" s="82">
        <f t="shared" si="2"/>
      </c>
      <c r="AB19" s="82">
        <f t="shared" si="2"/>
      </c>
      <c r="AC19" s="83">
        <f t="shared" si="3"/>
      </c>
      <c r="AD19" s="82">
        <f t="shared" si="4"/>
      </c>
      <c r="AE19" s="84">
        <f t="shared" si="4"/>
      </c>
      <c r="AF19" s="82">
        <f t="shared" si="5"/>
      </c>
      <c r="AG19" s="82">
        <f t="shared" si="5"/>
      </c>
      <c r="AH19" s="82">
        <f t="shared" si="5"/>
      </c>
      <c r="AI19" s="83">
        <f t="shared" si="6"/>
      </c>
      <c r="AJ19" s="83">
        <f t="shared" si="6"/>
      </c>
      <c r="AK19" s="85" t="e">
        <f t="shared" si="7"/>
        <v>#VALUE!</v>
      </c>
      <c r="AL19" s="85" t="e">
        <f t="shared" si="7"/>
        <v>#VALUE!</v>
      </c>
      <c r="AM19" s="85" t="e">
        <f t="shared" si="8"/>
        <v>#VALUE!</v>
      </c>
      <c r="AN19" s="85" t="e">
        <f t="shared" si="9"/>
        <v>#VALUE!</v>
      </c>
      <c r="AO19" s="85" t="e">
        <f t="shared" si="10"/>
        <v>#VALUE!</v>
      </c>
      <c r="AP19" s="85" t="e">
        <f t="shared" si="11"/>
        <v>#VALUE!</v>
      </c>
      <c r="AQ19" s="86" t="e">
        <f t="shared" si="12"/>
        <v>#VALUE!</v>
      </c>
    </row>
    <row r="20" spans="1:43" ht="14.25">
      <c r="A20" s="87">
        <v>16</v>
      </c>
      <c r="B20" s="12"/>
      <c r="C20" s="12"/>
      <c r="D20" s="13"/>
      <c r="E20" s="13"/>
      <c r="F20" s="13"/>
      <c r="G20" s="13"/>
      <c r="H20" s="88">
        <v>16</v>
      </c>
      <c r="I20" s="88">
        <f t="shared" si="13"/>
      </c>
      <c r="J20" s="146">
        <f t="shared" si="14"/>
        <v>0</v>
      </c>
      <c r="K20" s="88">
        <f>IF($D20=0,"",VALUE(MID($D20,K$2,1)))</f>
      </c>
      <c r="L20" s="88">
        <f t="shared" si="15"/>
      </c>
      <c r="M20" s="88">
        <f t="shared" si="15"/>
      </c>
      <c r="N20" s="88">
        <f t="shared" si="15"/>
      </c>
      <c r="O20" s="88">
        <f t="shared" si="15"/>
      </c>
      <c r="P20" s="89">
        <f>IF($D20=0,"",5-VALUE(MID($D20,P$2,1)))</f>
      </c>
      <c r="Q20" s="89">
        <f t="shared" si="16"/>
      </c>
      <c r="R20" s="88">
        <f t="shared" si="0"/>
      </c>
      <c r="S20" s="88">
        <f t="shared" si="0"/>
      </c>
      <c r="T20" s="88">
        <f t="shared" si="0"/>
      </c>
      <c r="U20" s="88">
        <f t="shared" si="0"/>
      </c>
      <c r="V20" s="88">
        <f t="shared" si="0"/>
      </c>
      <c r="W20" s="89">
        <f t="shared" si="1"/>
      </c>
      <c r="X20" s="90">
        <f t="shared" si="0"/>
      </c>
      <c r="Y20" s="88">
        <f t="shared" si="2"/>
      </c>
      <c r="Z20" s="88">
        <f t="shared" si="2"/>
      </c>
      <c r="AA20" s="88">
        <f t="shared" si="2"/>
      </c>
      <c r="AB20" s="88">
        <f t="shared" si="2"/>
      </c>
      <c r="AC20" s="89">
        <f t="shared" si="3"/>
      </c>
      <c r="AD20" s="88">
        <f t="shared" si="4"/>
      </c>
      <c r="AE20" s="90">
        <f t="shared" si="4"/>
      </c>
      <c r="AF20" s="88">
        <f t="shared" si="5"/>
      </c>
      <c r="AG20" s="88">
        <f t="shared" si="5"/>
      </c>
      <c r="AH20" s="88">
        <f t="shared" si="5"/>
      </c>
      <c r="AI20" s="89">
        <f t="shared" si="6"/>
      </c>
      <c r="AJ20" s="89">
        <f t="shared" si="6"/>
      </c>
      <c r="AK20" s="91" t="e">
        <f t="shared" si="7"/>
        <v>#VALUE!</v>
      </c>
      <c r="AL20" s="91" t="e">
        <f t="shared" si="7"/>
        <v>#VALUE!</v>
      </c>
      <c r="AM20" s="91" t="e">
        <f t="shared" si="8"/>
        <v>#VALUE!</v>
      </c>
      <c r="AN20" s="91" t="e">
        <f t="shared" si="9"/>
        <v>#VALUE!</v>
      </c>
      <c r="AO20" s="91" t="e">
        <f t="shared" si="10"/>
        <v>#VALUE!</v>
      </c>
      <c r="AP20" s="91" t="e">
        <f t="shared" si="11"/>
        <v>#VALUE!</v>
      </c>
      <c r="AQ20" s="92" t="e">
        <f t="shared" si="12"/>
        <v>#VALUE!</v>
      </c>
    </row>
    <row r="21" spans="1:43" ht="14.25">
      <c r="A21" s="75">
        <v>17</v>
      </c>
      <c r="B21" s="6"/>
      <c r="C21" s="6"/>
      <c r="D21" s="7"/>
      <c r="E21" s="7"/>
      <c r="F21" s="7"/>
      <c r="G21" s="7"/>
      <c r="H21" s="76">
        <v>17</v>
      </c>
      <c r="I21" s="76">
        <f t="shared" si="13"/>
      </c>
      <c r="J21" s="142">
        <f t="shared" si="14"/>
        <v>0</v>
      </c>
      <c r="K21" s="76">
        <f t="shared" si="15"/>
      </c>
      <c r="L21" s="76">
        <f t="shared" si="15"/>
      </c>
      <c r="M21" s="76">
        <f t="shared" si="15"/>
      </c>
      <c r="N21" s="76">
        <f t="shared" si="15"/>
      </c>
      <c r="O21" s="76">
        <f t="shared" si="15"/>
      </c>
      <c r="P21" s="77">
        <f t="shared" si="16"/>
      </c>
      <c r="Q21" s="77">
        <f t="shared" si="16"/>
      </c>
      <c r="R21" s="76">
        <f aca="true" t="shared" si="17" ref="R21:V49">IF($E21=0,"",VALUE(MID($E21,K$2,1)))</f>
      </c>
      <c r="S21" s="76">
        <f t="shared" si="17"/>
      </c>
      <c r="T21" s="76">
        <f t="shared" si="17"/>
      </c>
      <c r="U21" s="76">
        <f t="shared" si="17"/>
      </c>
      <c r="V21" s="76">
        <f t="shared" si="17"/>
      </c>
      <c r="W21" s="77">
        <f t="shared" si="1"/>
      </c>
      <c r="X21" s="78">
        <f aca="true" t="shared" si="18" ref="X21:X49">IF($E21=0,"",VALUE(MID($E21,Q$2,1)))</f>
      </c>
      <c r="Y21" s="76">
        <f aca="true" t="shared" si="19" ref="Y21:AB49">IF($F21=0,"",VALUE(MID($F21,K$2,1)))</f>
      </c>
      <c r="Z21" s="76">
        <f t="shared" si="19"/>
      </c>
      <c r="AA21" s="76">
        <f t="shared" si="19"/>
      </c>
      <c r="AB21" s="76">
        <f t="shared" si="19"/>
      </c>
      <c r="AC21" s="77">
        <f t="shared" si="3"/>
      </c>
      <c r="AD21" s="76">
        <f aca="true" t="shared" si="20" ref="AD21:AE49">IF($F21=0,"",VALUE(MID($F21,P$2,1)))</f>
      </c>
      <c r="AE21" s="78">
        <f t="shared" si="20"/>
      </c>
      <c r="AF21" s="76">
        <f aca="true" t="shared" si="21" ref="AF21:AH49">IF($G21=0,"",VALUE(MID($G21,K$2,1)))</f>
      </c>
      <c r="AG21" s="76">
        <f t="shared" si="21"/>
      </c>
      <c r="AH21" s="76">
        <f t="shared" si="21"/>
      </c>
      <c r="AI21" s="77">
        <f aca="true" t="shared" si="22" ref="AI21:AJ49">IF($G21=0,"",5-VALUE(MID($G21,N$2,1)))</f>
      </c>
      <c r="AJ21" s="77">
        <f t="shared" si="22"/>
      </c>
      <c r="AK21" s="79" t="e">
        <f aca="true" t="shared" si="23" ref="AK21:AL49">K21+R21+X21+AD21</f>
        <v>#VALUE!</v>
      </c>
      <c r="AL21" s="79" t="e">
        <f t="shared" si="23"/>
        <v>#VALUE!</v>
      </c>
      <c r="AM21" s="79" t="e">
        <f t="shared" si="8"/>
        <v>#VALUE!</v>
      </c>
      <c r="AN21" s="79" t="e">
        <f t="shared" si="9"/>
        <v>#VALUE!</v>
      </c>
      <c r="AO21" s="79" t="e">
        <f t="shared" si="10"/>
        <v>#VALUE!</v>
      </c>
      <c r="AP21" s="79" t="e">
        <f t="shared" si="11"/>
        <v>#VALUE!</v>
      </c>
      <c r="AQ21" s="80" t="e">
        <f t="shared" si="12"/>
        <v>#VALUE!</v>
      </c>
    </row>
    <row r="22" spans="1:43" ht="14.25">
      <c r="A22" s="75">
        <v>18</v>
      </c>
      <c r="B22" s="6"/>
      <c r="C22" s="6"/>
      <c r="D22" s="7"/>
      <c r="E22" s="7"/>
      <c r="F22" s="7"/>
      <c r="G22" s="7"/>
      <c r="H22" s="76">
        <v>18</v>
      </c>
      <c r="I22" s="76">
        <f t="shared" si="13"/>
      </c>
      <c r="J22" s="142">
        <f t="shared" si="14"/>
        <v>0</v>
      </c>
      <c r="K22" s="76">
        <f aca="true" t="shared" si="24" ref="K22:O37">IF($D22=0,"",VALUE(MID($D22,K$2,1)))</f>
      </c>
      <c r="L22" s="76">
        <f t="shared" si="24"/>
      </c>
      <c r="M22" s="76">
        <f t="shared" si="24"/>
      </c>
      <c r="N22" s="76">
        <f t="shared" si="24"/>
      </c>
      <c r="O22" s="76">
        <f t="shared" si="24"/>
      </c>
      <c r="P22" s="77">
        <f t="shared" si="16"/>
      </c>
      <c r="Q22" s="77">
        <f t="shared" si="16"/>
      </c>
      <c r="R22" s="76">
        <f t="shared" si="17"/>
      </c>
      <c r="S22" s="76">
        <f t="shared" si="17"/>
      </c>
      <c r="T22" s="76">
        <f t="shared" si="17"/>
      </c>
      <c r="U22" s="76">
        <f t="shared" si="17"/>
      </c>
      <c r="V22" s="76">
        <f t="shared" si="17"/>
      </c>
      <c r="W22" s="77">
        <f t="shared" si="1"/>
      </c>
      <c r="X22" s="78">
        <f t="shared" si="18"/>
      </c>
      <c r="Y22" s="76">
        <f t="shared" si="19"/>
      </c>
      <c r="Z22" s="76">
        <f t="shared" si="19"/>
      </c>
      <c r="AA22" s="76">
        <f t="shared" si="19"/>
      </c>
      <c r="AB22" s="76">
        <f t="shared" si="19"/>
      </c>
      <c r="AC22" s="77">
        <f t="shared" si="3"/>
      </c>
      <c r="AD22" s="76">
        <f t="shared" si="20"/>
      </c>
      <c r="AE22" s="78">
        <f t="shared" si="20"/>
      </c>
      <c r="AF22" s="76">
        <f t="shared" si="21"/>
      </c>
      <c r="AG22" s="76">
        <f t="shared" si="21"/>
      </c>
      <c r="AH22" s="76">
        <f t="shared" si="21"/>
      </c>
      <c r="AI22" s="77">
        <f t="shared" si="22"/>
      </c>
      <c r="AJ22" s="77">
        <f t="shared" si="22"/>
      </c>
      <c r="AK22" s="79" t="e">
        <f t="shared" si="23"/>
        <v>#VALUE!</v>
      </c>
      <c r="AL22" s="79" t="e">
        <f t="shared" si="23"/>
        <v>#VALUE!</v>
      </c>
      <c r="AM22" s="79" t="e">
        <f t="shared" si="8"/>
        <v>#VALUE!</v>
      </c>
      <c r="AN22" s="79" t="e">
        <f t="shared" si="9"/>
        <v>#VALUE!</v>
      </c>
      <c r="AO22" s="79" t="e">
        <f t="shared" si="10"/>
        <v>#VALUE!</v>
      </c>
      <c r="AP22" s="79" t="e">
        <f t="shared" si="11"/>
        <v>#VALUE!</v>
      </c>
      <c r="AQ22" s="80" t="e">
        <f t="shared" si="12"/>
        <v>#VALUE!</v>
      </c>
    </row>
    <row r="23" spans="1:43" ht="14.25">
      <c r="A23" s="75">
        <v>19</v>
      </c>
      <c r="B23" s="6"/>
      <c r="C23" s="6"/>
      <c r="D23" s="7"/>
      <c r="E23" s="7"/>
      <c r="F23" s="7"/>
      <c r="G23" s="7"/>
      <c r="H23" s="76">
        <v>19</v>
      </c>
      <c r="I23" s="76">
        <f t="shared" si="13"/>
      </c>
      <c r="J23" s="142">
        <f t="shared" si="14"/>
        <v>0</v>
      </c>
      <c r="K23" s="76">
        <f t="shared" si="24"/>
      </c>
      <c r="L23" s="76">
        <f t="shared" si="24"/>
      </c>
      <c r="M23" s="76">
        <f t="shared" si="24"/>
      </c>
      <c r="N23" s="76">
        <f t="shared" si="24"/>
      </c>
      <c r="O23" s="76">
        <f t="shared" si="24"/>
      </c>
      <c r="P23" s="77">
        <f t="shared" si="16"/>
      </c>
      <c r="Q23" s="77">
        <f t="shared" si="16"/>
      </c>
      <c r="R23" s="76">
        <f t="shared" si="17"/>
      </c>
      <c r="S23" s="76">
        <f t="shared" si="17"/>
      </c>
      <c r="T23" s="76">
        <f t="shared" si="17"/>
      </c>
      <c r="U23" s="76">
        <f t="shared" si="17"/>
      </c>
      <c r="V23" s="76">
        <f t="shared" si="17"/>
      </c>
      <c r="W23" s="77">
        <f t="shared" si="1"/>
      </c>
      <c r="X23" s="78">
        <f t="shared" si="18"/>
      </c>
      <c r="Y23" s="76">
        <f t="shared" si="19"/>
      </c>
      <c r="Z23" s="76">
        <f t="shared" si="19"/>
      </c>
      <c r="AA23" s="76">
        <f t="shared" si="19"/>
      </c>
      <c r="AB23" s="76">
        <f t="shared" si="19"/>
      </c>
      <c r="AC23" s="77">
        <f t="shared" si="3"/>
      </c>
      <c r="AD23" s="76">
        <f t="shared" si="20"/>
      </c>
      <c r="AE23" s="78">
        <f t="shared" si="20"/>
      </c>
      <c r="AF23" s="76">
        <f t="shared" si="21"/>
      </c>
      <c r="AG23" s="76">
        <f t="shared" si="21"/>
      </c>
      <c r="AH23" s="76">
        <f t="shared" si="21"/>
      </c>
      <c r="AI23" s="77">
        <f t="shared" si="22"/>
      </c>
      <c r="AJ23" s="77">
        <f t="shared" si="22"/>
      </c>
      <c r="AK23" s="79" t="e">
        <f t="shared" si="23"/>
        <v>#VALUE!</v>
      </c>
      <c r="AL23" s="79" t="e">
        <f t="shared" si="23"/>
        <v>#VALUE!</v>
      </c>
      <c r="AM23" s="79" t="e">
        <f t="shared" si="8"/>
        <v>#VALUE!</v>
      </c>
      <c r="AN23" s="79" t="e">
        <f t="shared" si="9"/>
        <v>#VALUE!</v>
      </c>
      <c r="AO23" s="79" t="e">
        <f t="shared" si="10"/>
        <v>#VALUE!</v>
      </c>
      <c r="AP23" s="79" t="e">
        <f t="shared" si="11"/>
        <v>#VALUE!</v>
      </c>
      <c r="AQ23" s="80" t="e">
        <f t="shared" si="12"/>
        <v>#VALUE!</v>
      </c>
    </row>
    <row r="24" spans="1:43" ht="14.25">
      <c r="A24" s="81">
        <v>20</v>
      </c>
      <c r="B24" s="9"/>
      <c r="C24" s="9"/>
      <c r="D24" s="10"/>
      <c r="E24" s="10"/>
      <c r="F24" s="10"/>
      <c r="G24" s="10"/>
      <c r="H24" s="82">
        <v>20</v>
      </c>
      <c r="I24" s="82">
        <f t="shared" si="13"/>
      </c>
      <c r="J24" s="144">
        <f t="shared" si="14"/>
        <v>0</v>
      </c>
      <c r="K24" s="82">
        <f t="shared" si="24"/>
      </c>
      <c r="L24" s="82">
        <f t="shared" si="24"/>
      </c>
      <c r="M24" s="82">
        <f t="shared" si="24"/>
      </c>
      <c r="N24" s="82">
        <f t="shared" si="24"/>
      </c>
      <c r="O24" s="82">
        <f t="shared" si="24"/>
      </c>
      <c r="P24" s="83">
        <f t="shared" si="16"/>
      </c>
      <c r="Q24" s="83">
        <f t="shared" si="16"/>
      </c>
      <c r="R24" s="82">
        <f t="shared" si="17"/>
      </c>
      <c r="S24" s="82">
        <f t="shared" si="17"/>
      </c>
      <c r="T24" s="82">
        <f t="shared" si="17"/>
      </c>
      <c r="U24" s="82">
        <f t="shared" si="17"/>
      </c>
      <c r="V24" s="82">
        <f t="shared" si="17"/>
      </c>
      <c r="W24" s="83">
        <f t="shared" si="1"/>
      </c>
      <c r="X24" s="84">
        <f t="shared" si="18"/>
      </c>
      <c r="Y24" s="82">
        <f t="shared" si="19"/>
      </c>
      <c r="Z24" s="82">
        <f t="shared" si="19"/>
      </c>
      <c r="AA24" s="82">
        <f t="shared" si="19"/>
      </c>
      <c r="AB24" s="82">
        <f t="shared" si="19"/>
      </c>
      <c r="AC24" s="83">
        <f t="shared" si="3"/>
      </c>
      <c r="AD24" s="82">
        <f t="shared" si="20"/>
      </c>
      <c r="AE24" s="84">
        <f t="shared" si="20"/>
      </c>
      <c r="AF24" s="82">
        <f t="shared" si="21"/>
      </c>
      <c r="AG24" s="82">
        <f t="shared" si="21"/>
      </c>
      <c r="AH24" s="82">
        <f t="shared" si="21"/>
      </c>
      <c r="AI24" s="83">
        <f t="shared" si="22"/>
      </c>
      <c r="AJ24" s="83">
        <f t="shared" si="22"/>
      </c>
      <c r="AK24" s="85" t="e">
        <f t="shared" si="23"/>
        <v>#VALUE!</v>
      </c>
      <c r="AL24" s="85" t="e">
        <f t="shared" si="23"/>
        <v>#VALUE!</v>
      </c>
      <c r="AM24" s="85" t="e">
        <f t="shared" si="8"/>
        <v>#VALUE!</v>
      </c>
      <c r="AN24" s="85" t="e">
        <f t="shared" si="9"/>
        <v>#VALUE!</v>
      </c>
      <c r="AO24" s="85" t="e">
        <f t="shared" si="10"/>
        <v>#VALUE!</v>
      </c>
      <c r="AP24" s="85" t="e">
        <f t="shared" si="11"/>
        <v>#VALUE!</v>
      </c>
      <c r="AQ24" s="86" t="e">
        <f t="shared" si="12"/>
        <v>#VALUE!</v>
      </c>
    </row>
    <row r="25" spans="1:43" ht="13.5" customHeight="1">
      <c r="A25" s="87">
        <v>21</v>
      </c>
      <c r="B25" s="12"/>
      <c r="C25" s="12"/>
      <c r="D25" s="13"/>
      <c r="E25" s="13"/>
      <c r="F25" s="13"/>
      <c r="G25" s="13"/>
      <c r="H25" s="88">
        <v>21</v>
      </c>
      <c r="I25" s="88">
        <f t="shared" si="13"/>
      </c>
      <c r="J25" s="146">
        <f t="shared" si="14"/>
        <v>0</v>
      </c>
      <c r="K25" s="88">
        <f t="shared" si="24"/>
      </c>
      <c r="L25" s="88">
        <f t="shared" si="24"/>
      </c>
      <c r="M25" s="88">
        <f t="shared" si="24"/>
      </c>
      <c r="N25" s="88">
        <f t="shared" si="24"/>
      </c>
      <c r="O25" s="88">
        <f t="shared" si="24"/>
      </c>
      <c r="P25" s="89">
        <f t="shared" si="16"/>
      </c>
      <c r="Q25" s="89">
        <f t="shared" si="16"/>
      </c>
      <c r="R25" s="88">
        <f t="shared" si="17"/>
      </c>
      <c r="S25" s="88">
        <f t="shared" si="17"/>
      </c>
      <c r="T25" s="88">
        <f t="shared" si="17"/>
      </c>
      <c r="U25" s="88">
        <f t="shared" si="17"/>
      </c>
      <c r="V25" s="88">
        <f t="shared" si="17"/>
      </c>
      <c r="W25" s="89">
        <f t="shared" si="1"/>
      </c>
      <c r="X25" s="90">
        <f t="shared" si="18"/>
      </c>
      <c r="Y25" s="88">
        <f t="shared" si="19"/>
      </c>
      <c r="Z25" s="88">
        <f t="shared" si="19"/>
      </c>
      <c r="AA25" s="88">
        <f t="shared" si="19"/>
      </c>
      <c r="AB25" s="88">
        <f t="shared" si="19"/>
      </c>
      <c r="AC25" s="89">
        <f t="shared" si="3"/>
      </c>
      <c r="AD25" s="88">
        <f t="shared" si="20"/>
      </c>
      <c r="AE25" s="90">
        <f t="shared" si="20"/>
      </c>
      <c r="AF25" s="88">
        <f t="shared" si="21"/>
      </c>
      <c r="AG25" s="88">
        <f t="shared" si="21"/>
      </c>
      <c r="AH25" s="88">
        <f t="shared" si="21"/>
      </c>
      <c r="AI25" s="89">
        <f t="shared" si="22"/>
      </c>
      <c r="AJ25" s="89">
        <f t="shared" si="22"/>
      </c>
      <c r="AK25" s="91" t="e">
        <f t="shared" si="23"/>
        <v>#VALUE!</v>
      </c>
      <c r="AL25" s="91" t="e">
        <f t="shared" si="23"/>
        <v>#VALUE!</v>
      </c>
      <c r="AM25" s="91" t="e">
        <f t="shared" si="8"/>
        <v>#VALUE!</v>
      </c>
      <c r="AN25" s="91" t="e">
        <f t="shared" si="9"/>
        <v>#VALUE!</v>
      </c>
      <c r="AO25" s="91" t="e">
        <f t="shared" si="10"/>
        <v>#VALUE!</v>
      </c>
      <c r="AP25" s="91" t="e">
        <f t="shared" si="11"/>
        <v>#VALUE!</v>
      </c>
      <c r="AQ25" s="92" t="e">
        <f t="shared" si="12"/>
        <v>#VALUE!</v>
      </c>
    </row>
    <row r="26" spans="1:43" ht="13.5" customHeight="1">
      <c r="A26" s="75">
        <v>22</v>
      </c>
      <c r="B26" s="6"/>
      <c r="C26" s="6"/>
      <c r="D26" s="7"/>
      <c r="E26" s="7"/>
      <c r="F26" s="7"/>
      <c r="G26" s="7"/>
      <c r="H26" s="76">
        <v>22</v>
      </c>
      <c r="I26" s="76">
        <f t="shared" si="13"/>
      </c>
      <c r="J26" s="142">
        <f t="shared" si="14"/>
        <v>0</v>
      </c>
      <c r="K26" s="76">
        <f t="shared" si="24"/>
      </c>
      <c r="L26" s="76">
        <f t="shared" si="24"/>
      </c>
      <c r="M26" s="76">
        <f t="shared" si="24"/>
      </c>
      <c r="N26" s="76">
        <f t="shared" si="24"/>
      </c>
      <c r="O26" s="76">
        <f t="shared" si="24"/>
      </c>
      <c r="P26" s="77">
        <f t="shared" si="16"/>
      </c>
      <c r="Q26" s="77">
        <f t="shared" si="16"/>
      </c>
      <c r="R26" s="76">
        <f t="shared" si="17"/>
      </c>
      <c r="S26" s="76">
        <f t="shared" si="17"/>
      </c>
      <c r="T26" s="76">
        <f t="shared" si="17"/>
      </c>
      <c r="U26" s="76">
        <f t="shared" si="17"/>
      </c>
      <c r="V26" s="76">
        <f t="shared" si="17"/>
      </c>
      <c r="W26" s="77">
        <f t="shared" si="1"/>
      </c>
      <c r="X26" s="78">
        <f t="shared" si="18"/>
      </c>
      <c r="Y26" s="76">
        <f t="shared" si="19"/>
      </c>
      <c r="Z26" s="76">
        <f t="shared" si="19"/>
      </c>
      <c r="AA26" s="76">
        <f t="shared" si="19"/>
      </c>
      <c r="AB26" s="76">
        <f t="shared" si="19"/>
      </c>
      <c r="AC26" s="77">
        <f t="shared" si="3"/>
      </c>
      <c r="AD26" s="76">
        <f t="shared" si="20"/>
      </c>
      <c r="AE26" s="78">
        <f t="shared" si="20"/>
      </c>
      <c r="AF26" s="76">
        <f t="shared" si="21"/>
      </c>
      <c r="AG26" s="76">
        <f t="shared" si="21"/>
      </c>
      <c r="AH26" s="76">
        <f t="shared" si="21"/>
      </c>
      <c r="AI26" s="77">
        <f t="shared" si="22"/>
      </c>
      <c r="AJ26" s="77">
        <f t="shared" si="22"/>
      </c>
      <c r="AK26" s="79" t="e">
        <f t="shared" si="23"/>
        <v>#VALUE!</v>
      </c>
      <c r="AL26" s="79" t="e">
        <f t="shared" si="23"/>
        <v>#VALUE!</v>
      </c>
      <c r="AM26" s="79" t="e">
        <f t="shared" si="8"/>
        <v>#VALUE!</v>
      </c>
      <c r="AN26" s="79" t="e">
        <f t="shared" si="9"/>
        <v>#VALUE!</v>
      </c>
      <c r="AO26" s="79" t="e">
        <f t="shared" si="10"/>
        <v>#VALUE!</v>
      </c>
      <c r="AP26" s="79" t="e">
        <f t="shared" si="11"/>
        <v>#VALUE!</v>
      </c>
      <c r="AQ26" s="80" t="e">
        <f t="shared" si="12"/>
        <v>#VALUE!</v>
      </c>
    </row>
    <row r="27" spans="1:43" ht="13.5" customHeight="1">
      <c r="A27" s="75">
        <v>23</v>
      </c>
      <c r="B27" s="6"/>
      <c r="C27" s="6"/>
      <c r="D27" s="7"/>
      <c r="E27" s="7"/>
      <c r="F27" s="7"/>
      <c r="G27" s="7"/>
      <c r="H27" s="76">
        <v>23</v>
      </c>
      <c r="I27" s="76">
        <f t="shared" si="13"/>
      </c>
      <c r="J27" s="142">
        <f t="shared" si="14"/>
        <v>0</v>
      </c>
      <c r="K27" s="76">
        <f t="shared" si="24"/>
      </c>
      <c r="L27" s="76">
        <f t="shared" si="24"/>
      </c>
      <c r="M27" s="76">
        <f t="shared" si="24"/>
      </c>
      <c r="N27" s="76">
        <f t="shared" si="24"/>
      </c>
      <c r="O27" s="76">
        <f t="shared" si="24"/>
      </c>
      <c r="P27" s="77">
        <f t="shared" si="16"/>
      </c>
      <c r="Q27" s="77">
        <f t="shared" si="16"/>
      </c>
      <c r="R27" s="76">
        <f t="shared" si="17"/>
      </c>
      <c r="S27" s="76">
        <f t="shared" si="17"/>
      </c>
      <c r="T27" s="76">
        <f t="shared" si="17"/>
      </c>
      <c r="U27" s="76">
        <f t="shared" si="17"/>
      </c>
      <c r="V27" s="76">
        <f t="shared" si="17"/>
      </c>
      <c r="W27" s="77">
        <f t="shared" si="1"/>
      </c>
      <c r="X27" s="78">
        <f t="shared" si="18"/>
      </c>
      <c r="Y27" s="76">
        <f t="shared" si="19"/>
      </c>
      <c r="Z27" s="76">
        <f t="shared" si="19"/>
      </c>
      <c r="AA27" s="76">
        <f t="shared" si="19"/>
      </c>
      <c r="AB27" s="76">
        <f t="shared" si="19"/>
      </c>
      <c r="AC27" s="77">
        <f t="shared" si="3"/>
      </c>
      <c r="AD27" s="76">
        <f t="shared" si="20"/>
      </c>
      <c r="AE27" s="78">
        <f t="shared" si="20"/>
      </c>
      <c r="AF27" s="76">
        <f t="shared" si="21"/>
      </c>
      <c r="AG27" s="76">
        <f t="shared" si="21"/>
      </c>
      <c r="AH27" s="76">
        <f t="shared" si="21"/>
      </c>
      <c r="AI27" s="77">
        <f t="shared" si="22"/>
      </c>
      <c r="AJ27" s="77">
        <f t="shared" si="22"/>
      </c>
      <c r="AK27" s="79" t="e">
        <f t="shared" si="23"/>
        <v>#VALUE!</v>
      </c>
      <c r="AL27" s="79" t="e">
        <f t="shared" si="23"/>
        <v>#VALUE!</v>
      </c>
      <c r="AM27" s="79" t="e">
        <f t="shared" si="8"/>
        <v>#VALUE!</v>
      </c>
      <c r="AN27" s="79" t="e">
        <f t="shared" si="9"/>
        <v>#VALUE!</v>
      </c>
      <c r="AO27" s="79" t="e">
        <f t="shared" si="10"/>
        <v>#VALUE!</v>
      </c>
      <c r="AP27" s="79" t="e">
        <f t="shared" si="11"/>
        <v>#VALUE!</v>
      </c>
      <c r="AQ27" s="80" t="e">
        <f t="shared" si="12"/>
        <v>#VALUE!</v>
      </c>
    </row>
    <row r="28" spans="1:43" ht="14.25">
      <c r="A28" s="75">
        <v>24</v>
      </c>
      <c r="B28" s="6"/>
      <c r="C28" s="6"/>
      <c r="D28" s="7"/>
      <c r="E28" s="7"/>
      <c r="F28" s="7"/>
      <c r="G28" s="7"/>
      <c r="H28" s="76">
        <v>24</v>
      </c>
      <c r="I28" s="76">
        <f t="shared" si="13"/>
      </c>
      <c r="J28" s="142">
        <f t="shared" si="14"/>
        <v>0</v>
      </c>
      <c r="K28" s="76">
        <f t="shared" si="24"/>
      </c>
      <c r="L28" s="76">
        <f t="shared" si="24"/>
      </c>
      <c r="M28" s="76">
        <f t="shared" si="24"/>
      </c>
      <c r="N28" s="76">
        <f t="shared" si="24"/>
      </c>
      <c r="O28" s="76">
        <f t="shared" si="24"/>
      </c>
      <c r="P28" s="77">
        <f t="shared" si="16"/>
      </c>
      <c r="Q28" s="77">
        <f t="shared" si="16"/>
      </c>
      <c r="R28" s="76">
        <f t="shared" si="17"/>
      </c>
      <c r="S28" s="76">
        <f t="shared" si="17"/>
      </c>
      <c r="T28" s="76">
        <f t="shared" si="17"/>
      </c>
      <c r="U28" s="76">
        <f t="shared" si="17"/>
      </c>
      <c r="V28" s="76">
        <f t="shared" si="17"/>
      </c>
      <c r="W28" s="77">
        <f t="shared" si="1"/>
      </c>
      <c r="X28" s="78">
        <f t="shared" si="18"/>
      </c>
      <c r="Y28" s="76">
        <f t="shared" si="19"/>
      </c>
      <c r="Z28" s="76">
        <f t="shared" si="19"/>
      </c>
      <c r="AA28" s="76">
        <f t="shared" si="19"/>
      </c>
      <c r="AB28" s="76">
        <f t="shared" si="19"/>
      </c>
      <c r="AC28" s="77">
        <f t="shared" si="3"/>
      </c>
      <c r="AD28" s="76">
        <f t="shared" si="20"/>
      </c>
      <c r="AE28" s="78">
        <f t="shared" si="20"/>
      </c>
      <c r="AF28" s="76">
        <f t="shared" si="21"/>
      </c>
      <c r="AG28" s="76">
        <f t="shared" si="21"/>
      </c>
      <c r="AH28" s="76">
        <f t="shared" si="21"/>
      </c>
      <c r="AI28" s="77">
        <f t="shared" si="22"/>
      </c>
      <c r="AJ28" s="77">
        <f t="shared" si="22"/>
      </c>
      <c r="AK28" s="79" t="e">
        <f t="shared" si="23"/>
        <v>#VALUE!</v>
      </c>
      <c r="AL28" s="79" t="e">
        <f t="shared" si="23"/>
        <v>#VALUE!</v>
      </c>
      <c r="AM28" s="79" t="e">
        <f t="shared" si="8"/>
        <v>#VALUE!</v>
      </c>
      <c r="AN28" s="79" t="e">
        <f t="shared" si="9"/>
        <v>#VALUE!</v>
      </c>
      <c r="AO28" s="79" t="e">
        <f t="shared" si="10"/>
        <v>#VALUE!</v>
      </c>
      <c r="AP28" s="79" t="e">
        <f t="shared" si="11"/>
        <v>#VALUE!</v>
      </c>
      <c r="AQ28" s="80" t="e">
        <f t="shared" si="12"/>
        <v>#VALUE!</v>
      </c>
    </row>
    <row r="29" spans="1:43" ht="14.25">
      <c r="A29" s="81">
        <v>25</v>
      </c>
      <c r="B29" s="9"/>
      <c r="C29" s="9"/>
      <c r="D29" s="10"/>
      <c r="E29" s="10"/>
      <c r="F29" s="10"/>
      <c r="G29" s="10"/>
      <c r="H29" s="82">
        <v>25</v>
      </c>
      <c r="I29" s="82">
        <f t="shared" si="13"/>
      </c>
      <c r="J29" s="144">
        <f t="shared" si="14"/>
        <v>0</v>
      </c>
      <c r="K29" s="82">
        <f t="shared" si="24"/>
      </c>
      <c r="L29" s="82">
        <f t="shared" si="24"/>
      </c>
      <c r="M29" s="82">
        <f t="shared" si="24"/>
      </c>
      <c r="N29" s="82">
        <f t="shared" si="24"/>
      </c>
      <c r="O29" s="82">
        <f t="shared" si="24"/>
      </c>
      <c r="P29" s="83">
        <f t="shared" si="16"/>
      </c>
      <c r="Q29" s="83">
        <f t="shared" si="16"/>
      </c>
      <c r="R29" s="82">
        <f t="shared" si="17"/>
      </c>
      <c r="S29" s="82">
        <f t="shared" si="17"/>
      </c>
      <c r="T29" s="82">
        <f t="shared" si="17"/>
      </c>
      <c r="U29" s="82">
        <f t="shared" si="17"/>
      </c>
      <c r="V29" s="82">
        <f t="shared" si="17"/>
      </c>
      <c r="W29" s="83">
        <f t="shared" si="1"/>
      </c>
      <c r="X29" s="84">
        <f t="shared" si="18"/>
      </c>
      <c r="Y29" s="82">
        <f t="shared" si="19"/>
      </c>
      <c r="Z29" s="82">
        <f t="shared" si="19"/>
      </c>
      <c r="AA29" s="82">
        <f t="shared" si="19"/>
      </c>
      <c r="AB29" s="82">
        <f t="shared" si="19"/>
      </c>
      <c r="AC29" s="83">
        <f t="shared" si="3"/>
      </c>
      <c r="AD29" s="82">
        <f t="shared" si="20"/>
      </c>
      <c r="AE29" s="84">
        <f t="shared" si="20"/>
      </c>
      <c r="AF29" s="82">
        <f t="shared" si="21"/>
      </c>
      <c r="AG29" s="82">
        <f t="shared" si="21"/>
      </c>
      <c r="AH29" s="82">
        <f t="shared" si="21"/>
      </c>
      <c r="AI29" s="83">
        <f t="shared" si="22"/>
      </c>
      <c r="AJ29" s="83">
        <f t="shared" si="22"/>
      </c>
      <c r="AK29" s="85" t="e">
        <f t="shared" si="23"/>
        <v>#VALUE!</v>
      </c>
      <c r="AL29" s="85" t="e">
        <f t="shared" si="23"/>
        <v>#VALUE!</v>
      </c>
      <c r="AM29" s="85" t="e">
        <f t="shared" si="8"/>
        <v>#VALUE!</v>
      </c>
      <c r="AN29" s="85" t="e">
        <f t="shared" si="9"/>
        <v>#VALUE!</v>
      </c>
      <c r="AO29" s="85" t="e">
        <f t="shared" si="10"/>
        <v>#VALUE!</v>
      </c>
      <c r="AP29" s="85" t="e">
        <f t="shared" si="11"/>
        <v>#VALUE!</v>
      </c>
      <c r="AQ29" s="86" t="e">
        <f t="shared" si="12"/>
        <v>#VALUE!</v>
      </c>
    </row>
    <row r="30" spans="1:43" ht="14.25">
      <c r="A30" s="87">
        <v>26</v>
      </c>
      <c r="B30" s="12"/>
      <c r="C30" s="12"/>
      <c r="D30" s="13"/>
      <c r="E30" s="13"/>
      <c r="F30" s="13"/>
      <c r="G30" s="13"/>
      <c r="H30" s="88">
        <v>26</v>
      </c>
      <c r="I30" s="88">
        <f t="shared" si="13"/>
      </c>
      <c r="J30" s="146">
        <f t="shared" si="14"/>
        <v>0</v>
      </c>
      <c r="K30" s="88">
        <f t="shared" si="24"/>
      </c>
      <c r="L30" s="88">
        <f t="shared" si="24"/>
      </c>
      <c r="M30" s="88">
        <f t="shared" si="24"/>
      </c>
      <c r="N30" s="88">
        <f t="shared" si="24"/>
      </c>
      <c r="O30" s="88">
        <f t="shared" si="24"/>
      </c>
      <c r="P30" s="89">
        <f t="shared" si="16"/>
      </c>
      <c r="Q30" s="89">
        <f t="shared" si="16"/>
      </c>
      <c r="R30" s="88">
        <f t="shared" si="17"/>
      </c>
      <c r="S30" s="88">
        <f t="shared" si="17"/>
      </c>
      <c r="T30" s="88">
        <f t="shared" si="17"/>
      </c>
      <c r="U30" s="88">
        <f t="shared" si="17"/>
      </c>
      <c r="V30" s="88">
        <f t="shared" si="17"/>
      </c>
      <c r="W30" s="89">
        <f t="shared" si="1"/>
      </c>
      <c r="X30" s="90">
        <f t="shared" si="18"/>
      </c>
      <c r="Y30" s="88">
        <f t="shared" si="19"/>
      </c>
      <c r="Z30" s="88">
        <f t="shared" si="19"/>
      </c>
      <c r="AA30" s="88">
        <f t="shared" si="19"/>
      </c>
      <c r="AB30" s="88">
        <f t="shared" si="19"/>
      </c>
      <c r="AC30" s="89">
        <f t="shared" si="3"/>
      </c>
      <c r="AD30" s="88">
        <f t="shared" si="20"/>
      </c>
      <c r="AE30" s="90">
        <f t="shared" si="20"/>
      </c>
      <c r="AF30" s="88">
        <f t="shared" si="21"/>
      </c>
      <c r="AG30" s="88">
        <f t="shared" si="21"/>
      </c>
      <c r="AH30" s="88">
        <f t="shared" si="21"/>
      </c>
      <c r="AI30" s="89">
        <f t="shared" si="22"/>
      </c>
      <c r="AJ30" s="89">
        <f t="shared" si="22"/>
      </c>
      <c r="AK30" s="91" t="e">
        <f t="shared" si="23"/>
        <v>#VALUE!</v>
      </c>
      <c r="AL30" s="91" t="e">
        <f t="shared" si="23"/>
        <v>#VALUE!</v>
      </c>
      <c r="AM30" s="91" t="e">
        <f t="shared" si="8"/>
        <v>#VALUE!</v>
      </c>
      <c r="AN30" s="91" t="e">
        <f t="shared" si="9"/>
        <v>#VALUE!</v>
      </c>
      <c r="AO30" s="91" t="e">
        <f t="shared" si="10"/>
        <v>#VALUE!</v>
      </c>
      <c r="AP30" s="91" t="e">
        <f t="shared" si="11"/>
        <v>#VALUE!</v>
      </c>
      <c r="AQ30" s="92" t="e">
        <f t="shared" si="12"/>
        <v>#VALUE!</v>
      </c>
    </row>
    <row r="31" spans="1:43" ht="14.25">
      <c r="A31" s="75">
        <v>27</v>
      </c>
      <c r="B31" s="6"/>
      <c r="C31" s="6"/>
      <c r="D31" s="7"/>
      <c r="E31" s="7"/>
      <c r="F31" s="7"/>
      <c r="G31" s="7"/>
      <c r="H31" s="76">
        <v>27</v>
      </c>
      <c r="I31" s="76">
        <f t="shared" si="13"/>
      </c>
      <c r="J31" s="142">
        <f t="shared" si="14"/>
        <v>0</v>
      </c>
      <c r="K31" s="76">
        <f t="shared" si="24"/>
      </c>
      <c r="L31" s="76">
        <f t="shared" si="24"/>
      </c>
      <c r="M31" s="76">
        <f t="shared" si="24"/>
      </c>
      <c r="N31" s="76">
        <f t="shared" si="24"/>
      </c>
      <c r="O31" s="76">
        <f t="shared" si="24"/>
      </c>
      <c r="P31" s="77">
        <f t="shared" si="16"/>
      </c>
      <c r="Q31" s="77">
        <f t="shared" si="16"/>
      </c>
      <c r="R31" s="76">
        <f t="shared" si="17"/>
      </c>
      <c r="S31" s="76">
        <f t="shared" si="17"/>
      </c>
      <c r="T31" s="76">
        <f t="shared" si="17"/>
      </c>
      <c r="U31" s="76">
        <f t="shared" si="17"/>
      </c>
      <c r="V31" s="76">
        <f t="shared" si="17"/>
      </c>
      <c r="W31" s="77">
        <f t="shared" si="1"/>
      </c>
      <c r="X31" s="78">
        <f t="shared" si="18"/>
      </c>
      <c r="Y31" s="76">
        <f t="shared" si="19"/>
      </c>
      <c r="Z31" s="76">
        <f t="shared" si="19"/>
      </c>
      <c r="AA31" s="76">
        <f t="shared" si="19"/>
      </c>
      <c r="AB31" s="76">
        <f t="shared" si="19"/>
      </c>
      <c r="AC31" s="77">
        <f t="shared" si="3"/>
      </c>
      <c r="AD31" s="76">
        <f t="shared" si="20"/>
      </c>
      <c r="AE31" s="78">
        <f t="shared" si="20"/>
      </c>
      <c r="AF31" s="76">
        <f t="shared" si="21"/>
      </c>
      <c r="AG31" s="76">
        <f t="shared" si="21"/>
      </c>
      <c r="AH31" s="76">
        <f t="shared" si="21"/>
      </c>
      <c r="AI31" s="77">
        <f t="shared" si="22"/>
      </c>
      <c r="AJ31" s="77">
        <f t="shared" si="22"/>
      </c>
      <c r="AK31" s="79" t="e">
        <f t="shared" si="23"/>
        <v>#VALUE!</v>
      </c>
      <c r="AL31" s="79" t="e">
        <f t="shared" si="23"/>
        <v>#VALUE!</v>
      </c>
      <c r="AM31" s="79" t="e">
        <f t="shared" si="8"/>
        <v>#VALUE!</v>
      </c>
      <c r="AN31" s="79" t="e">
        <f t="shared" si="9"/>
        <v>#VALUE!</v>
      </c>
      <c r="AO31" s="79" t="e">
        <f t="shared" si="10"/>
        <v>#VALUE!</v>
      </c>
      <c r="AP31" s="79" t="e">
        <f t="shared" si="11"/>
        <v>#VALUE!</v>
      </c>
      <c r="AQ31" s="80" t="e">
        <f t="shared" si="12"/>
        <v>#VALUE!</v>
      </c>
    </row>
    <row r="32" spans="1:43" ht="14.25">
      <c r="A32" s="75">
        <v>28</v>
      </c>
      <c r="B32" s="6"/>
      <c r="C32" s="6"/>
      <c r="D32" s="7"/>
      <c r="E32" s="7"/>
      <c r="F32" s="7"/>
      <c r="G32" s="7"/>
      <c r="H32" s="76">
        <v>28</v>
      </c>
      <c r="I32" s="76">
        <f t="shared" si="13"/>
      </c>
      <c r="J32" s="142">
        <f t="shared" si="14"/>
        <v>0</v>
      </c>
      <c r="K32" s="76">
        <f t="shared" si="24"/>
      </c>
      <c r="L32" s="76">
        <f t="shared" si="24"/>
      </c>
      <c r="M32" s="76">
        <f t="shared" si="24"/>
      </c>
      <c r="N32" s="76">
        <f t="shared" si="24"/>
      </c>
      <c r="O32" s="76">
        <f t="shared" si="24"/>
      </c>
      <c r="P32" s="77">
        <f t="shared" si="16"/>
      </c>
      <c r="Q32" s="77">
        <f t="shared" si="16"/>
      </c>
      <c r="R32" s="76">
        <f t="shared" si="17"/>
      </c>
      <c r="S32" s="76">
        <f t="shared" si="17"/>
      </c>
      <c r="T32" s="76">
        <f t="shared" si="17"/>
      </c>
      <c r="U32" s="76">
        <f t="shared" si="17"/>
      </c>
      <c r="V32" s="76">
        <f t="shared" si="17"/>
      </c>
      <c r="W32" s="77">
        <f t="shared" si="1"/>
      </c>
      <c r="X32" s="78">
        <f t="shared" si="18"/>
      </c>
      <c r="Y32" s="76">
        <f t="shared" si="19"/>
      </c>
      <c r="Z32" s="76">
        <f t="shared" si="19"/>
      </c>
      <c r="AA32" s="76">
        <f t="shared" si="19"/>
      </c>
      <c r="AB32" s="76">
        <f t="shared" si="19"/>
      </c>
      <c r="AC32" s="77">
        <f t="shared" si="3"/>
      </c>
      <c r="AD32" s="76">
        <f t="shared" si="20"/>
      </c>
      <c r="AE32" s="78">
        <f t="shared" si="20"/>
      </c>
      <c r="AF32" s="76">
        <f t="shared" si="21"/>
      </c>
      <c r="AG32" s="76">
        <f t="shared" si="21"/>
      </c>
      <c r="AH32" s="76">
        <f t="shared" si="21"/>
      </c>
      <c r="AI32" s="77">
        <f t="shared" si="22"/>
      </c>
      <c r="AJ32" s="77">
        <f t="shared" si="22"/>
      </c>
      <c r="AK32" s="79" t="e">
        <f t="shared" si="23"/>
        <v>#VALUE!</v>
      </c>
      <c r="AL32" s="79" t="e">
        <f t="shared" si="23"/>
        <v>#VALUE!</v>
      </c>
      <c r="AM32" s="79" t="e">
        <f t="shared" si="8"/>
        <v>#VALUE!</v>
      </c>
      <c r="AN32" s="79" t="e">
        <f t="shared" si="9"/>
        <v>#VALUE!</v>
      </c>
      <c r="AO32" s="79" t="e">
        <f t="shared" si="10"/>
        <v>#VALUE!</v>
      </c>
      <c r="AP32" s="79" t="e">
        <f t="shared" si="11"/>
        <v>#VALUE!</v>
      </c>
      <c r="AQ32" s="80" t="e">
        <f t="shared" si="12"/>
        <v>#VALUE!</v>
      </c>
    </row>
    <row r="33" spans="1:43" ht="14.25">
      <c r="A33" s="75">
        <v>29</v>
      </c>
      <c r="B33" s="6"/>
      <c r="C33" s="6"/>
      <c r="D33" s="7"/>
      <c r="E33" s="7"/>
      <c r="F33" s="7"/>
      <c r="G33" s="7"/>
      <c r="H33" s="76">
        <v>29</v>
      </c>
      <c r="I33" s="76">
        <f t="shared" si="13"/>
      </c>
      <c r="J33" s="142">
        <f t="shared" si="14"/>
        <v>0</v>
      </c>
      <c r="K33" s="76">
        <f t="shared" si="24"/>
      </c>
      <c r="L33" s="76">
        <f t="shared" si="24"/>
      </c>
      <c r="M33" s="76">
        <f t="shared" si="24"/>
      </c>
      <c r="N33" s="76">
        <f t="shared" si="24"/>
      </c>
      <c r="O33" s="76">
        <f t="shared" si="24"/>
      </c>
      <c r="P33" s="77">
        <f t="shared" si="16"/>
      </c>
      <c r="Q33" s="77">
        <f t="shared" si="16"/>
      </c>
      <c r="R33" s="76">
        <f t="shared" si="17"/>
      </c>
      <c r="S33" s="76">
        <f t="shared" si="17"/>
      </c>
      <c r="T33" s="76">
        <f t="shared" si="17"/>
      </c>
      <c r="U33" s="76">
        <f t="shared" si="17"/>
      </c>
      <c r="V33" s="76">
        <f t="shared" si="17"/>
      </c>
      <c r="W33" s="77">
        <f t="shared" si="1"/>
      </c>
      <c r="X33" s="78">
        <f t="shared" si="18"/>
      </c>
      <c r="Y33" s="76">
        <f t="shared" si="19"/>
      </c>
      <c r="Z33" s="76">
        <f t="shared" si="19"/>
      </c>
      <c r="AA33" s="76">
        <f t="shared" si="19"/>
      </c>
      <c r="AB33" s="76">
        <f t="shared" si="19"/>
      </c>
      <c r="AC33" s="77">
        <f t="shared" si="3"/>
      </c>
      <c r="AD33" s="76">
        <f t="shared" si="20"/>
      </c>
      <c r="AE33" s="78">
        <f t="shared" si="20"/>
      </c>
      <c r="AF33" s="76">
        <f t="shared" si="21"/>
      </c>
      <c r="AG33" s="76">
        <f t="shared" si="21"/>
      </c>
      <c r="AH33" s="76">
        <f t="shared" si="21"/>
      </c>
      <c r="AI33" s="77">
        <f t="shared" si="22"/>
      </c>
      <c r="AJ33" s="77">
        <f t="shared" si="22"/>
      </c>
      <c r="AK33" s="79" t="e">
        <f t="shared" si="23"/>
        <v>#VALUE!</v>
      </c>
      <c r="AL33" s="79" t="e">
        <f t="shared" si="23"/>
        <v>#VALUE!</v>
      </c>
      <c r="AM33" s="79" t="e">
        <f t="shared" si="8"/>
        <v>#VALUE!</v>
      </c>
      <c r="AN33" s="79" t="e">
        <f t="shared" si="9"/>
        <v>#VALUE!</v>
      </c>
      <c r="AO33" s="79" t="e">
        <f t="shared" si="10"/>
        <v>#VALUE!</v>
      </c>
      <c r="AP33" s="79" t="e">
        <f t="shared" si="11"/>
        <v>#VALUE!</v>
      </c>
      <c r="AQ33" s="80" t="e">
        <f t="shared" si="12"/>
        <v>#VALUE!</v>
      </c>
    </row>
    <row r="34" spans="1:43" ht="14.25">
      <c r="A34" s="81">
        <v>30</v>
      </c>
      <c r="B34" s="9"/>
      <c r="C34" s="9"/>
      <c r="D34" s="10"/>
      <c r="E34" s="10"/>
      <c r="F34" s="10"/>
      <c r="G34" s="10"/>
      <c r="H34" s="82">
        <v>30</v>
      </c>
      <c r="I34" s="82">
        <f t="shared" si="13"/>
      </c>
      <c r="J34" s="144">
        <f t="shared" si="14"/>
        <v>0</v>
      </c>
      <c r="K34" s="82">
        <f t="shared" si="24"/>
      </c>
      <c r="L34" s="82">
        <f t="shared" si="24"/>
      </c>
      <c r="M34" s="82">
        <f t="shared" si="24"/>
      </c>
      <c r="N34" s="82">
        <f t="shared" si="24"/>
      </c>
      <c r="O34" s="82">
        <f t="shared" si="24"/>
      </c>
      <c r="P34" s="83">
        <f t="shared" si="16"/>
      </c>
      <c r="Q34" s="83">
        <f t="shared" si="16"/>
      </c>
      <c r="R34" s="82">
        <f t="shared" si="17"/>
      </c>
      <c r="S34" s="82">
        <f t="shared" si="17"/>
      </c>
      <c r="T34" s="82">
        <f t="shared" si="17"/>
      </c>
      <c r="U34" s="82">
        <f t="shared" si="17"/>
      </c>
      <c r="V34" s="82">
        <f t="shared" si="17"/>
      </c>
      <c r="W34" s="83">
        <f t="shared" si="1"/>
      </c>
      <c r="X34" s="84">
        <f t="shared" si="18"/>
      </c>
      <c r="Y34" s="82">
        <f t="shared" si="19"/>
      </c>
      <c r="Z34" s="82">
        <f t="shared" si="19"/>
      </c>
      <c r="AA34" s="82">
        <f t="shared" si="19"/>
      </c>
      <c r="AB34" s="82">
        <f t="shared" si="19"/>
      </c>
      <c r="AC34" s="83">
        <f t="shared" si="3"/>
      </c>
      <c r="AD34" s="82">
        <f t="shared" si="20"/>
      </c>
      <c r="AE34" s="84">
        <f t="shared" si="20"/>
      </c>
      <c r="AF34" s="82">
        <f t="shared" si="21"/>
      </c>
      <c r="AG34" s="82">
        <f t="shared" si="21"/>
      </c>
      <c r="AH34" s="82">
        <f t="shared" si="21"/>
      </c>
      <c r="AI34" s="83">
        <f t="shared" si="22"/>
      </c>
      <c r="AJ34" s="83">
        <f t="shared" si="22"/>
      </c>
      <c r="AK34" s="85" t="e">
        <f t="shared" si="23"/>
        <v>#VALUE!</v>
      </c>
      <c r="AL34" s="85" t="e">
        <f t="shared" si="23"/>
        <v>#VALUE!</v>
      </c>
      <c r="AM34" s="85" t="e">
        <f t="shared" si="8"/>
        <v>#VALUE!</v>
      </c>
      <c r="AN34" s="85" t="e">
        <f t="shared" si="9"/>
        <v>#VALUE!</v>
      </c>
      <c r="AO34" s="85" t="e">
        <f t="shared" si="10"/>
        <v>#VALUE!</v>
      </c>
      <c r="AP34" s="85" t="e">
        <f t="shared" si="11"/>
        <v>#VALUE!</v>
      </c>
      <c r="AQ34" s="86" t="e">
        <f t="shared" si="12"/>
        <v>#VALUE!</v>
      </c>
    </row>
    <row r="35" spans="1:43" ht="14.25">
      <c r="A35" s="87">
        <v>31</v>
      </c>
      <c r="B35" s="12"/>
      <c r="C35" s="12"/>
      <c r="D35" s="13"/>
      <c r="E35" s="13"/>
      <c r="F35" s="13"/>
      <c r="G35" s="13"/>
      <c r="H35" s="88">
        <v>31</v>
      </c>
      <c r="I35" s="88">
        <f t="shared" si="13"/>
      </c>
      <c r="J35" s="146">
        <f t="shared" si="14"/>
        <v>0</v>
      </c>
      <c r="K35" s="88">
        <f t="shared" si="24"/>
      </c>
      <c r="L35" s="88">
        <f t="shared" si="24"/>
      </c>
      <c r="M35" s="88">
        <f t="shared" si="24"/>
      </c>
      <c r="N35" s="88">
        <f t="shared" si="24"/>
      </c>
      <c r="O35" s="88">
        <f t="shared" si="24"/>
      </c>
      <c r="P35" s="89">
        <f t="shared" si="16"/>
      </c>
      <c r="Q35" s="89">
        <f t="shared" si="16"/>
      </c>
      <c r="R35" s="88">
        <f t="shared" si="17"/>
      </c>
      <c r="S35" s="88">
        <f t="shared" si="17"/>
      </c>
      <c r="T35" s="88">
        <f t="shared" si="17"/>
      </c>
      <c r="U35" s="88">
        <f t="shared" si="17"/>
      </c>
      <c r="V35" s="88">
        <f t="shared" si="17"/>
      </c>
      <c r="W35" s="89">
        <f t="shared" si="1"/>
      </c>
      <c r="X35" s="90">
        <f t="shared" si="18"/>
      </c>
      <c r="Y35" s="88">
        <f t="shared" si="19"/>
      </c>
      <c r="Z35" s="88">
        <f t="shared" si="19"/>
      </c>
      <c r="AA35" s="88">
        <f t="shared" si="19"/>
      </c>
      <c r="AB35" s="88">
        <f t="shared" si="19"/>
      </c>
      <c r="AC35" s="89">
        <f t="shared" si="3"/>
      </c>
      <c r="AD35" s="88">
        <f t="shared" si="20"/>
      </c>
      <c r="AE35" s="90">
        <f t="shared" si="20"/>
      </c>
      <c r="AF35" s="88">
        <f t="shared" si="21"/>
      </c>
      <c r="AG35" s="88">
        <f t="shared" si="21"/>
      </c>
      <c r="AH35" s="88">
        <f t="shared" si="21"/>
      </c>
      <c r="AI35" s="89">
        <f t="shared" si="22"/>
      </c>
      <c r="AJ35" s="89">
        <f t="shared" si="22"/>
      </c>
      <c r="AK35" s="91" t="e">
        <f t="shared" si="23"/>
        <v>#VALUE!</v>
      </c>
      <c r="AL35" s="91" t="e">
        <f t="shared" si="23"/>
        <v>#VALUE!</v>
      </c>
      <c r="AM35" s="91" t="e">
        <f t="shared" si="8"/>
        <v>#VALUE!</v>
      </c>
      <c r="AN35" s="91" t="e">
        <f t="shared" si="9"/>
        <v>#VALUE!</v>
      </c>
      <c r="AO35" s="91" t="e">
        <f t="shared" si="10"/>
        <v>#VALUE!</v>
      </c>
      <c r="AP35" s="91" t="e">
        <f t="shared" si="11"/>
        <v>#VALUE!</v>
      </c>
      <c r="AQ35" s="92" t="e">
        <f t="shared" si="12"/>
        <v>#VALUE!</v>
      </c>
    </row>
    <row r="36" spans="1:43" ht="14.25">
      <c r="A36" s="75">
        <v>32</v>
      </c>
      <c r="B36" s="6"/>
      <c r="C36" s="6"/>
      <c r="D36" s="7"/>
      <c r="E36" s="7"/>
      <c r="F36" s="7"/>
      <c r="G36" s="7"/>
      <c r="H36" s="76">
        <v>32</v>
      </c>
      <c r="I36" s="76">
        <f t="shared" si="13"/>
      </c>
      <c r="J36" s="142">
        <f t="shared" si="14"/>
        <v>0</v>
      </c>
      <c r="K36" s="76">
        <f t="shared" si="24"/>
      </c>
      <c r="L36" s="76">
        <f t="shared" si="24"/>
      </c>
      <c r="M36" s="76">
        <f t="shared" si="24"/>
      </c>
      <c r="N36" s="76">
        <f t="shared" si="24"/>
      </c>
      <c r="O36" s="76">
        <f t="shared" si="24"/>
      </c>
      <c r="P36" s="77">
        <f t="shared" si="16"/>
      </c>
      <c r="Q36" s="77">
        <f t="shared" si="16"/>
      </c>
      <c r="R36" s="76">
        <f t="shared" si="17"/>
      </c>
      <c r="S36" s="76">
        <f t="shared" si="17"/>
      </c>
      <c r="T36" s="76">
        <f t="shared" si="17"/>
      </c>
      <c r="U36" s="76">
        <f t="shared" si="17"/>
      </c>
      <c r="V36" s="76">
        <f t="shared" si="17"/>
      </c>
      <c r="W36" s="77">
        <f t="shared" si="1"/>
      </c>
      <c r="X36" s="78">
        <f t="shared" si="18"/>
      </c>
      <c r="Y36" s="76">
        <f t="shared" si="19"/>
      </c>
      <c r="Z36" s="76">
        <f t="shared" si="19"/>
      </c>
      <c r="AA36" s="76">
        <f t="shared" si="19"/>
      </c>
      <c r="AB36" s="76">
        <f t="shared" si="19"/>
      </c>
      <c r="AC36" s="77">
        <f t="shared" si="3"/>
      </c>
      <c r="AD36" s="76">
        <f t="shared" si="20"/>
      </c>
      <c r="AE36" s="78">
        <f t="shared" si="20"/>
      </c>
      <c r="AF36" s="76">
        <f t="shared" si="21"/>
      </c>
      <c r="AG36" s="76">
        <f t="shared" si="21"/>
      </c>
      <c r="AH36" s="76">
        <f t="shared" si="21"/>
      </c>
      <c r="AI36" s="77">
        <f t="shared" si="22"/>
      </c>
      <c r="AJ36" s="77">
        <f t="shared" si="22"/>
      </c>
      <c r="AK36" s="79" t="e">
        <f t="shared" si="23"/>
        <v>#VALUE!</v>
      </c>
      <c r="AL36" s="79" t="e">
        <f t="shared" si="23"/>
        <v>#VALUE!</v>
      </c>
      <c r="AM36" s="79" t="e">
        <f t="shared" si="8"/>
        <v>#VALUE!</v>
      </c>
      <c r="AN36" s="79" t="e">
        <f t="shared" si="9"/>
        <v>#VALUE!</v>
      </c>
      <c r="AO36" s="79" t="e">
        <f t="shared" si="10"/>
        <v>#VALUE!</v>
      </c>
      <c r="AP36" s="79" t="e">
        <f t="shared" si="11"/>
        <v>#VALUE!</v>
      </c>
      <c r="AQ36" s="80" t="e">
        <f t="shared" si="12"/>
        <v>#VALUE!</v>
      </c>
    </row>
    <row r="37" spans="1:43" ht="14.25">
      <c r="A37" s="75">
        <v>33</v>
      </c>
      <c r="B37" s="6"/>
      <c r="C37" s="6"/>
      <c r="D37" s="7"/>
      <c r="E37" s="7"/>
      <c r="F37" s="7"/>
      <c r="G37" s="7"/>
      <c r="H37" s="76">
        <v>33</v>
      </c>
      <c r="I37" s="76">
        <f t="shared" si="13"/>
      </c>
      <c r="J37" s="142">
        <f t="shared" si="14"/>
        <v>0</v>
      </c>
      <c r="K37" s="76">
        <f t="shared" si="24"/>
      </c>
      <c r="L37" s="76">
        <f t="shared" si="24"/>
      </c>
      <c r="M37" s="76">
        <f t="shared" si="24"/>
      </c>
      <c r="N37" s="76">
        <f t="shared" si="24"/>
      </c>
      <c r="O37" s="76">
        <f t="shared" si="24"/>
      </c>
      <c r="P37" s="77">
        <f t="shared" si="16"/>
      </c>
      <c r="Q37" s="77">
        <f t="shared" si="16"/>
      </c>
      <c r="R37" s="76">
        <f t="shared" si="17"/>
      </c>
      <c r="S37" s="76">
        <f t="shared" si="17"/>
      </c>
      <c r="T37" s="76">
        <f t="shared" si="17"/>
      </c>
      <c r="U37" s="76">
        <f t="shared" si="17"/>
      </c>
      <c r="V37" s="76">
        <f t="shared" si="17"/>
      </c>
      <c r="W37" s="77">
        <f t="shared" si="1"/>
      </c>
      <c r="X37" s="78">
        <f t="shared" si="18"/>
      </c>
      <c r="Y37" s="76">
        <f t="shared" si="19"/>
      </c>
      <c r="Z37" s="76">
        <f t="shared" si="19"/>
      </c>
      <c r="AA37" s="76">
        <f t="shared" si="19"/>
      </c>
      <c r="AB37" s="76">
        <f t="shared" si="19"/>
      </c>
      <c r="AC37" s="77">
        <f t="shared" si="3"/>
      </c>
      <c r="AD37" s="76">
        <f t="shared" si="20"/>
      </c>
      <c r="AE37" s="78">
        <f t="shared" si="20"/>
      </c>
      <c r="AF37" s="76">
        <f t="shared" si="21"/>
      </c>
      <c r="AG37" s="76">
        <f t="shared" si="21"/>
      </c>
      <c r="AH37" s="76">
        <f t="shared" si="21"/>
      </c>
      <c r="AI37" s="77">
        <f t="shared" si="22"/>
      </c>
      <c r="AJ37" s="77">
        <f t="shared" si="22"/>
      </c>
      <c r="AK37" s="79" t="e">
        <f t="shared" si="23"/>
        <v>#VALUE!</v>
      </c>
      <c r="AL37" s="79" t="e">
        <f t="shared" si="23"/>
        <v>#VALUE!</v>
      </c>
      <c r="AM37" s="79" t="e">
        <f t="shared" si="8"/>
        <v>#VALUE!</v>
      </c>
      <c r="AN37" s="79" t="e">
        <f t="shared" si="9"/>
        <v>#VALUE!</v>
      </c>
      <c r="AO37" s="79" t="e">
        <f t="shared" si="10"/>
        <v>#VALUE!</v>
      </c>
      <c r="AP37" s="79" t="e">
        <f t="shared" si="11"/>
        <v>#VALUE!</v>
      </c>
      <c r="AQ37" s="80" t="e">
        <f t="shared" si="12"/>
        <v>#VALUE!</v>
      </c>
    </row>
    <row r="38" spans="1:43" ht="14.25">
      <c r="A38" s="75">
        <v>34</v>
      </c>
      <c r="B38" s="6"/>
      <c r="C38" s="6"/>
      <c r="D38" s="7"/>
      <c r="E38" s="7"/>
      <c r="F38" s="7"/>
      <c r="G38" s="7"/>
      <c r="H38" s="76">
        <v>34</v>
      </c>
      <c r="I38" s="76">
        <f t="shared" si="13"/>
      </c>
      <c r="J38" s="142">
        <f t="shared" si="14"/>
        <v>0</v>
      </c>
      <c r="K38" s="76">
        <f aca="true" t="shared" si="25" ref="K38:O49">IF($D38=0,"",VALUE(MID($D38,K$2,1)))</f>
      </c>
      <c r="L38" s="76">
        <f t="shared" si="25"/>
      </c>
      <c r="M38" s="76">
        <f t="shared" si="25"/>
      </c>
      <c r="N38" s="76">
        <f t="shared" si="25"/>
      </c>
      <c r="O38" s="76">
        <f t="shared" si="25"/>
      </c>
      <c r="P38" s="77">
        <f t="shared" si="16"/>
      </c>
      <c r="Q38" s="77">
        <f t="shared" si="16"/>
      </c>
      <c r="R38" s="76">
        <f t="shared" si="17"/>
      </c>
      <c r="S38" s="76">
        <f t="shared" si="17"/>
      </c>
      <c r="T38" s="76">
        <f t="shared" si="17"/>
      </c>
      <c r="U38" s="76">
        <f t="shared" si="17"/>
      </c>
      <c r="V38" s="76">
        <f t="shared" si="17"/>
      </c>
      <c r="W38" s="77">
        <f t="shared" si="1"/>
      </c>
      <c r="X38" s="78">
        <f t="shared" si="18"/>
      </c>
      <c r="Y38" s="76">
        <f t="shared" si="19"/>
      </c>
      <c r="Z38" s="76">
        <f t="shared" si="19"/>
      </c>
      <c r="AA38" s="76">
        <f t="shared" si="19"/>
      </c>
      <c r="AB38" s="76">
        <f t="shared" si="19"/>
      </c>
      <c r="AC38" s="77">
        <f t="shared" si="3"/>
      </c>
      <c r="AD38" s="76">
        <f t="shared" si="20"/>
      </c>
      <c r="AE38" s="78">
        <f t="shared" si="20"/>
      </c>
      <c r="AF38" s="76">
        <f t="shared" si="21"/>
      </c>
      <c r="AG38" s="76">
        <f t="shared" si="21"/>
      </c>
      <c r="AH38" s="76">
        <f t="shared" si="21"/>
      </c>
      <c r="AI38" s="77">
        <f t="shared" si="22"/>
      </c>
      <c r="AJ38" s="77">
        <f t="shared" si="22"/>
      </c>
      <c r="AK38" s="79" t="e">
        <f t="shared" si="23"/>
        <v>#VALUE!</v>
      </c>
      <c r="AL38" s="79" t="e">
        <f t="shared" si="23"/>
        <v>#VALUE!</v>
      </c>
      <c r="AM38" s="79" t="e">
        <f t="shared" si="8"/>
        <v>#VALUE!</v>
      </c>
      <c r="AN38" s="79" t="e">
        <f t="shared" si="9"/>
        <v>#VALUE!</v>
      </c>
      <c r="AO38" s="79" t="e">
        <f t="shared" si="10"/>
        <v>#VALUE!</v>
      </c>
      <c r="AP38" s="79" t="e">
        <f t="shared" si="11"/>
        <v>#VALUE!</v>
      </c>
      <c r="AQ38" s="80" t="e">
        <f t="shared" si="12"/>
        <v>#VALUE!</v>
      </c>
    </row>
    <row r="39" spans="1:43" ht="14.25">
      <c r="A39" s="81">
        <v>35</v>
      </c>
      <c r="B39" s="9"/>
      <c r="C39" s="9"/>
      <c r="D39" s="10"/>
      <c r="E39" s="10"/>
      <c r="F39" s="10"/>
      <c r="G39" s="10"/>
      <c r="H39" s="82">
        <v>35</v>
      </c>
      <c r="I39" s="82">
        <f t="shared" si="13"/>
      </c>
      <c r="J39" s="144">
        <f t="shared" si="14"/>
        <v>0</v>
      </c>
      <c r="K39" s="82">
        <f t="shared" si="25"/>
      </c>
      <c r="L39" s="82">
        <f t="shared" si="25"/>
      </c>
      <c r="M39" s="82">
        <f t="shared" si="25"/>
      </c>
      <c r="N39" s="82">
        <f t="shared" si="25"/>
      </c>
      <c r="O39" s="82">
        <f t="shared" si="25"/>
      </c>
      <c r="P39" s="83">
        <f t="shared" si="16"/>
      </c>
      <c r="Q39" s="83">
        <f t="shared" si="16"/>
      </c>
      <c r="R39" s="82">
        <f t="shared" si="17"/>
      </c>
      <c r="S39" s="82">
        <f t="shared" si="17"/>
      </c>
      <c r="T39" s="82">
        <f t="shared" si="17"/>
      </c>
      <c r="U39" s="82">
        <f t="shared" si="17"/>
      </c>
      <c r="V39" s="82">
        <f t="shared" si="17"/>
      </c>
      <c r="W39" s="83">
        <f t="shared" si="1"/>
      </c>
      <c r="X39" s="84">
        <f t="shared" si="18"/>
      </c>
      <c r="Y39" s="82">
        <f t="shared" si="19"/>
      </c>
      <c r="Z39" s="82">
        <f t="shared" si="19"/>
      </c>
      <c r="AA39" s="82">
        <f t="shared" si="19"/>
      </c>
      <c r="AB39" s="82">
        <f t="shared" si="19"/>
      </c>
      <c r="AC39" s="83">
        <f t="shared" si="3"/>
      </c>
      <c r="AD39" s="82">
        <f t="shared" si="20"/>
      </c>
      <c r="AE39" s="84">
        <f t="shared" si="20"/>
      </c>
      <c r="AF39" s="82">
        <f t="shared" si="21"/>
      </c>
      <c r="AG39" s="82">
        <f t="shared" si="21"/>
      </c>
      <c r="AH39" s="82">
        <f t="shared" si="21"/>
      </c>
      <c r="AI39" s="83">
        <f t="shared" si="22"/>
      </c>
      <c r="AJ39" s="83">
        <f t="shared" si="22"/>
      </c>
      <c r="AK39" s="85" t="e">
        <f t="shared" si="23"/>
        <v>#VALUE!</v>
      </c>
      <c r="AL39" s="85" t="e">
        <f t="shared" si="23"/>
        <v>#VALUE!</v>
      </c>
      <c r="AM39" s="85" t="e">
        <f t="shared" si="8"/>
        <v>#VALUE!</v>
      </c>
      <c r="AN39" s="85" t="e">
        <f t="shared" si="9"/>
        <v>#VALUE!</v>
      </c>
      <c r="AO39" s="85" t="e">
        <f t="shared" si="10"/>
        <v>#VALUE!</v>
      </c>
      <c r="AP39" s="85" t="e">
        <f t="shared" si="11"/>
        <v>#VALUE!</v>
      </c>
      <c r="AQ39" s="86" t="e">
        <f t="shared" si="12"/>
        <v>#VALUE!</v>
      </c>
    </row>
    <row r="40" spans="1:43" ht="14.25">
      <c r="A40" s="87">
        <v>36</v>
      </c>
      <c r="B40" s="12"/>
      <c r="C40" s="12"/>
      <c r="D40" s="13"/>
      <c r="E40" s="13"/>
      <c r="F40" s="13"/>
      <c r="G40" s="13"/>
      <c r="H40" s="88">
        <v>36</v>
      </c>
      <c r="I40" s="146" t="s">
        <v>130</v>
      </c>
      <c r="J40" s="146">
        <f t="shared" si="14"/>
        <v>0</v>
      </c>
      <c r="K40" s="88">
        <f t="shared" si="25"/>
      </c>
      <c r="L40" s="88">
        <f t="shared" si="25"/>
      </c>
      <c r="M40" s="88">
        <f t="shared" si="25"/>
      </c>
      <c r="N40" s="88">
        <f t="shared" si="25"/>
      </c>
      <c r="O40" s="88">
        <f t="shared" si="25"/>
      </c>
      <c r="P40" s="89">
        <f t="shared" si="16"/>
      </c>
      <c r="Q40" s="89">
        <f t="shared" si="16"/>
      </c>
      <c r="R40" s="88">
        <f aca="true" t="shared" si="26" ref="R40:V44">IF($E40=0,"",VALUE(MID($E40,K$2,1)))</f>
      </c>
      <c r="S40" s="88">
        <f t="shared" si="26"/>
      </c>
      <c r="T40" s="88">
        <f t="shared" si="26"/>
      </c>
      <c r="U40" s="88">
        <f t="shared" si="26"/>
      </c>
      <c r="V40" s="88">
        <f t="shared" si="26"/>
      </c>
      <c r="W40" s="89">
        <f t="shared" si="1"/>
      </c>
      <c r="X40" s="90">
        <f>IF($E40=0,"",VALUE(MID($E40,Q$2,1)))</f>
      </c>
      <c r="Y40" s="88">
        <f aca="true" t="shared" si="27" ref="Y40:AB44">IF($F40=0,"",VALUE(MID($F40,K$2,1)))</f>
      </c>
      <c r="Z40" s="88">
        <f t="shared" si="27"/>
      </c>
      <c r="AA40" s="88">
        <f t="shared" si="27"/>
      </c>
      <c r="AB40" s="88">
        <f t="shared" si="27"/>
      </c>
      <c r="AC40" s="89">
        <f t="shared" si="3"/>
      </c>
      <c r="AD40" s="88">
        <f aca="true" t="shared" si="28" ref="AD40:AE44">IF($F40=0,"",VALUE(MID($F40,P$2,1)))</f>
      </c>
      <c r="AE40" s="90">
        <f t="shared" si="28"/>
      </c>
      <c r="AF40" s="88">
        <f aca="true" t="shared" si="29" ref="AF40:AH44">IF($G40=0,"",VALUE(MID($G40,K$2,1)))</f>
      </c>
      <c r="AG40" s="88">
        <f t="shared" si="29"/>
      </c>
      <c r="AH40" s="88">
        <f t="shared" si="29"/>
      </c>
      <c r="AI40" s="89">
        <f aca="true" t="shared" si="30" ref="AI40:AJ44">IF($G40=0,"",5-VALUE(MID($G40,N$2,1)))</f>
      </c>
      <c r="AJ40" s="89">
        <f t="shared" si="30"/>
      </c>
      <c r="AK40" s="91" t="e">
        <f aca="true" t="shared" si="31" ref="AK40:AL44">K40+R40+X40+AD40</f>
        <v>#VALUE!</v>
      </c>
      <c r="AL40" s="91" t="e">
        <f t="shared" si="31"/>
        <v>#VALUE!</v>
      </c>
      <c r="AM40" s="91" t="e">
        <f>O40+V40+AB40+AH40</f>
        <v>#VALUE!</v>
      </c>
      <c r="AN40" s="91" t="e">
        <f>N40+U40+AA40+AG40</f>
        <v>#VALUE!</v>
      </c>
      <c r="AO40" s="91" t="e">
        <f>P40+W40+AC40+AI40</f>
        <v>#VALUE!</v>
      </c>
      <c r="AP40" s="91" t="e">
        <f>M40+T40+Z40+AF40</f>
        <v>#VALUE!</v>
      </c>
      <c r="AQ40" s="92" t="e">
        <f t="shared" si="12"/>
        <v>#VALUE!</v>
      </c>
    </row>
    <row r="41" spans="1:43" ht="14.25">
      <c r="A41" s="75">
        <v>37</v>
      </c>
      <c r="B41" s="6"/>
      <c r="C41" s="6"/>
      <c r="D41" s="7"/>
      <c r="E41" s="7"/>
      <c r="F41" s="7"/>
      <c r="G41" s="7"/>
      <c r="H41" s="76">
        <v>37</v>
      </c>
      <c r="I41" s="142" t="s">
        <v>130</v>
      </c>
      <c r="J41" s="142">
        <f t="shared" si="14"/>
        <v>0</v>
      </c>
      <c r="K41" s="76">
        <f t="shared" si="25"/>
      </c>
      <c r="L41" s="76">
        <f t="shared" si="25"/>
      </c>
      <c r="M41" s="76">
        <f t="shared" si="25"/>
      </c>
      <c r="N41" s="76">
        <f t="shared" si="25"/>
      </c>
      <c r="O41" s="76">
        <f t="shared" si="25"/>
      </c>
      <c r="P41" s="77">
        <f t="shared" si="16"/>
      </c>
      <c r="Q41" s="77">
        <f t="shared" si="16"/>
      </c>
      <c r="R41" s="76">
        <f t="shared" si="26"/>
      </c>
      <c r="S41" s="76">
        <f t="shared" si="26"/>
      </c>
      <c r="T41" s="76">
        <f t="shared" si="26"/>
      </c>
      <c r="U41" s="76">
        <f t="shared" si="26"/>
      </c>
      <c r="V41" s="76">
        <f t="shared" si="26"/>
      </c>
      <c r="W41" s="77">
        <f t="shared" si="1"/>
      </c>
      <c r="X41" s="78">
        <f>IF($E41=0,"",VALUE(MID($E41,Q$2,1)))</f>
      </c>
      <c r="Y41" s="76">
        <f t="shared" si="27"/>
      </c>
      <c r="Z41" s="76">
        <f t="shared" si="27"/>
      </c>
      <c r="AA41" s="76">
        <f t="shared" si="27"/>
      </c>
      <c r="AB41" s="76">
        <f t="shared" si="27"/>
      </c>
      <c r="AC41" s="77">
        <f t="shared" si="3"/>
      </c>
      <c r="AD41" s="76">
        <f t="shared" si="28"/>
      </c>
      <c r="AE41" s="78">
        <f t="shared" si="28"/>
      </c>
      <c r="AF41" s="76">
        <f t="shared" si="29"/>
      </c>
      <c r="AG41" s="76">
        <f t="shared" si="29"/>
      </c>
      <c r="AH41" s="76">
        <f t="shared" si="29"/>
      </c>
      <c r="AI41" s="77">
        <f t="shared" si="30"/>
      </c>
      <c r="AJ41" s="77">
        <f t="shared" si="30"/>
      </c>
      <c r="AK41" s="79" t="e">
        <f t="shared" si="31"/>
        <v>#VALUE!</v>
      </c>
      <c r="AL41" s="79" t="e">
        <f t="shared" si="31"/>
        <v>#VALUE!</v>
      </c>
      <c r="AM41" s="79" t="e">
        <f>O41+V41+AB41+AH41</f>
        <v>#VALUE!</v>
      </c>
      <c r="AN41" s="79" t="e">
        <f>N41+U41+AA41+AG41</f>
        <v>#VALUE!</v>
      </c>
      <c r="AO41" s="79" t="e">
        <f>P41+W41+AC41+AI41</f>
        <v>#VALUE!</v>
      </c>
      <c r="AP41" s="79" t="e">
        <f>M41+T41+Z41+AF41</f>
        <v>#VALUE!</v>
      </c>
      <c r="AQ41" s="80" t="e">
        <f t="shared" si="12"/>
        <v>#VALUE!</v>
      </c>
    </row>
    <row r="42" spans="1:43" ht="14.25">
      <c r="A42" s="75">
        <v>38</v>
      </c>
      <c r="B42" s="6"/>
      <c r="C42" s="6"/>
      <c r="D42" s="7"/>
      <c r="E42" s="7"/>
      <c r="F42" s="7"/>
      <c r="G42" s="7"/>
      <c r="H42" s="76">
        <v>38</v>
      </c>
      <c r="I42" s="142" t="s">
        <v>130</v>
      </c>
      <c r="J42" s="142">
        <f t="shared" si="14"/>
        <v>0</v>
      </c>
      <c r="K42" s="76">
        <f t="shared" si="25"/>
      </c>
      <c r="L42" s="76">
        <f t="shared" si="25"/>
      </c>
      <c r="M42" s="76">
        <f t="shared" si="25"/>
      </c>
      <c r="N42" s="76">
        <f t="shared" si="25"/>
      </c>
      <c r="O42" s="76">
        <f t="shared" si="25"/>
      </c>
      <c r="P42" s="77">
        <f t="shared" si="16"/>
      </c>
      <c r="Q42" s="77">
        <f t="shared" si="16"/>
      </c>
      <c r="R42" s="76">
        <f t="shared" si="26"/>
      </c>
      <c r="S42" s="76">
        <f t="shared" si="26"/>
      </c>
      <c r="T42" s="76">
        <f t="shared" si="26"/>
      </c>
      <c r="U42" s="76">
        <f t="shared" si="26"/>
      </c>
      <c r="V42" s="76">
        <f t="shared" si="26"/>
      </c>
      <c r="W42" s="77">
        <f t="shared" si="1"/>
      </c>
      <c r="X42" s="78">
        <f>IF($E42=0,"",VALUE(MID($E42,Q$2,1)))</f>
      </c>
      <c r="Y42" s="76">
        <f t="shared" si="27"/>
      </c>
      <c r="Z42" s="76">
        <f t="shared" si="27"/>
      </c>
      <c r="AA42" s="76">
        <f t="shared" si="27"/>
      </c>
      <c r="AB42" s="76">
        <f t="shared" si="27"/>
      </c>
      <c r="AC42" s="77">
        <f t="shared" si="3"/>
      </c>
      <c r="AD42" s="76">
        <f t="shared" si="28"/>
      </c>
      <c r="AE42" s="78">
        <f t="shared" si="28"/>
      </c>
      <c r="AF42" s="76">
        <f t="shared" si="29"/>
      </c>
      <c r="AG42" s="76">
        <f t="shared" si="29"/>
      </c>
      <c r="AH42" s="76">
        <f t="shared" si="29"/>
      </c>
      <c r="AI42" s="77">
        <f t="shared" si="30"/>
      </c>
      <c r="AJ42" s="77">
        <f t="shared" si="30"/>
      </c>
      <c r="AK42" s="79" t="e">
        <f t="shared" si="31"/>
        <v>#VALUE!</v>
      </c>
      <c r="AL42" s="79" t="e">
        <f t="shared" si="31"/>
        <v>#VALUE!</v>
      </c>
      <c r="AM42" s="79" t="e">
        <f>O42+V42+AB42+AH42</f>
        <v>#VALUE!</v>
      </c>
      <c r="AN42" s="79" t="e">
        <f>N42+U42+AA42+AG42</f>
        <v>#VALUE!</v>
      </c>
      <c r="AO42" s="79" t="e">
        <f>P42+W42+AC42+AI42</f>
        <v>#VALUE!</v>
      </c>
      <c r="AP42" s="79" t="e">
        <f>M42+T42+Z42+AF42</f>
        <v>#VALUE!</v>
      </c>
      <c r="AQ42" s="80" t="e">
        <f t="shared" si="12"/>
        <v>#VALUE!</v>
      </c>
    </row>
    <row r="43" spans="1:43" ht="14.25">
      <c r="A43" s="75">
        <v>39</v>
      </c>
      <c r="B43" s="6"/>
      <c r="C43" s="6"/>
      <c r="D43" s="7"/>
      <c r="E43" s="7"/>
      <c r="F43" s="7"/>
      <c r="G43" s="7"/>
      <c r="H43" s="76">
        <v>39</v>
      </c>
      <c r="I43" s="142" t="s">
        <v>130</v>
      </c>
      <c r="J43" s="142">
        <f t="shared" si="14"/>
        <v>0</v>
      </c>
      <c r="K43" s="76">
        <f t="shared" si="25"/>
      </c>
      <c r="L43" s="76">
        <f t="shared" si="25"/>
      </c>
      <c r="M43" s="76">
        <f t="shared" si="25"/>
      </c>
      <c r="N43" s="76">
        <f t="shared" si="25"/>
      </c>
      <c r="O43" s="76">
        <f t="shared" si="25"/>
      </c>
      <c r="P43" s="77">
        <f t="shared" si="16"/>
      </c>
      <c r="Q43" s="77">
        <f t="shared" si="16"/>
      </c>
      <c r="R43" s="76">
        <f t="shared" si="26"/>
      </c>
      <c r="S43" s="76">
        <f t="shared" si="26"/>
      </c>
      <c r="T43" s="76">
        <f t="shared" si="26"/>
      </c>
      <c r="U43" s="76">
        <f t="shared" si="26"/>
      </c>
      <c r="V43" s="76">
        <f t="shared" si="26"/>
      </c>
      <c r="W43" s="77">
        <f t="shared" si="1"/>
      </c>
      <c r="X43" s="78">
        <f>IF($E43=0,"",VALUE(MID($E43,Q$2,1)))</f>
      </c>
      <c r="Y43" s="76">
        <f t="shared" si="27"/>
      </c>
      <c r="Z43" s="76">
        <f t="shared" si="27"/>
      </c>
      <c r="AA43" s="76">
        <f t="shared" si="27"/>
      </c>
      <c r="AB43" s="76">
        <f t="shared" si="27"/>
      </c>
      <c r="AC43" s="77">
        <f t="shared" si="3"/>
      </c>
      <c r="AD43" s="76">
        <f t="shared" si="28"/>
      </c>
      <c r="AE43" s="78">
        <f t="shared" si="28"/>
      </c>
      <c r="AF43" s="76">
        <f t="shared" si="29"/>
      </c>
      <c r="AG43" s="76">
        <f t="shared" si="29"/>
      </c>
      <c r="AH43" s="76">
        <f t="shared" si="29"/>
      </c>
      <c r="AI43" s="77">
        <f t="shared" si="30"/>
      </c>
      <c r="AJ43" s="77">
        <f t="shared" si="30"/>
      </c>
      <c r="AK43" s="79" t="e">
        <f t="shared" si="31"/>
        <v>#VALUE!</v>
      </c>
      <c r="AL43" s="79" t="e">
        <f t="shared" si="31"/>
        <v>#VALUE!</v>
      </c>
      <c r="AM43" s="79" t="e">
        <f>O43+V43+AB43+AH43</f>
        <v>#VALUE!</v>
      </c>
      <c r="AN43" s="79" t="e">
        <f>N43+U43+AA43+AG43</f>
        <v>#VALUE!</v>
      </c>
      <c r="AO43" s="79" t="e">
        <f>P43+W43+AC43+AI43</f>
        <v>#VALUE!</v>
      </c>
      <c r="AP43" s="79" t="e">
        <f>M43+T43+Z43+AF43</f>
        <v>#VALUE!</v>
      </c>
      <c r="AQ43" s="80" t="e">
        <f t="shared" si="12"/>
        <v>#VALUE!</v>
      </c>
    </row>
    <row r="44" spans="1:43" ht="14.25">
      <c r="A44" s="81">
        <v>40</v>
      </c>
      <c r="B44" s="9"/>
      <c r="C44" s="9"/>
      <c r="D44" s="10"/>
      <c r="E44" s="10"/>
      <c r="F44" s="10"/>
      <c r="G44" s="10"/>
      <c r="H44" s="82">
        <v>40</v>
      </c>
      <c r="I44" s="144" t="s">
        <v>130</v>
      </c>
      <c r="J44" s="144">
        <f t="shared" si="14"/>
        <v>0</v>
      </c>
      <c r="K44" s="82">
        <f t="shared" si="25"/>
      </c>
      <c r="L44" s="82">
        <f t="shared" si="25"/>
      </c>
      <c r="M44" s="82">
        <f t="shared" si="25"/>
      </c>
      <c r="N44" s="82">
        <f t="shared" si="25"/>
      </c>
      <c r="O44" s="82">
        <f t="shared" si="25"/>
      </c>
      <c r="P44" s="83">
        <f t="shared" si="16"/>
      </c>
      <c r="Q44" s="83">
        <f t="shared" si="16"/>
      </c>
      <c r="R44" s="82">
        <f t="shared" si="26"/>
      </c>
      <c r="S44" s="82">
        <f t="shared" si="26"/>
      </c>
      <c r="T44" s="82">
        <f t="shared" si="26"/>
      </c>
      <c r="U44" s="82">
        <f t="shared" si="26"/>
      </c>
      <c r="V44" s="82">
        <f t="shared" si="26"/>
      </c>
      <c r="W44" s="83">
        <f t="shared" si="1"/>
      </c>
      <c r="X44" s="84">
        <f>IF($E44=0,"",VALUE(MID($E44,Q$2,1)))</f>
      </c>
      <c r="Y44" s="82">
        <f t="shared" si="27"/>
      </c>
      <c r="Z44" s="82">
        <f t="shared" si="27"/>
      </c>
      <c r="AA44" s="82">
        <f t="shared" si="27"/>
      </c>
      <c r="AB44" s="82">
        <f t="shared" si="27"/>
      </c>
      <c r="AC44" s="83">
        <f t="shared" si="3"/>
      </c>
      <c r="AD44" s="82">
        <f t="shared" si="28"/>
      </c>
      <c r="AE44" s="84">
        <f t="shared" si="28"/>
      </c>
      <c r="AF44" s="82">
        <f t="shared" si="29"/>
      </c>
      <c r="AG44" s="82">
        <f t="shared" si="29"/>
      </c>
      <c r="AH44" s="82">
        <f t="shared" si="29"/>
      </c>
      <c r="AI44" s="83">
        <f t="shared" si="30"/>
      </c>
      <c r="AJ44" s="83">
        <f t="shared" si="30"/>
      </c>
      <c r="AK44" s="85" t="e">
        <f t="shared" si="31"/>
        <v>#VALUE!</v>
      </c>
      <c r="AL44" s="85" t="e">
        <f t="shared" si="31"/>
        <v>#VALUE!</v>
      </c>
      <c r="AM44" s="85" t="e">
        <f>O44+V44+AB44+AH44</f>
        <v>#VALUE!</v>
      </c>
      <c r="AN44" s="85" t="e">
        <f>N44+U44+AA44+AG44</f>
        <v>#VALUE!</v>
      </c>
      <c r="AO44" s="85" t="e">
        <f>P44+W44+AC44+AI44</f>
        <v>#VALUE!</v>
      </c>
      <c r="AP44" s="85" t="e">
        <f>M44+T44+Z44+AF44</f>
        <v>#VALUE!</v>
      </c>
      <c r="AQ44" s="86" t="e">
        <f t="shared" si="12"/>
        <v>#VALUE!</v>
      </c>
    </row>
    <row r="45" spans="1:43" ht="14.25">
      <c r="A45" s="87">
        <v>41</v>
      </c>
      <c r="B45" s="12"/>
      <c r="C45" s="12"/>
      <c r="D45" s="13"/>
      <c r="E45" s="13"/>
      <c r="F45" s="13"/>
      <c r="G45" s="13"/>
      <c r="H45" s="88">
        <v>41</v>
      </c>
      <c r="I45" s="88">
        <f t="shared" si="13"/>
      </c>
      <c r="J45" s="146">
        <f t="shared" si="14"/>
        <v>0</v>
      </c>
      <c r="K45" s="88">
        <f t="shared" si="25"/>
      </c>
      <c r="L45" s="88">
        <f t="shared" si="25"/>
      </c>
      <c r="M45" s="88">
        <f t="shared" si="25"/>
      </c>
      <c r="N45" s="88">
        <f t="shared" si="25"/>
      </c>
      <c r="O45" s="88">
        <f t="shared" si="25"/>
      </c>
      <c r="P45" s="89">
        <f t="shared" si="16"/>
      </c>
      <c r="Q45" s="89">
        <f t="shared" si="16"/>
      </c>
      <c r="R45" s="88">
        <f t="shared" si="17"/>
      </c>
      <c r="S45" s="88">
        <f t="shared" si="17"/>
      </c>
      <c r="T45" s="88">
        <f t="shared" si="17"/>
      </c>
      <c r="U45" s="88">
        <f t="shared" si="17"/>
      </c>
      <c r="V45" s="88">
        <f t="shared" si="17"/>
      </c>
      <c r="W45" s="89">
        <f t="shared" si="1"/>
      </c>
      <c r="X45" s="90">
        <f t="shared" si="18"/>
      </c>
      <c r="Y45" s="88">
        <f t="shared" si="19"/>
      </c>
      <c r="Z45" s="88">
        <f t="shared" si="19"/>
      </c>
      <c r="AA45" s="88">
        <f t="shared" si="19"/>
      </c>
      <c r="AB45" s="88">
        <f t="shared" si="19"/>
      </c>
      <c r="AC45" s="89">
        <f t="shared" si="3"/>
      </c>
      <c r="AD45" s="88">
        <f t="shared" si="20"/>
      </c>
      <c r="AE45" s="90">
        <f t="shared" si="20"/>
      </c>
      <c r="AF45" s="88">
        <f t="shared" si="21"/>
      </c>
      <c r="AG45" s="88">
        <f t="shared" si="21"/>
      </c>
      <c r="AH45" s="88">
        <f t="shared" si="21"/>
      </c>
      <c r="AI45" s="89">
        <f t="shared" si="22"/>
      </c>
      <c r="AJ45" s="89">
        <f t="shared" si="22"/>
      </c>
      <c r="AK45" s="91" t="e">
        <f t="shared" si="23"/>
        <v>#VALUE!</v>
      </c>
      <c r="AL45" s="91" t="e">
        <f t="shared" si="23"/>
        <v>#VALUE!</v>
      </c>
      <c r="AM45" s="91" t="e">
        <f t="shared" si="8"/>
        <v>#VALUE!</v>
      </c>
      <c r="AN45" s="91" t="e">
        <f t="shared" si="9"/>
        <v>#VALUE!</v>
      </c>
      <c r="AO45" s="91" t="e">
        <f t="shared" si="10"/>
        <v>#VALUE!</v>
      </c>
      <c r="AP45" s="91" t="e">
        <f t="shared" si="11"/>
        <v>#VALUE!</v>
      </c>
      <c r="AQ45" s="92" t="e">
        <f t="shared" si="12"/>
        <v>#VALUE!</v>
      </c>
    </row>
    <row r="46" spans="1:43" ht="14.25">
      <c r="A46" s="75">
        <v>42</v>
      </c>
      <c r="B46" s="6"/>
      <c r="C46" s="6"/>
      <c r="D46" s="7"/>
      <c r="E46" s="7"/>
      <c r="F46" s="7"/>
      <c r="G46" s="7"/>
      <c r="H46" s="76">
        <v>42</v>
      </c>
      <c r="I46" s="76">
        <f t="shared" si="13"/>
      </c>
      <c r="J46" s="142">
        <f t="shared" si="14"/>
        <v>0</v>
      </c>
      <c r="K46" s="76">
        <f t="shared" si="25"/>
      </c>
      <c r="L46" s="76">
        <f t="shared" si="25"/>
      </c>
      <c r="M46" s="76">
        <f t="shared" si="25"/>
      </c>
      <c r="N46" s="76">
        <f t="shared" si="25"/>
      </c>
      <c r="O46" s="76">
        <f t="shared" si="25"/>
      </c>
      <c r="P46" s="77">
        <f t="shared" si="16"/>
      </c>
      <c r="Q46" s="77">
        <f t="shared" si="16"/>
      </c>
      <c r="R46" s="76">
        <f t="shared" si="17"/>
      </c>
      <c r="S46" s="76">
        <f t="shared" si="17"/>
      </c>
      <c r="T46" s="76">
        <f t="shared" si="17"/>
      </c>
      <c r="U46" s="76">
        <f t="shared" si="17"/>
      </c>
      <c r="V46" s="76">
        <f t="shared" si="17"/>
      </c>
      <c r="W46" s="77">
        <f t="shared" si="1"/>
      </c>
      <c r="X46" s="78">
        <f t="shared" si="18"/>
      </c>
      <c r="Y46" s="76">
        <f t="shared" si="19"/>
      </c>
      <c r="Z46" s="76">
        <f t="shared" si="19"/>
      </c>
      <c r="AA46" s="76">
        <f t="shared" si="19"/>
      </c>
      <c r="AB46" s="76">
        <f t="shared" si="19"/>
      </c>
      <c r="AC46" s="77">
        <f t="shared" si="3"/>
      </c>
      <c r="AD46" s="76">
        <f t="shared" si="20"/>
      </c>
      <c r="AE46" s="78">
        <f t="shared" si="20"/>
      </c>
      <c r="AF46" s="76">
        <f t="shared" si="21"/>
      </c>
      <c r="AG46" s="76">
        <f t="shared" si="21"/>
      </c>
      <c r="AH46" s="76">
        <f t="shared" si="21"/>
      </c>
      <c r="AI46" s="77">
        <f t="shared" si="22"/>
      </c>
      <c r="AJ46" s="77">
        <f t="shared" si="22"/>
      </c>
      <c r="AK46" s="79" t="e">
        <f t="shared" si="23"/>
        <v>#VALUE!</v>
      </c>
      <c r="AL46" s="79" t="e">
        <f t="shared" si="23"/>
        <v>#VALUE!</v>
      </c>
      <c r="AM46" s="79" t="e">
        <f t="shared" si="8"/>
        <v>#VALUE!</v>
      </c>
      <c r="AN46" s="79" t="e">
        <f t="shared" si="9"/>
        <v>#VALUE!</v>
      </c>
      <c r="AO46" s="79" t="e">
        <f t="shared" si="10"/>
        <v>#VALUE!</v>
      </c>
      <c r="AP46" s="79" t="e">
        <f t="shared" si="11"/>
        <v>#VALUE!</v>
      </c>
      <c r="AQ46" s="80" t="e">
        <f t="shared" si="12"/>
        <v>#VALUE!</v>
      </c>
    </row>
    <row r="47" spans="1:43" ht="14.25">
      <c r="A47" s="75">
        <v>43</v>
      </c>
      <c r="B47" s="6"/>
      <c r="C47" s="6"/>
      <c r="D47" s="7"/>
      <c r="E47" s="7"/>
      <c r="F47" s="7"/>
      <c r="G47" s="7"/>
      <c r="H47" s="76">
        <v>43</v>
      </c>
      <c r="I47" s="76">
        <f t="shared" si="13"/>
      </c>
      <c r="J47" s="142">
        <f t="shared" si="14"/>
        <v>0</v>
      </c>
      <c r="K47" s="76">
        <f t="shared" si="25"/>
      </c>
      <c r="L47" s="76">
        <f t="shared" si="25"/>
      </c>
      <c r="M47" s="76">
        <f t="shared" si="25"/>
      </c>
      <c r="N47" s="76">
        <f t="shared" si="25"/>
      </c>
      <c r="O47" s="76">
        <f t="shared" si="25"/>
      </c>
      <c r="P47" s="77">
        <f t="shared" si="16"/>
      </c>
      <c r="Q47" s="77">
        <f t="shared" si="16"/>
      </c>
      <c r="R47" s="76">
        <f t="shared" si="17"/>
      </c>
      <c r="S47" s="76">
        <f t="shared" si="17"/>
      </c>
      <c r="T47" s="76">
        <f t="shared" si="17"/>
      </c>
      <c r="U47" s="76">
        <f t="shared" si="17"/>
      </c>
      <c r="V47" s="76">
        <f t="shared" si="17"/>
      </c>
      <c r="W47" s="77">
        <f t="shared" si="1"/>
      </c>
      <c r="X47" s="78">
        <f t="shared" si="18"/>
      </c>
      <c r="Y47" s="76">
        <f t="shared" si="19"/>
      </c>
      <c r="Z47" s="76">
        <f t="shared" si="19"/>
      </c>
      <c r="AA47" s="76">
        <f t="shared" si="19"/>
      </c>
      <c r="AB47" s="76">
        <f t="shared" si="19"/>
      </c>
      <c r="AC47" s="77">
        <f t="shared" si="3"/>
      </c>
      <c r="AD47" s="76">
        <f t="shared" si="20"/>
      </c>
      <c r="AE47" s="78">
        <f t="shared" si="20"/>
      </c>
      <c r="AF47" s="76">
        <f t="shared" si="21"/>
      </c>
      <c r="AG47" s="76">
        <f t="shared" si="21"/>
      </c>
      <c r="AH47" s="76">
        <f t="shared" si="21"/>
      </c>
      <c r="AI47" s="77">
        <f t="shared" si="22"/>
      </c>
      <c r="AJ47" s="77">
        <f t="shared" si="22"/>
      </c>
      <c r="AK47" s="79" t="e">
        <f t="shared" si="23"/>
        <v>#VALUE!</v>
      </c>
      <c r="AL47" s="79" t="e">
        <f t="shared" si="23"/>
        <v>#VALUE!</v>
      </c>
      <c r="AM47" s="79" t="e">
        <f t="shared" si="8"/>
        <v>#VALUE!</v>
      </c>
      <c r="AN47" s="79" t="e">
        <f t="shared" si="9"/>
        <v>#VALUE!</v>
      </c>
      <c r="AO47" s="79" t="e">
        <f t="shared" si="10"/>
        <v>#VALUE!</v>
      </c>
      <c r="AP47" s="79" t="e">
        <f t="shared" si="11"/>
        <v>#VALUE!</v>
      </c>
      <c r="AQ47" s="80" t="e">
        <f t="shared" si="12"/>
        <v>#VALUE!</v>
      </c>
    </row>
    <row r="48" spans="1:43" ht="14.25">
      <c r="A48" s="75">
        <v>44</v>
      </c>
      <c r="B48" s="6"/>
      <c r="C48" s="6"/>
      <c r="D48" s="7"/>
      <c r="E48" s="7"/>
      <c r="F48" s="7"/>
      <c r="G48" s="7"/>
      <c r="H48" s="76">
        <v>44</v>
      </c>
      <c r="I48" s="76">
        <f t="shared" si="13"/>
      </c>
      <c r="J48" s="142">
        <f t="shared" si="14"/>
        <v>0</v>
      </c>
      <c r="K48" s="76">
        <f t="shared" si="25"/>
      </c>
      <c r="L48" s="76">
        <f t="shared" si="25"/>
      </c>
      <c r="M48" s="76">
        <f t="shared" si="25"/>
      </c>
      <c r="N48" s="76">
        <f t="shared" si="25"/>
      </c>
      <c r="O48" s="76">
        <f t="shared" si="25"/>
      </c>
      <c r="P48" s="77">
        <f t="shared" si="16"/>
      </c>
      <c r="Q48" s="77">
        <f t="shared" si="16"/>
      </c>
      <c r="R48" s="76">
        <f t="shared" si="17"/>
      </c>
      <c r="S48" s="76">
        <f t="shared" si="17"/>
      </c>
      <c r="T48" s="76">
        <f t="shared" si="17"/>
      </c>
      <c r="U48" s="76">
        <f t="shared" si="17"/>
      </c>
      <c r="V48" s="76">
        <f t="shared" si="17"/>
      </c>
      <c r="W48" s="77">
        <f t="shared" si="1"/>
      </c>
      <c r="X48" s="78">
        <f t="shared" si="18"/>
      </c>
      <c r="Y48" s="76">
        <f t="shared" si="19"/>
      </c>
      <c r="Z48" s="76">
        <f t="shared" si="19"/>
      </c>
      <c r="AA48" s="76">
        <f t="shared" si="19"/>
      </c>
      <c r="AB48" s="76">
        <f t="shared" si="19"/>
      </c>
      <c r="AC48" s="77">
        <f t="shared" si="3"/>
      </c>
      <c r="AD48" s="76">
        <f t="shared" si="20"/>
      </c>
      <c r="AE48" s="78">
        <f t="shared" si="20"/>
      </c>
      <c r="AF48" s="76">
        <f t="shared" si="21"/>
      </c>
      <c r="AG48" s="76">
        <f t="shared" si="21"/>
      </c>
      <c r="AH48" s="76">
        <f t="shared" si="21"/>
      </c>
      <c r="AI48" s="77">
        <f t="shared" si="22"/>
      </c>
      <c r="AJ48" s="77">
        <f t="shared" si="22"/>
      </c>
      <c r="AK48" s="79" t="e">
        <f t="shared" si="23"/>
        <v>#VALUE!</v>
      </c>
      <c r="AL48" s="79" t="e">
        <f t="shared" si="23"/>
        <v>#VALUE!</v>
      </c>
      <c r="AM48" s="79" t="e">
        <f t="shared" si="8"/>
        <v>#VALUE!</v>
      </c>
      <c r="AN48" s="79" t="e">
        <f t="shared" si="9"/>
        <v>#VALUE!</v>
      </c>
      <c r="AO48" s="79" t="e">
        <f t="shared" si="10"/>
        <v>#VALUE!</v>
      </c>
      <c r="AP48" s="79" t="e">
        <f t="shared" si="11"/>
        <v>#VALUE!</v>
      </c>
      <c r="AQ48" s="80" t="e">
        <f t="shared" si="12"/>
        <v>#VALUE!</v>
      </c>
    </row>
    <row r="49" spans="1:43" ht="15" thickBot="1">
      <c r="A49" s="81">
        <v>45</v>
      </c>
      <c r="B49" s="9"/>
      <c r="C49" s="9"/>
      <c r="D49" s="10"/>
      <c r="E49" s="10"/>
      <c r="F49" s="10"/>
      <c r="G49" s="10"/>
      <c r="H49" s="82">
        <v>45</v>
      </c>
      <c r="I49" s="82">
        <f t="shared" si="13"/>
      </c>
      <c r="J49" s="144">
        <f t="shared" si="14"/>
        <v>0</v>
      </c>
      <c r="K49" s="82">
        <f t="shared" si="25"/>
      </c>
      <c r="L49" s="82">
        <f t="shared" si="25"/>
      </c>
      <c r="M49" s="82">
        <f t="shared" si="25"/>
      </c>
      <c r="N49" s="82">
        <f t="shared" si="25"/>
      </c>
      <c r="O49" s="82">
        <f t="shared" si="25"/>
      </c>
      <c r="P49" s="83">
        <f t="shared" si="16"/>
      </c>
      <c r="Q49" s="83">
        <f t="shared" si="16"/>
      </c>
      <c r="R49" s="82">
        <f t="shared" si="17"/>
      </c>
      <c r="S49" s="82">
        <f t="shared" si="17"/>
      </c>
      <c r="T49" s="82">
        <f t="shared" si="17"/>
      </c>
      <c r="U49" s="82">
        <f t="shared" si="17"/>
      </c>
      <c r="V49" s="82">
        <f t="shared" si="17"/>
      </c>
      <c r="W49" s="83">
        <f t="shared" si="1"/>
      </c>
      <c r="X49" s="84">
        <f t="shared" si="18"/>
      </c>
      <c r="Y49" s="82">
        <f t="shared" si="19"/>
      </c>
      <c r="Z49" s="82">
        <f t="shared" si="19"/>
      </c>
      <c r="AA49" s="82">
        <f t="shared" si="19"/>
      </c>
      <c r="AB49" s="82">
        <f t="shared" si="19"/>
      </c>
      <c r="AC49" s="83">
        <f t="shared" si="3"/>
      </c>
      <c r="AD49" s="82">
        <f t="shared" si="20"/>
      </c>
      <c r="AE49" s="84">
        <f t="shared" si="20"/>
      </c>
      <c r="AF49" s="82">
        <f t="shared" si="21"/>
      </c>
      <c r="AG49" s="82">
        <f t="shared" si="21"/>
      </c>
      <c r="AH49" s="82">
        <f t="shared" si="21"/>
      </c>
      <c r="AI49" s="83">
        <f t="shared" si="22"/>
      </c>
      <c r="AJ49" s="83">
        <f t="shared" si="22"/>
      </c>
      <c r="AK49" s="85" t="e">
        <f t="shared" si="23"/>
        <v>#VALUE!</v>
      </c>
      <c r="AL49" s="85" t="e">
        <f t="shared" si="23"/>
        <v>#VALUE!</v>
      </c>
      <c r="AM49" s="85" t="e">
        <f t="shared" si="8"/>
        <v>#VALUE!</v>
      </c>
      <c r="AN49" s="85" t="e">
        <f t="shared" si="9"/>
        <v>#VALUE!</v>
      </c>
      <c r="AO49" s="85" t="e">
        <f t="shared" si="10"/>
        <v>#VALUE!</v>
      </c>
      <c r="AP49" s="85" t="e">
        <f t="shared" si="11"/>
        <v>#VALUE!</v>
      </c>
      <c r="AQ49" s="86" t="e">
        <f t="shared" si="12"/>
        <v>#VALUE!</v>
      </c>
    </row>
    <row r="50" spans="1:43" ht="13.5">
      <c r="A50" s="93"/>
      <c r="B50" s="93"/>
      <c r="C50" s="93"/>
      <c r="D50" s="93"/>
      <c r="E50" s="93"/>
      <c r="F50" s="93"/>
      <c r="G50" s="94"/>
      <c r="H50" s="192" t="s">
        <v>51</v>
      </c>
      <c r="I50" s="193"/>
      <c r="J50" s="147"/>
      <c r="K50" s="140">
        <f>COUNTIF(K$5:K$49,4)</f>
        <v>0</v>
      </c>
      <c r="L50" s="140">
        <f aca="true" t="shared" si="32" ref="L50:AJ50">COUNTIF(L$5:L$49,4)</f>
        <v>0</v>
      </c>
      <c r="M50" s="140">
        <f t="shared" si="32"/>
        <v>0</v>
      </c>
      <c r="N50" s="140">
        <f t="shared" si="32"/>
        <v>0</v>
      </c>
      <c r="O50" s="140">
        <f t="shared" si="32"/>
        <v>0</v>
      </c>
      <c r="P50" s="148">
        <f t="shared" si="32"/>
        <v>0</v>
      </c>
      <c r="Q50" s="149">
        <f t="shared" si="32"/>
        <v>0</v>
      </c>
      <c r="R50" s="140">
        <f>COUNTIF(R$5:R$49,4)</f>
        <v>0</v>
      </c>
      <c r="S50" s="140">
        <f t="shared" si="32"/>
        <v>0</v>
      </c>
      <c r="T50" s="140">
        <f t="shared" si="32"/>
        <v>0</v>
      </c>
      <c r="U50" s="140">
        <f t="shared" si="32"/>
        <v>0</v>
      </c>
      <c r="V50" s="140">
        <f t="shared" si="32"/>
        <v>0</v>
      </c>
      <c r="W50" s="148">
        <f t="shared" si="32"/>
        <v>0</v>
      </c>
      <c r="X50" s="141">
        <f t="shared" si="32"/>
        <v>0</v>
      </c>
      <c r="Y50" s="140">
        <f>COUNTIF(Y$5:Y$49,4)</f>
        <v>0</v>
      </c>
      <c r="Z50" s="140">
        <f t="shared" si="32"/>
        <v>0</v>
      </c>
      <c r="AA50" s="140">
        <f t="shared" si="32"/>
        <v>0</v>
      </c>
      <c r="AB50" s="140">
        <f t="shared" si="32"/>
        <v>0</v>
      </c>
      <c r="AC50" s="148">
        <f t="shared" si="32"/>
        <v>0</v>
      </c>
      <c r="AD50" s="140">
        <f t="shared" si="32"/>
        <v>0</v>
      </c>
      <c r="AE50" s="141">
        <f t="shared" si="32"/>
        <v>0</v>
      </c>
      <c r="AF50" s="140">
        <f>COUNTIF(AF$5:AF$49,4)</f>
        <v>0</v>
      </c>
      <c r="AG50" s="140">
        <f t="shared" si="32"/>
        <v>0</v>
      </c>
      <c r="AH50" s="140">
        <f t="shared" si="32"/>
        <v>0</v>
      </c>
      <c r="AI50" s="148">
        <f t="shared" si="32"/>
        <v>0</v>
      </c>
      <c r="AJ50" s="148">
        <f t="shared" si="32"/>
        <v>0</v>
      </c>
      <c r="AK50" s="140">
        <f aca="true" t="shared" si="33" ref="AK50:AL53">K50+R50+X50+AD50</f>
        <v>0</v>
      </c>
      <c r="AL50" s="140">
        <f t="shared" si="33"/>
        <v>0</v>
      </c>
      <c r="AM50" s="140">
        <f>O50+V50+AB50+AH50</f>
        <v>0</v>
      </c>
      <c r="AN50" s="140">
        <f>N50+U50+AA50+AG50</f>
        <v>0</v>
      </c>
      <c r="AO50" s="140">
        <f>P50+W50+AC50+AI50</f>
        <v>0</v>
      </c>
      <c r="AP50" s="140">
        <f>M50+T50+Z50+AF50</f>
        <v>0</v>
      </c>
      <c r="AQ50" s="150">
        <f>AJ50+Q50</f>
        <v>0</v>
      </c>
    </row>
    <row r="51" spans="1:43" ht="13.5">
      <c r="A51" s="93"/>
      <c r="B51" s="93"/>
      <c r="C51" s="93"/>
      <c r="D51" s="93"/>
      <c r="E51" s="93"/>
      <c r="F51" s="93"/>
      <c r="G51" s="94"/>
      <c r="H51" s="194" t="s">
        <v>52</v>
      </c>
      <c r="I51" s="195"/>
      <c r="J51" s="151"/>
      <c r="K51" s="142">
        <f>COUNTIF(K$5:K$49,3)</f>
        <v>0</v>
      </c>
      <c r="L51" s="142">
        <f aca="true" t="shared" si="34" ref="L51:AJ51">COUNTIF(L$5:L$49,3)</f>
        <v>0</v>
      </c>
      <c r="M51" s="142">
        <f t="shared" si="34"/>
        <v>0</v>
      </c>
      <c r="N51" s="142">
        <f t="shared" si="34"/>
        <v>0</v>
      </c>
      <c r="O51" s="142">
        <f t="shared" si="34"/>
        <v>0</v>
      </c>
      <c r="P51" s="152">
        <f t="shared" si="34"/>
        <v>0</v>
      </c>
      <c r="Q51" s="153">
        <f t="shared" si="34"/>
        <v>0</v>
      </c>
      <c r="R51" s="142">
        <f>COUNTIF(R$5:R$49,3)</f>
        <v>0</v>
      </c>
      <c r="S51" s="142">
        <f t="shared" si="34"/>
        <v>0</v>
      </c>
      <c r="T51" s="142">
        <f t="shared" si="34"/>
        <v>0</v>
      </c>
      <c r="U51" s="142">
        <f t="shared" si="34"/>
        <v>0</v>
      </c>
      <c r="V51" s="142">
        <f t="shared" si="34"/>
        <v>0</v>
      </c>
      <c r="W51" s="152">
        <f t="shared" si="34"/>
        <v>0</v>
      </c>
      <c r="X51" s="143">
        <f t="shared" si="34"/>
        <v>0</v>
      </c>
      <c r="Y51" s="142">
        <f>COUNTIF(Y$5:Y$49,3)</f>
        <v>0</v>
      </c>
      <c r="Z51" s="142">
        <f t="shared" si="34"/>
        <v>0</v>
      </c>
      <c r="AA51" s="142">
        <f t="shared" si="34"/>
        <v>0</v>
      </c>
      <c r="AB51" s="142">
        <f t="shared" si="34"/>
        <v>0</v>
      </c>
      <c r="AC51" s="152">
        <f t="shared" si="34"/>
        <v>0</v>
      </c>
      <c r="AD51" s="142">
        <f t="shared" si="34"/>
        <v>0</v>
      </c>
      <c r="AE51" s="143">
        <f t="shared" si="34"/>
        <v>0</v>
      </c>
      <c r="AF51" s="142">
        <f>COUNTIF(AF$5:AF$49,3)</f>
        <v>0</v>
      </c>
      <c r="AG51" s="142">
        <f t="shared" si="34"/>
        <v>0</v>
      </c>
      <c r="AH51" s="142">
        <f t="shared" si="34"/>
        <v>0</v>
      </c>
      <c r="AI51" s="152">
        <f t="shared" si="34"/>
        <v>0</v>
      </c>
      <c r="AJ51" s="152">
        <f t="shared" si="34"/>
        <v>0</v>
      </c>
      <c r="AK51" s="142">
        <f t="shared" si="33"/>
        <v>0</v>
      </c>
      <c r="AL51" s="142">
        <f t="shared" si="33"/>
        <v>0</v>
      </c>
      <c r="AM51" s="142">
        <f>O51+V51+AB51+AH51</f>
        <v>0</v>
      </c>
      <c r="AN51" s="142">
        <f>N51+U51+AA51+AG51</f>
        <v>0</v>
      </c>
      <c r="AO51" s="142">
        <f>P51+W51+AC51+AI51</f>
        <v>0</v>
      </c>
      <c r="AP51" s="142">
        <f>M51+T51+Z51+AF51</f>
        <v>0</v>
      </c>
      <c r="AQ51" s="154">
        <f>AJ51+Q51</f>
        <v>0</v>
      </c>
    </row>
    <row r="52" spans="1:43" ht="13.5">
      <c r="A52" s="93"/>
      <c r="B52" s="93"/>
      <c r="C52" s="93"/>
      <c r="D52" s="93"/>
      <c r="E52" s="93"/>
      <c r="F52" s="93"/>
      <c r="G52" s="94"/>
      <c r="H52" s="194" t="s">
        <v>53</v>
      </c>
      <c r="I52" s="195"/>
      <c r="J52" s="151"/>
      <c r="K52" s="142">
        <f>COUNTIF(K$5:K$49,2)</f>
        <v>0</v>
      </c>
      <c r="L52" s="142">
        <f aca="true" t="shared" si="35" ref="L52:AJ52">COUNTIF(L$5:L$49,2)</f>
        <v>0</v>
      </c>
      <c r="M52" s="142">
        <f t="shared" si="35"/>
        <v>0</v>
      </c>
      <c r="N52" s="142">
        <f t="shared" si="35"/>
        <v>0</v>
      </c>
      <c r="O52" s="142">
        <f t="shared" si="35"/>
        <v>0</v>
      </c>
      <c r="P52" s="152">
        <f t="shared" si="35"/>
        <v>0</v>
      </c>
      <c r="Q52" s="153">
        <f t="shared" si="35"/>
        <v>0</v>
      </c>
      <c r="R52" s="142">
        <f>COUNTIF(R$5:R$49,2)</f>
        <v>0</v>
      </c>
      <c r="S52" s="142">
        <f t="shared" si="35"/>
        <v>0</v>
      </c>
      <c r="T52" s="142">
        <f t="shared" si="35"/>
        <v>0</v>
      </c>
      <c r="U52" s="142">
        <f t="shared" si="35"/>
        <v>0</v>
      </c>
      <c r="V52" s="142">
        <f t="shared" si="35"/>
        <v>0</v>
      </c>
      <c r="W52" s="152">
        <f t="shared" si="35"/>
        <v>0</v>
      </c>
      <c r="X52" s="143">
        <f t="shared" si="35"/>
        <v>0</v>
      </c>
      <c r="Y52" s="142">
        <f>COUNTIF(Y$5:Y$49,2)</f>
        <v>0</v>
      </c>
      <c r="Z52" s="142">
        <f t="shared" si="35"/>
        <v>0</v>
      </c>
      <c r="AA52" s="142">
        <f t="shared" si="35"/>
        <v>0</v>
      </c>
      <c r="AB52" s="142">
        <f t="shared" si="35"/>
        <v>0</v>
      </c>
      <c r="AC52" s="152">
        <f t="shared" si="35"/>
        <v>0</v>
      </c>
      <c r="AD52" s="142">
        <f t="shared" si="35"/>
        <v>0</v>
      </c>
      <c r="AE52" s="143">
        <f t="shared" si="35"/>
        <v>0</v>
      </c>
      <c r="AF52" s="142">
        <f>COUNTIF(AF$5:AF$49,2)</f>
        <v>0</v>
      </c>
      <c r="AG52" s="142">
        <f t="shared" si="35"/>
        <v>0</v>
      </c>
      <c r="AH52" s="142">
        <f t="shared" si="35"/>
        <v>0</v>
      </c>
      <c r="AI52" s="152">
        <f t="shared" si="35"/>
        <v>0</v>
      </c>
      <c r="AJ52" s="152">
        <f t="shared" si="35"/>
        <v>0</v>
      </c>
      <c r="AK52" s="142">
        <f t="shared" si="33"/>
        <v>0</v>
      </c>
      <c r="AL52" s="142">
        <f t="shared" si="33"/>
        <v>0</v>
      </c>
      <c r="AM52" s="142">
        <f>O52+V52+AB52+AH52</f>
        <v>0</v>
      </c>
      <c r="AN52" s="142">
        <f>N52+U52+AA52+AG52</f>
        <v>0</v>
      </c>
      <c r="AO52" s="142">
        <f>P52+W52+AC52+AI52</f>
        <v>0</v>
      </c>
      <c r="AP52" s="142">
        <f>M52+T52+Z52+AF52</f>
        <v>0</v>
      </c>
      <c r="AQ52" s="154">
        <f>AJ52+Q52</f>
        <v>0</v>
      </c>
    </row>
    <row r="53" spans="1:43" ht="13.5">
      <c r="A53" s="93"/>
      <c r="B53" s="93"/>
      <c r="C53" s="93"/>
      <c r="D53" s="93"/>
      <c r="E53" s="93"/>
      <c r="F53" s="93"/>
      <c r="G53" s="94"/>
      <c r="H53" s="196" t="s">
        <v>54</v>
      </c>
      <c r="I53" s="197"/>
      <c r="J53" s="155"/>
      <c r="K53" s="144">
        <f>COUNTIF(K$5:K$49,1)</f>
        <v>0</v>
      </c>
      <c r="L53" s="144">
        <f aca="true" t="shared" si="36" ref="L53:AJ53">COUNTIF(L$5:L$49,1)</f>
        <v>0</v>
      </c>
      <c r="M53" s="144">
        <f t="shared" si="36"/>
        <v>0</v>
      </c>
      <c r="N53" s="144">
        <f t="shared" si="36"/>
        <v>0</v>
      </c>
      <c r="O53" s="144">
        <f t="shared" si="36"/>
        <v>0</v>
      </c>
      <c r="P53" s="156">
        <f t="shared" si="36"/>
        <v>0</v>
      </c>
      <c r="Q53" s="157">
        <f t="shared" si="36"/>
        <v>0</v>
      </c>
      <c r="R53" s="144">
        <f>COUNTIF(R$5:R$49,1)</f>
        <v>0</v>
      </c>
      <c r="S53" s="144">
        <f t="shared" si="36"/>
        <v>0</v>
      </c>
      <c r="T53" s="144">
        <f t="shared" si="36"/>
        <v>0</v>
      </c>
      <c r="U53" s="144">
        <f t="shared" si="36"/>
        <v>0</v>
      </c>
      <c r="V53" s="144">
        <f t="shared" si="36"/>
        <v>0</v>
      </c>
      <c r="W53" s="156">
        <f t="shared" si="36"/>
        <v>0</v>
      </c>
      <c r="X53" s="145">
        <f t="shared" si="36"/>
        <v>0</v>
      </c>
      <c r="Y53" s="144">
        <f>COUNTIF(Y$5:Y$49,1)</f>
        <v>0</v>
      </c>
      <c r="Z53" s="144">
        <f t="shared" si="36"/>
        <v>0</v>
      </c>
      <c r="AA53" s="144">
        <f t="shared" si="36"/>
        <v>0</v>
      </c>
      <c r="AB53" s="144">
        <f t="shared" si="36"/>
        <v>0</v>
      </c>
      <c r="AC53" s="156">
        <f t="shared" si="36"/>
        <v>0</v>
      </c>
      <c r="AD53" s="144">
        <f t="shared" si="36"/>
        <v>0</v>
      </c>
      <c r="AE53" s="145">
        <f t="shared" si="36"/>
        <v>0</v>
      </c>
      <c r="AF53" s="144">
        <f>COUNTIF(AF$5:AF$49,1)</f>
        <v>0</v>
      </c>
      <c r="AG53" s="144">
        <f t="shared" si="36"/>
        <v>0</v>
      </c>
      <c r="AH53" s="144">
        <f t="shared" si="36"/>
        <v>0</v>
      </c>
      <c r="AI53" s="156">
        <f t="shared" si="36"/>
        <v>0</v>
      </c>
      <c r="AJ53" s="156">
        <f t="shared" si="36"/>
        <v>0</v>
      </c>
      <c r="AK53" s="144">
        <f t="shared" si="33"/>
        <v>0</v>
      </c>
      <c r="AL53" s="144">
        <f t="shared" si="33"/>
        <v>0</v>
      </c>
      <c r="AM53" s="144">
        <f>O53+V53+AB53+AH53</f>
        <v>0</v>
      </c>
      <c r="AN53" s="144">
        <f>N53+U53+AA53+AG53</f>
        <v>0</v>
      </c>
      <c r="AO53" s="144">
        <f>P53+W53+AC53+AI53</f>
        <v>0</v>
      </c>
      <c r="AP53" s="144">
        <f>M53+T53+Z53+AF53</f>
        <v>0</v>
      </c>
      <c r="AQ53" s="158">
        <f>AJ53+Q53</f>
        <v>0</v>
      </c>
    </row>
    <row r="54" spans="1:43" ht="13.5">
      <c r="A54" s="93"/>
      <c r="B54" s="93"/>
      <c r="C54" s="93"/>
      <c r="D54" s="93"/>
      <c r="E54" s="93"/>
      <c r="F54" s="93"/>
      <c r="G54" s="94"/>
      <c r="H54" s="198" t="s">
        <v>55</v>
      </c>
      <c r="I54" s="199"/>
      <c r="J54" s="159"/>
      <c r="K54" s="160">
        <f>SUM(K50:K53)</f>
        <v>0</v>
      </c>
      <c r="L54" s="160">
        <f aca="true" t="shared" si="37" ref="L54:AE54">SUM(L50:L53)</f>
        <v>0</v>
      </c>
      <c r="M54" s="160">
        <f t="shared" si="37"/>
        <v>0</v>
      </c>
      <c r="N54" s="160">
        <f t="shared" si="37"/>
        <v>0</v>
      </c>
      <c r="O54" s="160">
        <f t="shared" si="37"/>
        <v>0</v>
      </c>
      <c r="P54" s="161">
        <f t="shared" si="37"/>
        <v>0</v>
      </c>
      <c r="Q54" s="162">
        <f t="shared" si="37"/>
        <v>0</v>
      </c>
      <c r="R54" s="160">
        <f t="shared" si="37"/>
        <v>0</v>
      </c>
      <c r="S54" s="160">
        <f t="shared" si="37"/>
        <v>0</v>
      </c>
      <c r="T54" s="160">
        <f t="shared" si="37"/>
        <v>0</v>
      </c>
      <c r="U54" s="160">
        <f t="shared" si="37"/>
        <v>0</v>
      </c>
      <c r="V54" s="160">
        <f t="shared" si="37"/>
        <v>0</v>
      </c>
      <c r="W54" s="161">
        <f t="shared" si="37"/>
        <v>0</v>
      </c>
      <c r="X54" s="163">
        <f t="shared" si="37"/>
        <v>0</v>
      </c>
      <c r="Y54" s="160">
        <f t="shared" si="37"/>
        <v>0</v>
      </c>
      <c r="Z54" s="160">
        <f t="shared" si="37"/>
        <v>0</v>
      </c>
      <c r="AA54" s="160">
        <f t="shared" si="37"/>
        <v>0</v>
      </c>
      <c r="AB54" s="160">
        <f t="shared" si="37"/>
        <v>0</v>
      </c>
      <c r="AC54" s="161">
        <f t="shared" si="37"/>
        <v>0</v>
      </c>
      <c r="AD54" s="160">
        <f t="shared" si="37"/>
        <v>0</v>
      </c>
      <c r="AE54" s="163">
        <f t="shared" si="37"/>
        <v>0</v>
      </c>
      <c r="AF54" s="160">
        <f>SUM(AF50:AF53)</f>
        <v>0</v>
      </c>
      <c r="AG54" s="160">
        <f>SUM(AG50:AG53)</f>
        <v>0</v>
      </c>
      <c r="AH54" s="160">
        <f>SUM(AH50:AH53)</f>
        <v>0</v>
      </c>
      <c r="AI54" s="161">
        <f>SUM(AI50:AI53)</f>
        <v>0</v>
      </c>
      <c r="AJ54" s="161">
        <f>SUM(AJ50:AJ53)</f>
        <v>0</v>
      </c>
      <c r="AK54" s="160">
        <f aca="true" t="shared" si="38" ref="AK54:AQ54">SUM(AK50:AK53)</f>
        <v>0</v>
      </c>
      <c r="AL54" s="160">
        <f t="shared" si="38"/>
        <v>0</v>
      </c>
      <c r="AM54" s="160">
        <f t="shared" si="38"/>
        <v>0</v>
      </c>
      <c r="AN54" s="160">
        <f t="shared" si="38"/>
        <v>0</v>
      </c>
      <c r="AO54" s="160">
        <f t="shared" si="38"/>
        <v>0</v>
      </c>
      <c r="AP54" s="160">
        <f t="shared" si="38"/>
        <v>0</v>
      </c>
      <c r="AQ54" s="164">
        <f t="shared" si="38"/>
        <v>0</v>
      </c>
    </row>
    <row r="55" spans="1:43" ht="13.5">
      <c r="A55" s="93"/>
      <c r="B55" s="93"/>
      <c r="C55" s="93"/>
      <c r="D55" s="93"/>
      <c r="E55" s="93"/>
      <c r="F55" s="93"/>
      <c r="G55" s="94"/>
      <c r="H55" s="200" t="s">
        <v>56</v>
      </c>
      <c r="I55" s="201"/>
      <c r="J55" s="165">
        <f>COUNTIF($J$5:$J$49,1)</f>
        <v>0</v>
      </c>
      <c r="K55" s="95" t="e">
        <f aca="true" t="shared" si="39" ref="K55:AQ55">SUMIF($C$5:$C$49,1,K5:K49)/COUNTIF($C$5:$C$49,1)</f>
        <v>#DIV/0!</v>
      </c>
      <c r="L55" s="95" t="e">
        <f t="shared" si="39"/>
        <v>#DIV/0!</v>
      </c>
      <c r="M55" s="95" t="e">
        <f t="shared" si="39"/>
        <v>#DIV/0!</v>
      </c>
      <c r="N55" s="95" t="e">
        <f t="shared" si="39"/>
        <v>#DIV/0!</v>
      </c>
      <c r="O55" s="95" t="e">
        <f t="shared" si="39"/>
        <v>#DIV/0!</v>
      </c>
      <c r="P55" s="96" t="e">
        <f t="shared" si="39"/>
        <v>#DIV/0!</v>
      </c>
      <c r="Q55" s="97" t="e">
        <f t="shared" si="39"/>
        <v>#DIV/0!</v>
      </c>
      <c r="R55" s="95" t="e">
        <f t="shared" si="39"/>
        <v>#DIV/0!</v>
      </c>
      <c r="S55" s="95" t="e">
        <f t="shared" si="39"/>
        <v>#DIV/0!</v>
      </c>
      <c r="T55" s="95" t="e">
        <f t="shared" si="39"/>
        <v>#DIV/0!</v>
      </c>
      <c r="U55" s="95" t="e">
        <f t="shared" si="39"/>
        <v>#DIV/0!</v>
      </c>
      <c r="V55" s="95" t="e">
        <f t="shared" si="39"/>
        <v>#DIV/0!</v>
      </c>
      <c r="W55" s="96" t="e">
        <f t="shared" si="39"/>
        <v>#DIV/0!</v>
      </c>
      <c r="X55" s="98" t="e">
        <f t="shared" si="39"/>
        <v>#DIV/0!</v>
      </c>
      <c r="Y55" s="95" t="e">
        <f t="shared" si="39"/>
        <v>#DIV/0!</v>
      </c>
      <c r="Z55" s="95" t="e">
        <f t="shared" si="39"/>
        <v>#DIV/0!</v>
      </c>
      <c r="AA55" s="95" t="e">
        <f t="shared" si="39"/>
        <v>#DIV/0!</v>
      </c>
      <c r="AB55" s="95" t="e">
        <f t="shared" si="39"/>
        <v>#DIV/0!</v>
      </c>
      <c r="AC55" s="96" t="e">
        <f t="shared" si="39"/>
        <v>#DIV/0!</v>
      </c>
      <c r="AD55" s="95" t="e">
        <f t="shared" si="39"/>
        <v>#DIV/0!</v>
      </c>
      <c r="AE55" s="98" t="e">
        <f t="shared" si="39"/>
        <v>#DIV/0!</v>
      </c>
      <c r="AF55" s="95" t="e">
        <f t="shared" si="39"/>
        <v>#DIV/0!</v>
      </c>
      <c r="AG55" s="95" t="e">
        <f t="shared" si="39"/>
        <v>#DIV/0!</v>
      </c>
      <c r="AH55" s="95" t="e">
        <f t="shared" si="39"/>
        <v>#DIV/0!</v>
      </c>
      <c r="AI55" s="96" t="e">
        <f t="shared" si="39"/>
        <v>#DIV/0!</v>
      </c>
      <c r="AJ55" s="96" t="e">
        <f t="shared" si="39"/>
        <v>#DIV/0!</v>
      </c>
      <c r="AK55" s="95" t="e">
        <f t="shared" si="39"/>
        <v>#DIV/0!</v>
      </c>
      <c r="AL55" s="95" t="e">
        <f t="shared" si="39"/>
        <v>#DIV/0!</v>
      </c>
      <c r="AM55" s="95" t="e">
        <f t="shared" si="39"/>
        <v>#DIV/0!</v>
      </c>
      <c r="AN55" s="95" t="e">
        <f t="shared" si="39"/>
        <v>#DIV/0!</v>
      </c>
      <c r="AO55" s="95" t="e">
        <f t="shared" si="39"/>
        <v>#DIV/0!</v>
      </c>
      <c r="AP55" s="95" t="e">
        <f t="shared" si="39"/>
        <v>#DIV/0!</v>
      </c>
      <c r="AQ55" s="99" t="e">
        <f t="shared" si="39"/>
        <v>#DIV/0!</v>
      </c>
    </row>
    <row r="56" spans="1:43" ht="13.5">
      <c r="A56" s="100"/>
      <c r="B56" s="93"/>
      <c r="C56" s="93"/>
      <c r="D56" s="93"/>
      <c r="E56" s="93"/>
      <c r="F56" s="93"/>
      <c r="G56" s="94"/>
      <c r="H56" s="196" t="s">
        <v>57</v>
      </c>
      <c r="I56" s="197"/>
      <c r="J56" s="155">
        <f>COUNTIF($J$5:$J$49,2)</f>
        <v>0</v>
      </c>
      <c r="K56" s="101" t="e">
        <f aca="true" t="shared" si="40" ref="K56:AQ56">SUMIF($C$5:$C$49,2,K5:K49)/COUNTIF($C$5:$C$49,2)</f>
        <v>#DIV/0!</v>
      </c>
      <c r="L56" s="101" t="e">
        <f t="shared" si="40"/>
        <v>#DIV/0!</v>
      </c>
      <c r="M56" s="101" t="e">
        <f t="shared" si="40"/>
        <v>#DIV/0!</v>
      </c>
      <c r="N56" s="101" t="e">
        <f t="shared" si="40"/>
        <v>#DIV/0!</v>
      </c>
      <c r="O56" s="101" t="e">
        <f t="shared" si="40"/>
        <v>#DIV/0!</v>
      </c>
      <c r="P56" s="102" t="e">
        <f t="shared" si="40"/>
        <v>#DIV/0!</v>
      </c>
      <c r="Q56" s="103" t="e">
        <f t="shared" si="40"/>
        <v>#DIV/0!</v>
      </c>
      <c r="R56" s="101" t="e">
        <f t="shared" si="40"/>
        <v>#DIV/0!</v>
      </c>
      <c r="S56" s="101" t="e">
        <f t="shared" si="40"/>
        <v>#DIV/0!</v>
      </c>
      <c r="T56" s="101" t="e">
        <f t="shared" si="40"/>
        <v>#DIV/0!</v>
      </c>
      <c r="U56" s="101" t="e">
        <f t="shared" si="40"/>
        <v>#DIV/0!</v>
      </c>
      <c r="V56" s="101" t="e">
        <f t="shared" si="40"/>
        <v>#DIV/0!</v>
      </c>
      <c r="W56" s="102" t="e">
        <f t="shared" si="40"/>
        <v>#DIV/0!</v>
      </c>
      <c r="X56" s="104" t="e">
        <f t="shared" si="40"/>
        <v>#DIV/0!</v>
      </c>
      <c r="Y56" s="101" t="e">
        <f t="shared" si="40"/>
        <v>#DIV/0!</v>
      </c>
      <c r="Z56" s="101" t="e">
        <f t="shared" si="40"/>
        <v>#DIV/0!</v>
      </c>
      <c r="AA56" s="101" t="e">
        <f t="shared" si="40"/>
        <v>#DIV/0!</v>
      </c>
      <c r="AB56" s="101" t="e">
        <f t="shared" si="40"/>
        <v>#DIV/0!</v>
      </c>
      <c r="AC56" s="102" t="e">
        <f t="shared" si="40"/>
        <v>#DIV/0!</v>
      </c>
      <c r="AD56" s="101" t="e">
        <f t="shared" si="40"/>
        <v>#DIV/0!</v>
      </c>
      <c r="AE56" s="104" t="e">
        <f t="shared" si="40"/>
        <v>#DIV/0!</v>
      </c>
      <c r="AF56" s="101" t="e">
        <f t="shared" si="40"/>
        <v>#DIV/0!</v>
      </c>
      <c r="AG56" s="101" t="e">
        <f t="shared" si="40"/>
        <v>#DIV/0!</v>
      </c>
      <c r="AH56" s="101" t="e">
        <f t="shared" si="40"/>
        <v>#DIV/0!</v>
      </c>
      <c r="AI56" s="102" t="e">
        <f t="shared" si="40"/>
        <v>#DIV/0!</v>
      </c>
      <c r="AJ56" s="102" t="e">
        <f t="shared" si="40"/>
        <v>#DIV/0!</v>
      </c>
      <c r="AK56" s="101" t="e">
        <f t="shared" si="40"/>
        <v>#DIV/0!</v>
      </c>
      <c r="AL56" s="101" t="e">
        <f t="shared" si="40"/>
        <v>#DIV/0!</v>
      </c>
      <c r="AM56" s="101" t="e">
        <f t="shared" si="40"/>
        <v>#DIV/0!</v>
      </c>
      <c r="AN56" s="101" t="e">
        <f t="shared" si="40"/>
        <v>#DIV/0!</v>
      </c>
      <c r="AO56" s="101" t="e">
        <f t="shared" si="40"/>
        <v>#DIV/0!</v>
      </c>
      <c r="AP56" s="101" t="e">
        <f t="shared" si="40"/>
        <v>#DIV/0!</v>
      </c>
      <c r="AQ56" s="105" t="e">
        <f t="shared" si="40"/>
        <v>#DIV/0!</v>
      </c>
    </row>
    <row r="57" spans="1:43" ht="13.5">
      <c r="A57" s="100"/>
      <c r="B57" s="93"/>
      <c r="C57" s="93"/>
      <c r="D57" s="93"/>
      <c r="E57" s="93"/>
      <c r="F57" s="93"/>
      <c r="G57" s="94"/>
      <c r="H57" s="198" t="s">
        <v>58</v>
      </c>
      <c r="I57" s="199"/>
      <c r="J57" s="159">
        <f>45-COUNTIF($J$5:$J$49,0)</f>
        <v>0</v>
      </c>
      <c r="K57" s="106" t="e">
        <f>(4*K50+3*K51+2*K52+K53)/K54</f>
        <v>#DIV/0!</v>
      </c>
      <c r="L57" s="106" t="e">
        <f aca="true" t="shared" si="41" ref="L57:Q57">(4*L50+3*L51+2*L52+L53)/L54</f>
        <v>#DIV/0!</v>
      </c>
      <c r="M57" s="106" t="e">
        <f t="shared" si="41"/>
        <v>#DIV/0!</v>
      </c>
      <c r="N57" s="106" t="e">
        <f t="shared" si="41"/>
        <v>#DIV/0!</v>
      </c>
      <c r="O57" s="106" t="e">
        <f t="shared" si="41"/>
        <v>#DIV/0!</v>
      </c>
      <c r="P57" s="107" t="e">
        <f t="shared" si="41"/>
        <v>#DIV/0!</v>
      </c>
      <c r="Q57" s="108" t="e">
        <f t="shared" si="41"/>
        <v>#DIV/0!</v>
      </c>
      <c r="R57" s="106" t="e">
        <f>(4*R50+3*R51+2*R52+R53)/R54</f>
        <v>#DIV/0!</v>
      </c>
      <c r="S57" s="106" t="e">
        <f aca="true" t="shared" si="42" ref="S57:X57">(4*S50+3*S51+2*S52+S53)/S54</f>
        <v>#DIV/0!</v>
      </c>
      <c r="T57" s="106" t="e">
        <f t="shared" si="42"/>
        <v>#DIV/0!</v>
      </c>
      <c r="U57" s="106" t="e">
        <f t="shared" si="42"/>
        <v>#DIV/0!</v>
      </c>
      <c r="V57" s="106" t="e">
        <f t="shared" si="42"/>
        <v>#DIV/0!</v>
      </c>
      <c r="W57" s="107" t="e">
        <f t="shared" si="42"/>
        <v>#DIV/0!</v>
      </c>
      <c r="X57" s="109" t="e">
        <f t="shared" si="42"/>
        <v>#DIV/0!</v>
      </c>
      <c r="Y57" s="106" t="e">
        <f>(4*Y50+3*Y51+2*Y52+Y53)/Y54</f>
        <v>#DIV/0!</v>
      </c>
      <c r="Z57" s="106" t="e">
        <f aca="true" t="shared" si="43" ref="Z57:AE57">(4*Z50+3*Z51+2*Z52+Z53)/Z54</f>
        <v>#DIV/0!</v>
      </c>
      <c r="AA57" s="106" t="e">
        <f t="shared" si="43"/>
        <v>#DIV/0!</v>
      </c>
      <c r="AB57" s="106" t="e">
        <f t="shared" si="43"/>
        <v>#DIV/0!</v>
      </c>
      <c r="AC57" s="107" t="e">
        <f t="shared" si="43"/>
        <v>#DIV/0!</v>
      </c>
      <c r="AD57" s="106" t="e">
        <f t="shared" si="43"/>
        <v>#DIV/0!</v>
      </c>
      <c r="AE57" s="109" t="e">
        <f t="shared" si="43"/>
        <v>#DIV/0!</v>
      </c>
      <c r="AF57" s="106" t="e">
        <f>(4*AF50+3*AF51+2*AF52+AF53)/AF54</f>
        <v>#DIV/0!</v>
      </c>
      <c r="AG57" s="106" t="e">
        <f>(4*AG50+3*AG51+2*AG52+AG53)/AG54</f>
        <v>#DIV/0!</v>
      </c>
      <c r="AH57" s="106" t="e">
        <f>(4*AH50+3*AH51+2*AH52+AH53)/AH54</f>
        <v>#DIV/0!</v>
      </c>
      <c r="AI57" s="107" t="e">
        <f>(4*AI50+3*AI51+2*AI52+AI53)/AI54</f>
        <v>#DIV/0!</v>
      </c>
      <c r="AJ57" s="107" t="e">
        <f>(4*AJ50+3*AJ51+2*AJ52+AJ53)/AJ54</f>
        <v>#DIV/0!</v>
      </c>
      <c r="AK57" s="106" t="e">
        <f aca="true" t="shared" si="44" ref="AK57:AP57">((4*AK50+3*AK51+2*AK52+AK53)/AK54)*4</f>
        <v>#DIV/0!</v>
      </c>
      <c r="AL57" s="106" t="e">
        <f t="shared" si="44"/>
        <v>#DIV/0!</v>
      </c>
      <c r="AM57" s="106" t="e">
        <f t="shared" si="44"/>
        <v>#DIV/0!</v>
      </c>
      <c r="AN57" s="106" t="e">
        <f t="shared" si="44"/>
        <v>#DIV/0!</v>
      </c>
      <c r="AO57" s="106" t="e">
        <f t="shared" si="44"/>
        <v>#DIV/0!</v>
      </c>
      <c r="AP57" s="106" t="e">
        <f t="shared" si="44"/>
        <v>#DIV/0!</v>
      </c>
      <c r="AQ57" s="110" t="e">
        <f>(4*AQ50+3*AQ51+2*AQ52+AQ53)/AQ54</f>
        <v>#DIV/0!</v>
      </c>
    </row>
    <row r="58" ht="13.5">
      <c r="J58" s="1" t="s">
        <v>59</v>
      </c>
    </row>
    <row r="59" ht="13.5">
      <c r="J59" t="s">
        <v>60</v>
      </c>
    </row>
  </sheetData>
  <sheetProtection password="CC71" sheet="1"/>
  <mergeCells count="40">
    <mergeCell ref="H52:I52"/>
    <mergeCell ref="H53:I53"/>
    <mergeCell ref="H54:I54"/>
    <mergeCell ref="H55:I55"/>
    <mergeCell ref="H56:I56"/>
    <mergeCell ref="H57:I57"/>
    <mergeCell ref="AG3:AG4"/>
    <mergeCell ref="AH3:AH4"/>
    <mergeCell ref="AI3:AI4"/>
    <mergeCell ref="AJ3:AJ4"/>
    <mergeCell ref="H50:I50"/>
    <mergeCell ref="H51:I51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AK2:AP2"/>
    <mergeCell ref="K3:K4"/>
    <mergeCell ref="L3:L4"/>
    <mergeCell ref="M3:M4"/>
    <mergeCell ref="N3:N4"/>
    <mergeCell ref="O3:O4"/>
    <mergeCell ref="P3:P4"/>
    <mergeCell ref="R3:R4"/>
    <mergeCell ref="S3:S4"/>
    <mergeCell ref="T3:T4"/>
    <mergeCell ref="I2:I4"/>
    <mergeCell ref="A2:A4"/>
    <mergeCell ref="B2:B4"/>
    <mergeCell ref="C2:C4"/>
    <mergeCell ref="D2:G3"/>
    <mergeCell ref="H2:H4"/>
  </mergeCells>
  <conditionalFormatting sqref="P5:P49">
    <cfRule type="expression" priority="3" dxfId="8" stopIfTrue="1">
      <formula>ISERROR($P5:P$49)</formula>
    </cfRule>
  </conditionalFormatting>
  <conditionalFormatting sqref="W5:W49">
    <cfRule type="expression" priority="4" dxfId="8" stopIfTrue="1">
      <formula>ISERROR($W5:W$49)</formula>
    </cfRule>
  </conditionalFormatting>
  <conditionalFormatting sqref="AC5:AC49">
    <cfRule type="expression" priority="5" dxfId="8" stopIfTrue="1">
      <formula>ISERROR($AC5:AC$49)</formula>
    </cfRule>
  </conditionalFormatting>
  <conditionalFormatting sqref="AI5:AI49">
    <cfRule type="expression" priority="6" dxfId="8" stopIfTrue="1">
      <formula>ISERROR($AI5:AI$49)</formula>
    </cfRule>
  </conditionalFormatting>
  <conditionalFormatting sqref="AK5:AQ49">
    <cfRule type="expression" priority="7" dxfId="8" stopIfTrue="1">
      <formula>ISERROR($AK5:AP$49)</formula>
    </cfRule>
  </conditionalFormatting>
  <conditionalFormatting sqref="Q5:Q49">
    <cfRule type="expression" priority="2" dxfId="8" stopIfTrue="1">
      <formula>ISERROR(A1:$W$49)</formula>
    </cfRule>
  </conditionalFormatting>
  <conditionalFormatting sqref="AJ5:AJ49">
    <cfRule type="expression" priority="1" dxfId="8" stopIfTrue="1">
      <formula>ISERROR($AI5:AJ$49)</formula>
    </cfRule>
  </conditionalFormatting>
  <dataValidations count="3">
    <dataValidation type="whole" allowBlank="1" showInputMessage="1" showErrorMessage="1" imeMode="halfAlpha" sqref="D5:F49">
      <formula1>1111111</formula1>
      <formula2>4444444</formula2>
    </dataValidation>
    <dataValidation type="whole" allowBlank="1" showInputMessage="1" showErrorMessage="1" imeMode="halfAlpha" sqref="G5:G49">
      <formula1>11111</formula1>
      <formula2>44444</formula2>
    </dataValidation>
    <dataValidation type="list" allowBlank="1" showInputMessage="1" showErrorMessage="1" imeMode="halfAlpha" sqref="C5:C49">
      <formula1>$A$5:$A$6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I45:I49 J45:J49 K45:O49 K50:O54 J55:J56 P50:Q54 R45:V49 R50:V54 W50:W54 X45:AB49 X50:AB54 AC50:AC54 AD45:AH54 AI50:AJ54 AK54:AQ54 AK50:AL53 AN50:AQ53 AD5:AH39 X5:AB39 R5:V39 K5:O39 J5:J39 I5:I39 P5:P49 J40:O44 Q5:Q49 R40:V44 X40:AB44 AD40:AF44 AG40:AH44 AI5:AJ49" unlockedFormula="1"/>
    <ignoredError sqref="K55:K57 L55:L57 M55:M57 N55:N57 O55:O57 P55:Q57 R55:R57 S55:S57 T55:T57 U55:V57 W55:W57 X55:X57 Y55:Y57 Z55:Z57 AA55:AA57 AB55:AB57 AC55:AC57 AD55:AD56 AD57:AK57 AE55:AH55 AE56:AH56 AI55:AJ56 AK55:AK56 AL55:AL57 AM57 AM56 AM55 AN57 AN56 AN55 AO57:AQ57 AO56:AP56 AO55:AP55 AQ55:AQ56 AK5:AL49 AN5:AP49 AQ5:AQ49 AC45:AC49 AM50:AM53 AC5:AC39 W40:W44 W5:W39 W45:W49 AC40:AC44 AM5:AM49" evalError="1" unlockedFormula="1"/>
    <ignoredError sqref="AC45:AC49 AM50:AM53 AC5:AC39 W40:W44 W5:W39 W45:W49 AC40:AC44" formula="1" unlockedFormula="1"/>
    <ignoredError sqref="AM5:AM49" evalError="1" formula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5.421875" style="0" customWidth="1"/>
    <col min="2" max="3" width="2.57421875" style="0" customWidth="1"/>
    <col min="4" max="4" width="2.57421875" style="15" customWidth="1"/>
    <col min="5" max="38" width="2.57421875" style="0" customWidth="1"/>
    <col min="39" max="40" width="2.7109375" style="0" customWidth="1"/>
    <col min="41" max="42" width="2.57421875" style="0" customWidth="1"/>
    <col min="43" max="43" width="5.00390625" style="0" customWidth="1"/>
    <col min="44" max="44" width="2.7109375" style="0" customWidth="1"/>
    <col min="45" max="54" width="2.7109375" style="0" hidden="1" customWidth="1"/>
    <col min="55" max="55" width="2.421875" style="0" hidden="1" customWidth="1"/>
    <col min="56" max="58" width="4.7109375" style="0" hidden="1" customWidth="1"/>
    <col min="59" max="64" width="2.421875" style="0" customWidth="1"/>
  </cols>
  <sheetData>
    <row r="1" spans="1:42" ht="54" customHeight="1" thickBot="1">
      <c r="A1" s="111"/>
      <c r="B1" s="111"/>
      <c r="C1" s="111"/>
      <c r="D1" s="112"/>
      <c r="E1" s="203" t="s">
        <v>61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111"/>
      <c r="AK1" s="111"/>
      <c r="AL1" s="111"/>
      <c r="AM1" s="111"/>
      <c r="AN1" s="111"/>
      <c r="AO1" s="111"/>
      <c r="AP1" s="111"/>
    </row>
    <row r="2" spans="1:42" ht="22.5" customHeight="1" thickBot="1">
      <c r="A2" s="111"/>
      <c r="B2" s="52">
        <v>1</v>
      </c>
      <c r="C2" s="113" t="s">
        <v>121</v>
      </c>
      <c r="D2" s="53">
        <v>1</v>
      </c>
      <c r="E2" s="113" t="s">
        <v>122</v>
      </c>
      <c r="F2" s="204">
        <v>2</v>
      </c>
      <c r="G2" s="204"/>
      <c r="H2" s="113" t="s">
        <v>123</v>
      </c>
      <c r="I2" s="113"/>
      <c r="J2" s="205" t="s">
        <v>124</v>
      </c>
      <c r="K2" s="206"/>
      <c r="L2" s="205">
        <f>INDEX('入力シート'!$A$5:$AQ$49,$F$2,9)</f>
      </c>
      <c r="M2" s="207"/>
      <c r="N2" s="207"/>
      <c r="O2" s="207"/>
      <c r="P2" s="207"/>
      <c r="Q2" s="207"/>
      <c r="R2" s="208"/>
      <c r="S2" s="114"/>
      <c r="T2" s="114"/>
      <c r="U2" s="115"/>
      <c r="V2" s="115"/>
      <c r="W2" s="209" t="s">
        <v>125</v>
      </c>
      <c r="X2" s="209"/>
      <c r="Y2" s="210"/>
      <c r="Z2" s="209" t="s">
        <v>126</v>
      </c>
      <c r="AA2" s="210"/>
      <c r="AB2" s="211"/>
      <c r="AC2" s="211"/>
      <c r="AD2" s="116" t="s">
        <v>121</v>
      </c>
      <c r="AE2" s="211"/>
      <c r="AF2" s="211"/>
      <c r="AG2" s="116" t="s">
        <v>127</v>
      </c>
      <c r="AH2" s="211"/>
      <c r="AI2" s="211"/>
      <c r="AJ2" s="138" t="s">
        <v>128</v>
      </c>
      <c r="AK2" s="139"/>
      <c r="AL2" s="111"/>
      <c r="AM2" s="111"/>
      <c r="AN2" s="111"/>
      <c r="AO2" s="111"/>
      <c r="AP2" s="111"/>
    </row>
    <row r="3" spans="1:47" ht="20.25" customHeight="1" thickBot="1">
      <c r="A3" s="111"/>
      <c r="B3" s="111"/>
      <c r="C3" s="111"/>
      <c r="D3" s="11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U3" t="s">
        <v>103</v>
      </c>
    </row>
    <row r="4" spans="1:58" ht="22.5" customHeight="1">
      <c r="A4" s="111"/>
      <c r="B4" s="212" t="s">
        <v>15</v>
      </c>
      <c r="C4" s="213"/>
      <c r="D4" s="213"/>
      <c r="E4" s="213"/>
      <c r="F4" s="213"/>
      <c r="G4" s="213"/>
      <c r="H4" s="213"/>
      <c r="I4" s="213"/>
      <c r="J4" s="213"/>
      <c r="K4" s="216" t="s">
        <v>62</v>
      </c>
      <c r="L4" s="217"/>
      <c r="M4" s="220" t="s">
        <v>63</v>
      </c>
      <c r="N4" s="22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T4" s="41" t="s">
        <v>104</v>
      </c>
      <c r="AU4" s="202" t="s">
        <v>105</v>
      </c>
      <c r="AV4" s="202"/>
      <c r="AW4" s="202"/>
      <c r="AX4" s="202"/>
      <c r="AY4" s="202"/>
      <c r="AZ4" s="202"/>
      <c r="BA4" s="202" t="s">
        <v>106</v>
      </c>
      <c r="BB4" s="202"/>
      <c r="BC4" s="202"/>
      <c r="BD4" s="202" t="s">
        <v>107</v>
      </c>
      <c r="BE4" s="202"/>
      <c r="BF4" s="202"/>
    </row>
    <row r="5" spans="1:58" ht="22.5" customHeight="1" thickBot="1">
      <c r="A5" s="111"/>
      <c r="B5" s="214"/>
      <c r="C5" s="215"/>
      <c r="D5" s="215"/>
      <c r="E5" s="215"/>
      <c r="F5" s="215"/>
      <c r="G5" s="215"/>
      <c r="H5" s="215"/>
      <c r="I5" s="215"/>
      <c r="J5" s="215"/>
      <c r="K5" s="218"/>
      <c r="L5" s="219"/>
      <c r="M5" s="222"/>
      <c r="N5" s="223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t="s">
        <v>108</v>
      </c>
      <c r="AT5" s="41" t="s">
        <v>109</v>
      </c>
      <c r="AU5" s="41">
        <v>1</v>
      </c>
      <c r="AV5" s="41">
        <v>2</v>
      </c>
      <c r="AW5" s="41">
        <v>3</v>
      </c>
      <c r="AX5" s="41">
        <v>4</v>
      </c>
      <c r="AY5" s="41">
        <v>5</v>
      </c>
      <c r="AZ5" s="41">
        <v>6</v>
      </c>
      <c r="BA5" s="41">
        <v>1</v>
      </c>
      <c r="BB5" s="41">
        <v>2</v>
      </c>
      <c r="BC5" s="41">
        <v>3</v>
      </c>
      <c r="BD5" s="41">
        <v>1</v>
      </c>
      <c r="BE5" s="41">
        <v>2</v>
      </c>
      <c r="BF5" s="41">
        <v>3</v>
      </c>
    </row>
    <row r="6" spans="1:58" ht="22.5" customHeight="1" thickTop="1">
      <c r="A6" s="111"/>
      <c r="B6" s="117">
        <v>1</v>
      </c>
      <c r="C6" s="224" t="s">
        <v>40</v>
      </c>
      <c r="D6" s="224"/>
      <c r="E6" s="224"/>
      <c r="F6" s="224"/>
      <c r="G6" s="224"/>
      <c r="H6" s="224"/>
      <c r="I6" s="224"/>
      <c r="J6" s="225"/>
      <c r="K6" s="226" t="e">
        <f>INDEX('入力シート'!$A$5:$AQ$49,$F$2,37)</f>
        <v>#VALUE!</v>
      </c>
      <c r="L6" s="226"/>
      <c r="M6" s="227" t="e">
        <f>'入力シート'!AK57</f>
        <v>#DIV/0!</v>
      </c>
      <c r="N6" s="228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42">
        <f>HLOOKUP($B$2,$BD$5:$BF$11,2)</f>
        <v>12.8</v>
      </c>
      <c r="AT6" s="41" t="s">
        <v>110</v>
      </c>
      <c r="AU6" s="43">
        <v>13.3</v>
      </c>
      <c r="AV6" s="43">
        <v>13.3</v>
      </c>
      <c r="AW6" s="43">
        <v>13.3</v>
      </c>
      <c r="AX6" s="43">
        <v>13.3</v>
      </c>
      <c r="AY6" s="43">
        <v>13.4</v>
      </c>
      <c r="AZ6" s="43">
        <v>13.4</v>
      </c>
      <c r="BA6" s="43">
        <v>13.2</v>
      </c>
      <c r="BB6" s="43">
        <v>13</v>
      </c>
      <c r="BC6" s="43">
        <v>12.9</v>
      </c>
      <c r="BD6" s="43">
        <v>12.8</v>
      </c>
      <c r="BE6" s="43">
        <v>12.6</v>
      </c>
      <c r="BF6" s="43">
        <v>12.7</v>
      </c>
    </row>
    <row r="7" spans="1:58" ht="22.5" customHeight="1">
      <c r="A7" s="111"/>
      <c r="B7" s="118">
        <v>2</v>
      </c>
      <c r="C7" s="231" t="s">
        <v>41</v>
      </c>
      <c r="D7" s="231"/>
      <c r="E7" s="231"/>
      <c r="F7" s="231"/>
      <c r="G7" s="231"/>
      <c r="H7" s="231"/>
      <c r="I7" s="231"/>
      <c r="J7" s="232"/>
      <c r="K7" s="233" t="e">
        <f>INDEX('入力シート'!$A$5:$AQ$49,$F$2,38)</f>
        <v>#VALUE!</v>
      </c>
      <c r="L7" s="233"/>
      <c r="M7" s="229" t="e">
        <f>'入力シート'!AL57</f>
        <v>#DIV/0!</v>
      </c>
      <c r="N7" s="230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42">
        <f>HLOOKUP($B$2,$BD$5:$BF$11,3)</f>
        <v>10.1</v>
      </c>
      <c r="AT7" s="41" t="s">
        <v>111</v>
      </c>
      <c r="AU7" s="43">
        <v>12.2</v>
      </c>
      <c r="AV7" s="43">
        <v>12</v>
      </c>
      <c r="AW7" s="43">
        <v>11.7</v>
      </c>
      <c r="AX7" s="43">
        <v>11.8</v>
      </c>
      <c r="AY7" s="43">
        <v>11.8</v>
      </c>
      <c r="AZ7" s="43">
        <v>11.5</v>
      </c>
      <c r="BA7" s="43">
        <v>10.7</v>
      </c>
      <c r="BB7" s="43">
        <v>10.5</v>
      </c>
      <c r="BC7" s="43">
        <v>10.6</v>
      </c>
      <c r="BD7" s="43">
        <v>10.1</v>
      </c>
      <c r="BE7" s="43">
        <v>10.2</v>
      </c>
      <c r="BF7" s="43">
        <v>10.5</v>
      </c>
    </row>
    <row r="8" spans="1:58" ht="22.5" customHeight="1">
      <c r="A8" s="111"/>
      <c r="B8" s="118">
        <v>3</v>
      </c>
      <c r="C8" s="231" t="s">
        <v>42</v>
      </c>
      <c r="D8" s="231"/>
      <c r="E8" s="231"/>
      <c r="F8" s="231"/>
      <c r="G8" s="231"/>
      <c r="H8" s="231"/>
      <c r="I8" s="231"/>
      <c r="J8" s="232"/>
      <c r="K8" s="233" t="e">
        <f>INDEX('入力シート'!$A$5:$AQ$49,$F$2,39)</f>
        <v>#VALUE!</v>
      </c>
      <c r="L8" s="233"/>
      <c r="M8" s="229" t="e">
        <f>'入力シート'!AM57</f>
        <v>#DIV/0!</v>
      </c>
      <c r="N8" s="230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42">
        <f>HLOOKUP($B$2,$BD$5:$BF$11,4)</f>
        <v>11.1</v>
      </c>
      <c r="AT8" s="41" t="s">
        <v>112</v>
      </c>
      <c r="AU8" s="43">
        <v>13.3</v>
      </c>
      <c r="AV8" s="43">
        <v>13.3</v>
      </c>
      <c r="AW8" s="43">
        <v>12.7</v>
      </c>
      <c r="AX8" s="43">
        <v>12.1</v>
      </c>
      <c r="AY8" s="43">
        <v>12.1</v>
      </c>
      <c r="AZ8" s="43">
        <v>11.9</v>
      </c>
      <c r="BA8" s="43">
        <v>11.7</v>
      </c>
      <c r="BB8" s="43">
        <v>11.2</v>
      </c>
      <c r="BC8" s="43">
        <v>11.4</v>
      </c>
      <c r="BD8" s="43">
        <v>11.1</v>
      </c>
      <c r="BE8" s="43">
        <v>10.9</v>
      </c>
      <c r="BF8" s="43">
        <v>11.3</v>
      </c>
    </row>
    <row r="9" spans="1:58" ht="22.5" customHeight="1">
      <c r="A9" s="111"/>
      <c r="B9" s="118">
        <v>4</v>
      </c>
      <c r="C9" s="231" t="s">
        <v>43</v>
      </c>
      <c r="D9" s="231"/>
      <c r="E9" s="231"/>
      <c r="F9" s="231"/>
      <c r="G9" s="231"/>
      <c r="H9" s="231"/>
      <c r="I9" s="231"/>
      <c r="J9" s="232"/>
      <c r="K9" s="233" t="e">
        <f>INDEX('入力シート'!$A$5:$AQ$49,$F$2,40)</f>
        <v>#VALUE!</v>
      </c>
      <c r="L9" s="233"/>
      <c r="M9" s="229" t="e">
        <f>'入力シート'!AN57</f>
        <v>#DIV/0!</v>
      </c>
      <c r="N9" s="230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42">
        <f>HLOOKUP($B$2,$BD$5:$BF$11,5)</f>
        <v>10.6</v>
      </c>
      <c r="AT9" s="41" t="s">
        <v>113</v>
      </c>
      <c r="AU9" s="43">
        <v>12.3</v>
      </c>
      <c r="AV9" s="43">
        <v>11.7</v>
      </c>
      <c r="AW9" s="43">
        <v>11.2</v>
      </c>
      <c r="AX9" s="43">
        <v>10.9</v>
      </c>
      <c r="AY9" s="43">
        <v>10.8</v>
      </c>
      <c r="AZ9" s="43">
        <v>11</v>
      </c>
      <c r="BA9" s="43">
        <v>10.9</v>
      </c>
      <c r="BB9" s="43">
        <v>10.7</v>
      </c>
      <c r="BC9" s="43">
        <v>10.6</v>
      </c>
      <c r="BD9" s="43">
        <v>10.6</v>
      </c>
      <c r="BE9" s="43">
        <v>10.4</v>
      </c>
      <c r="BF9" s="43">
        <v>10.9</v>
      </c>
    </row>
    <row r="10" spans="1:58" ht="22.5" customHeight="1">
      <c r="A10" s="111"/>
      <c r="B10" s="118">
        <v>5</v>
      </c>
      <c r="C10" s="231" t="s">
        <v>44</v>
      </c>
      <c r="D10" s="231"/>
      <c r="E10" s="231"/>
      <c r="F10" s="231"/>
      <c r="G10" s="231"/>
      <c r="H10" s="231"/>
      <c r="I10" s="231"/>
      <c r="J10" s="232"/>
      <c r="K10" s="233" t="e">
        <f>INDEX('入力シート'!$A$5:$AQ$49,$F$2,41)</f>
        <v>#VALUE!</v>
      </c>
      <c r="L10" s="233"/>
      <c r="M10" s="229" t="e">
        <f>'入力シート'!AO57</f>
        <v>#DIV/0!</v>
      </c>
      <c r="N10" s="230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42">
        <f>HLOOKUP($B$2,$BD$5:$BF$11,6)</f>
        <v>10</v>
      </c>
      <c r="AT10" s="41" t="s">
        <v>114</v>
      </c>
      <c r="AU10" s="43">
        <v>11.3</v>
      </c>
      <c r="AV10" s="43">
        <v>11.3</v>
      </c>
      <c r="AW10" s="43">
        <v>11.1</v>
      </c>
      <c r="AX10" s="43">
        <v>10.8</v>
      </c>
      <c r="AY10" s="43">
        <v>11</v>
      </c>
      <c r="AZ10" s="43">
        <v>10.7</v>
      </c>
      <c r="BA10" s="43">
        <v>10.6</v>
      </c>
      <c r="BB10" s="43">
        <v>10.5</v>
      </c>
      <c r="BC10" s="43">
        <v>10.4</v>
      </c>
      <c r="BD10" s="43">
        <v>10</v>
      </c>
      <c r="BE10" s="43">
        <v>9.7</v>
      </c>
      <c r="BF10" s="43">
        <v>9.5</v>
      </c>
    </row>
    <row r="11" spans="1:58" ht="22.5" customHeight="1" thickBot="1">
      <c r="A11" s="111"/>
      <c r="B11" s="119">
        <v>6</v>
      </c>
      <c r="C11" s="234" t="s">
        <v>45</v>
      </c>
      <c r="D11" s="234"/>
      <c r="E11" s="234"/>
      <c r="F11" s="234"/>
      <c r="G11" s="234"/>
      <c r="H11" s="234"/>
      <c r="I11" s="234"/>
      <c r="J11" s="235"/>
      <c r="K11" s="236" t="e">
        <f>INDEX('入力シート'!$A$5:$AQ$49,$F$2,42)</f>
        <v>#VALUE!</v>
      </c>
      <c r="L11" s="236"/>
      <c r="M11" s="237" t="e">
        <f>'入力シート'!AP57</f>
        <v>#DIV/0!</v>
      </c>
      <c r="N11" s="238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42">
        <f>HLOOKUP($B$2,$BD$5:$BF$11,7)</f>
        <v>12.3</v>
      </c>
      <c r="AT11" s="44" t="s">
        <v>115</v>
      </c>
      <c r="AU11" s="45">
        <v>14</v>
      </c>
      <c r="AV11" s="45">
        <v>13.9</v>
      </c>
      <c r="AW11" s="45">
        <v>13.7</v>
      </c>
      <c r="AX11" s="45">
        <v>13</v>
      </c>
      <c r="AY11" s="45">
        <v>13</v>
      </c>
      <c r="AZ11" s="45">
        <v>12.9</v>
      </c>
      <c r="BA11" s="45">
        <v>12.4</v>
      </c>
      <c r="BB11" s="45">
        <v>12.1</v>
      </c>
      <c r="BC11" s="45">
        <v>12.2</v>
      </c>
      <c r="BD11" s="45">
        <v>12.3</v>
      </c>
      <c r="BE11" s="45">
        <v>11.9</v>
      </c>
      <c r="BF11" s="45">
        <v>12.3</v>
      </c>
    </row>
    <row r="12" spans="1:58" ht="22.5" customHeight="1" thickTop="1">
      <c r="A12" s="111"/>
      <c r="B12" s="120"/>
      <c r="C12" s="120"/>
      <c r="D12" s="120"/>
      <c r="E12" s="120"/>
      <c r="F12" s="120"/>
      <c r="G12" s="120"/>
      <c r="H12" s="120"/>
      <c r="I12" s="120"/>
      <c r="J12" s="12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T12" s="46" t="s">
        <v>116</v>
      </c>
      <c r="AU12" s="47">
        <v>5.2</v>
      </c>
      <c r="AV12" s="47">
        <v>5.4</v>
      </c>
      <c r="AW12" s="47">
        <v>5.6</v>
      </c>
      <c r="AX12" s="47">
        <v>5.9</v>
      </c>
      <c r="AY12" s="47">
        <v>6.2</v>
      </c>
      <c r="AZ12" s="47">
        <v>6.2</v>
      </c>
      <c r="BA12" s="47">
        <v>6.6</v>
      </c>
      <c r="BB12" s="47">
        <v>6.8</v>
      </c>
      <c r="BC12" s="47">
        <v>6.8</v>
      </c>
      <c r="BD12" s="47">
        <v>7.1</v>
      </c>
      <c r="BE12" s="47">
        <v>7</v>
      </c>
      <c r="BF12" s="47">
        <v>7</v>
      </c>
    </row>
    <row r="13" spans="1:50" ht="22.5" customHeight="1" thickBot="1">
      <c r="A13" s="111"/>
      <c r="B13" s="120"/>
      <c r="C13" s="120"/>
      <c r="D13" s="120"/>
      <c r="E13" s="120"/>
      <c r="F13" s="120"/>
      <c r="G13" s="120"/>
      <c r="H13" s="120"/>
      <c r="I13" s="120"/>
      <c r="J13" s="12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S13" t="s">
        <v>112</v>
      </c>
      <c r="AT13" s="48" t="s">
        <v>117</v>
      </c>
      <c r="AU13" t="s">
        <v>118</v>
      </c>
      <c r="AV13" t="s">
        <v>109</v>
      </c>
      <c r="AW13" t="s">
        <v>119</v>
      </c>
      <c r="AX13" t="s">
        <v>120</v>
      </c>
    </row>
    <row r="14" spans="1:50" ht="22.5" customHeight="1" thickBot="1">
      <c r="A14" s="111"/>
      <c r="B14" s="239" t="s">
        <v>64</v>
      </c>
      <c r="C14" s="240"/>
      <c r="D14" s="241" t="s">
        <v>65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3"/>
      <c r="S14" s="244" t="s">
        <v>66</v>
      </c>
      <c r="T14" s="245"/>
      <c r="U14" s="239" t="s">
        <v>64</v>
      </c>
      <c r="V14" s="240"/>
      <c r="W14" s="241" t="s">
        <v>65</v>
      </c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50"/>
      <c r="AK14" s="244" t="s">
        <v>66</v>
      </c>
      <c r="AL14" s="245"/>
      <c r="AM14" s="111"/>
      <c r="AN14" s="111"/>
      <c r="AO14" s="111"/>
      <c r="AP14" s="111"/>
      <c r="AS14" s="49">
        <v>1</v>
      </c>
      <c r="AT14" s="49">
        <v>1</v>
      </c>
      <c r="AU14" s="50">
        <v>1</v>
      </c>
      <c r="AV14" s="49">
        <v>24</v>
      </c>
      <c r="AW14" s="51">
        <v>1</v>
      </c>
      <c r="AX14" s="51">
        <v>1</v>
      </c>
    </row>
    <row r="15" spans="1:50" ht="29.25" customHeight="1">
      <c r="A15" s="111"/>
      <c r="B15" s="251" t="s">
        <v>40</v>
      </c>
      <c r="C15" s="252"/>
      <c r="D15" s="121">
        <v>1</v>
      </c>
      <c r="E15" s="257" t="s">
        <v>89</v>
      </c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9">
        <f>INDEX('入力シート'!$K$5:$AJ$49,$F$2,D15)</f>
      </c>
      <c r="T15" s="260"/>
      <c r="U15" s="261" t="s">
        <v>41</v>
      </c>
      <c r="V15" s="262"/>
      <c r="W15" s="122">
        <v>2</v>
      </c>
      <c r="X15" s="257" t="s">
        <v>67</v>
      </c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9">
        <f>INDEX('入力シート'!$K$5:$AJ$49,$F$2,W15)</f>
      </c>
      <c r="AL15" s="260"/>
      <c r="AM15" s="123"/>
      <c r="AN15" s="111"/>
      <c r="AO15" s="111"/>
      <c r="AP15" s="111"/>
      <c r="AS15" s="49">
        <v>2</v>
      </c>
      <c r="AT15" s="49">
        <v>2</v>
      </c>
      <c r="AU15" s="50">
        <v>2</v>
      </c>
      <c r="AV15" s="49">
        <v>25</v>
      </c>
      <c r="AW15" s="51">
        <v>2</v>
      </c>
      <c r="AX15" s="51">
        <v>2</v>
      </c>
    </row>
    <row r="16" spans="1:50" ht="29.25" customHeight="1">
      <c r="A16" s="111"/>
      <c r="B16" s="253"/>
      <c r="C16" s="254"/>
      <c r="D16" s="124">
        <v>8</v>
      </c>
      <c r="E16" s="247" t="s">
        <v>68</v>
      </c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33">
        <f>INDEX('入力シート'!$K$5:$AJ$49,$F$2,D16)</f>
      </c>
      <c r="T16" s="246"/>
      <c r="U16" s="263"/>
      <c r="V16" s="264"/>
      <c r="W16" s="125">
        <v>9</v>
      </c>
      <c r="X16" s="247" t="s">
        <v>91</v>
      </c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33">
        <f>INDEX('入力シート'!$K$5:$AJ$49,$F$2,W16)</f>
      </c>
      <c r="AL16" s="246"/>
      <c r="AM16" s="123"/>
      <c r="AN16" s="111"/>
      <c r="AO16" s="111"/>
      <c r="AP16" s="111"/>
      <c r="AS16" s="49">
        <v>3</v>
      </c>
      <c r="AT16" s="49">
        <v>3</v>
      </c>
      <c r="AU16" s="50">
        <v>3</v>
      </c>
      <c r="AV16" s="49">
        <v>26</v>
      </c>
      <c r="AW16" s="51">
        <v>3</v>
      </c>
      <c r="AX16" s="51">
        <v>3</v>
      </c>
    </row>
    <row r="17" spans="1:50" ht="29.25" customHeight="1">
      <c r="A17" s="111"/>
      <c r="B17" s="253"/>
      <c r="C17" s="254"/>
      <c r="D17" s="124">
        <v>14</v>
      </c>
      <c r="E17" s="247" t="s">
        <v>69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33">
        <f>INDEX('入力シート'!$K$5:$AJ$49,$F$2,D17)</f>
      </c>
      <c r="T17" s="246"/>
      <c r="U17" s="263"/>
      <c r="V17" s="264"/>
      <c r="W17" s="125">
        <v>15</v>
      </c>
      <c r="X17" s="247" t="s">
        <v>70</v>
      </c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33">
        <f>INDEX('入力シート'!$K$5:$AJ$49,$F$2,W17)</f>
      </c>
      <c r="AL17" s="246"/>
      <c r="AM17" s="123"/>
      <c r="AN17" s="111"/>
      <c r="AO17" s="111"/>
      <c r="AP17" s="111"/>
      <c r="AS17" s="49"/>
      <c r="AT17" s="49">
        <v>4</v>
      </c>
      <c r="AU17" s="50">
        <v>4</v>
      </c>
      <c r="AV17" s="49">
        <v>27</v>
      </c>
      <c r="AW17" s="51">
        <v>4</v>
      </c>
      <c r="AX17" s="51">
        <v>4</v>
      </c>
    </row>
    <row r="18" spans="1:50" ht="29.25" customHeight="1" thickBot="1">
      <c r="A18" s="111"/>
      <c r="B18" s="255"/>
      <c r="C18" s="256"/>
      <c r="D18" s="126">
        <v>20</v>
      </c>
      <c r="E18" s="270" t="s">
        <v>71</v>
      </c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36">
        <f>INDEX('入力シート'!$K$5:$AJ$49,$F$2,D18)</f>
      </c>
      <c r="T18" s="272"/>
      <c r="U18" s="265"/>
      <c r="V18" s="266"/>
      <c r="W18" s="127">
        <v>21</v>
      </c>
      <c r="X18" s="270" t="s">
        <v>72</v>
      </c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36">
        <f>INDEX('入力シート'!$K$5:$AJ$49,$F$2,W18)</f>
      </c>
      <c r="AL18" s="272"/>
      <c r="AM18" s="123"/>
      <c r="AN18" s="111"/>
      <c r="AO18" s="111"/>
      <c r="AP18" s="111"/>
      <c r="AS18" s="49"/>
      <c r="AT18" s="49">
        <v>5</v>
      </c>
      <c r="AU18" s="50">
        <v>5</v>
      </c>
      <c r="AV18" s="49">
        <v>28</v>
      </c>
      <c r="AW18" s="51">
        <v>5</v>
      </c>
      <c r="AX18" s="51">
        <v>5</v>
      </c>
    </row>
    <row r="19" spans="1:50" ht="29.25" customHeight="1">
      <c r="A19" s="111"/>
      <c r="B19" s="251" t="s">
        <v>42</v>
      </c>
      <c r="C19" s="252"/>
      <c r="D19" s="122">
        <v>5</v>
      </c>
      <c r="E19" s="257" t="s">
        <v>19</v>
      </c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9">
        <f>INDEX('入力シート'!$K$5:$AJ$49,$F$2,D19)</f>
      </c>
      <c r="T19" s="260"/>
      <c r="U19" s="261" t="s">
        <v>43</v>
      </c>
      <c r="V19" s="262"/>
      <c r="W19" s="122">
        <v>4</v>
      </c>
      <c r="X19" s="257" t="s">
        <v>90</v>
      </c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9">
        <f>INDEX('入力シート'!$K$5:$AJ$49,$F$2,W19)</f>
      </c>
      <c r="AL19" s="260"/>
      <c r="AM19" s="123"/>
      <c r="AN19" s="111"/>
      <c r="AO19" s="111"/>
      <c r="AP19" s="111"/>
      <c r="AS19" s="49"/>
      <c r="AT19" s="49">
        <v>6</v>
      </c>
      <c r="AU19" s="50">
        <v>6</v>
      </c>
      <c r="AV19" s="49">
        <v>29</v>
      </c>
      <c r="AW19" s="51">
        <v>6</v>
      </c>
      <c r="AX19" s="51">
        <v>6</v>
      </c>
    </row>
    <row r="20" spans="1:50" ht="29.25" customHeight="1">
      <c r="A20" s="111"/>
      <c r="B20" s="253"/>
      <c r="C20" s="254"/>
      <c r="D20" s="125">
        <v>12</v>
      </c>
      <c r="E20" s="247" t="s">
        <v>73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33">
        <f>INDEX('入力シート'!$K$5:$AJ$49,$F$2,D20)</f>
      </c>
      <c r="T20" s="246"/>
      <c r="U20" s="263"/>
      <c r="V20" s="264"/>
      <c r="W20" s="125">
        <v>11</v>
      </c>
      <c r="X20" s="273" t="s">
        <v>74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33">
        <f>INDEX('入力シート'!$K$5:$AJ$49,$F$2,W20)</f>
      </c>
      <c r="AL20" s="246"/>
      <c r="AM20" s="123"/>
      <c r="AN20" s="111"/>
      <c r="AO20" s="111"/>
      <c r="AP20" s="111"/>
      <c r="AS20" s="49"/>
      <c r="AT20" s="49">
        <v>7</v>
      </c>
      <c r="AU20" s="50">
        <v>7</v>
      </c>
      <c r="AV20" s="49">
        <v>30</v>
      </c>
      <c r="AW20" s="51">
        <v>7</v>
      </c>
      <c r="AX20" s="51">
        <v>7</v>
      </c>
    </row>
    <row r="21" spans="1:50" ht="29.25" customHeight="1">
      <c r="A21" s="111"/>
      <c r="B21" s="253"/>
      <c r="C21" s="254"/>
      <c r="D21" s="125">
        <v>18</v>
      </c>
      <c r="E21" s="267" t="s">
        <v>75</v>
      </c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9"/>
      <c r="S21" s="233">
        <f>INDEX('入力シート'!$K$5:$AJ$49,$F$2,D21)</f>
      </c>
      <c r="T21" s="246"/>
      <c r="U21" s="263"/>
      <c r="V21" s="264"/>
      <c r="W21" s="125">
        <v>17</v>
      </c>
      <c r="X21" s="247" t="s">
        <v>76</v>
      </c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33">
        <f>INDEX('入力シート'!$K$5:$AJ$49,$F$2,W21)</f>
      </c>
      <c r="AL21" s="246"/>
      <c r="AM21" s="123"/>
      <c r="AN21" s="111"/>
      <c r="AO21" s="111"/>
      <c r="AP21" s="111"/>
      <c r="AS21" s="49"/>
      <c r="AT21" s="49">
        <v>8</v>
      </c>
      <c r="AU21" s="50">
        <v>8</v>
      </c>
      <c r="AV21" s="49">
        <v>31</v>
      </c>
      <c r="AW21" s="51">
        <v>8</v>
      </c>
      <c r="AX21" s="51">
        <v>8</v>
      </c>
    </row>
    <row r="22" spans="1:50" ht="29.25" customHeight="1" thickBot="1">
      <c r="A22" s="111"/>
      <c r="B22" s="255"/>
      <c r="C22" s="256"/>
      <c r="D22" s="127">
        <v>24</v>
      </c>
      <c r="E22" s="270" t="s">
        <v>77</v>
      </c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36">
        <f>INDEX('入力シート'!$K$5:$AJ$49,$F$2,D22)</f>
      </c>
      <c r="T22" s="272"/>
      <c r="U22" s="265"/>
      <c r="V22" s="266"/>
      <c r="W22" s="127">
        <v>23</v>
      </c>
      <c r="X22" s="270" t="s">
        <v>36</v>
      </c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36">
        <f>INDEX('入力シート'!$K$5:$AJ$49,$F$2,W22)</f>
      </c>
      <c r="AL22" s="272"/>
      <c r="AM22" s="123"/>
      <c r="AN22" s="111"/>
      <c r="AO22" s="111"/>
      <c r="AP22" s="111"/>
      <c r="AS22" s="49"/>
      <c r="AT22" s="49">
        <v>9</v>
      </c>
      <c r="AU22" s="50">
        <v>9</v>
      </c>
      <c r="AV22" s="49">
        <v>32</v>
      </c>
      <c r="AW22" s="51">
        <v>9</v>
      </c>
      <c r="AX22" s="51">
        <v>9</v>
      </c>
    </row>
    <row r="23" spans="1:50" ht="29.25" customHeight="1">
      <c r="A23" s="111"/>
      <c r="B23" s="251" t="s">
        <v>44</v>
      </c>
      <c r="C23" s="252"/>
      <c r="D23" s="122">
        <v>6</v>
      </c>
      <c r="E23" s="257" t="s">
        <v>20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9">
        <f>INDEX('入力シート'!$K$5:$AJ$49,$F$2,D23)</f>
      </c>
      <c r="T23" s="260"/>
      <c r="U23" s="261" t="s">
        <v>78</v>
      </c>
      <c r="V23" s="262"/>
      <c r="W23" s="122">
        <v>3</v>
      </c>
      <c r="X23" s="257" t="s">
        <v>79</v>
      </c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9">
        <f>INDEX('入力シート'!$K$5:$AJ$49,$F$2,W23)</f>
      </c>
      <c r="AL23" s="260"/>
      <c r="AM23" s="123"/>
      <c r="AN23" s="111"/>
      <c r="AO23" s="111"/>
      <c r="AP23" s="111"/>
      <c r="AS23" s="49"/>
      <c r="AT23" s="49">
        <v>10</v>
      </c>
      <c r="AU23" s="50">
        <v>10</v>
      </c>
      <c r="AV23" s="49">
        <v>33</v>
      </c>
      <c r="AW23" s="51">
        <v>10</v>
      </c>
      <c r="AX23" s="51">
        <v>10</v>
      </c>
    </row>
    <row r="24" spans="1:50" ht="29.25" customHeight="1">
      <c r="A24" s="111"/>
      <c r="B24" s="253"/>
      <c r="C24" s="254"/>
      <c r="D24" s="125">
        <v>13</v>
      </c>
      <c r="E24" s="247" t="s">
        <v>80</v>
      </c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33">
        <f>INDEX('入力シート'!$K$5:$AJ$49,$F$2,D24)</f>
      </c>
      <c r="T24" s="246"/>
      <c r="U24" s="263"/>
      <c r="V24" s="264"/>
      <c r="W24" s="125">
        <v>10</v>
      </c>
      <c r="X24" s="247" t="s">
        <v>81</v>
      </c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33">
        <f>INDEX('入力シート'!$K$5:$AJ$49,$F$2,W24)</f>
      </c>
      <c r="AL24" s="246"/>
      <c r="AM24" s="123"/>
      <c r="AN24" s="111"/>
      <c r="AO24" s="111"/>
      <c r="AP24" s="111"/>
      <c r="AS24" s="49"/>
      <c r="AT24" s="49"/>
      <c r="AU24" s="50">
        <v>11</v>
      </c>
      <c r="AV24" s="49">
        <v>34</v>
      </c>
      <c r="AW24" s="51">
        <v>11</v>
      </c>
      <c r="AX24" s="51">
        <v>11</v>
      </c>
    </row>
    <row r="25" spans="1:50" ht="29.25" customHeight="1">
      <c r="A25" s="111"/>
      <c r="B25" s="253"/>
      <c r="C25" s="254"/>
      <c r="D25" s="125">
        <v>19</v>
      </c>
      <c r="E25" s="247" t="s">
        <v>32</v>
      </c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33">
        <f>INDEX('入力シート'!$K$5:$AJ$49,$F$2,D25)</f>
      </c>
      <c r="T25" s="246"/>
      <c r="U25" s="263"/>
      <c r="V25" s="264"/>
      <c r="W25" s="125">
        <v>16</v>
      </c>
      <c r="X25" s="267" t="s">
        <v>29</v>
      </c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9"/>
      <c r="AK25" s="233">
        <f>INDEX('入力シート'!$K$5:$AJ$49,$F$2,W25)</f>
      </c>
      <c r="AL25" s="246"/>
      <c r="AM25" s="123"/>
      <c r="AN25" s="111"/>
      <c r="AO25" s="111"/>
      <c r="AP25" s="111"/>
      <c r="AS25" s="49"/>
      <c r="AT25" s="49"/>
      <c r="AU25" s="50">
        <v>12</v>
      </c>
      <c r="AV25" s="49">
        <v>35</v>
      </c>
      <c r="AW25" s="51">
        <v>12</v>
      </c>
      <c r="AX25" s="51">
        <v>12</v>
      </c>
    </row>
    <row r="26" spans="1:50" ht="29.25" customHeight="1" thickBot="1">
      <c r="A26" s="111"/>
      <c r="B26" s="255"/>
      <c r="C26" s="256"/>
      <c r="D26" s="127">
        <v>25</v>
      </c>
      <c r="E26" s="270" t="s">
        <v>38</v>
      </c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36">
        <f>INDEX('入力シート'!$K$5:$AJ$49,$F$2,D26)</f>
      </c>
      <c r="T26" s="272"/>
      <c r="U26" s="265"/>
      <c r="V26" s="266"/>
      <c r="W26" s="127">
        <v>22</v>
      </c>
      <c r="X26" s="270" t="s">
        <v>82</v>
      </c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36">
        <f>INDEX('入力シート'!$K$5:$AJ$49,$F$2,W26)</f>
      </c>
      <c r="AL26" s="272"/>
      <c r="AM26" s="123"/>
      <c r="AN26" s="111"/>
      <c r="AO26" s="111"/>
      <c r="AP26" s="111"/>
      <c r="AS26" s="49"/>
      <c r="AT26" s="49"/>
      <c r="AU26" s="50">
        <v>13</v>
      </c>
      <c r="AV26" s="49">
        <v>36</v>
      </c>
      <c r="AX26" s="51">
        <v>13</v>
      </c>
    </row>
    <row r="27" spans="1:50" ht="32.25" customHeight="1">
      <c r="A27" s="111"/>
      <c r="B27" s="284" t="s">
        <v>83</v>
      </c>
      <c r="C27" s="285"/>
      <c r="D27" s="128">
        <v>7</v>
      </c>
      <c r="E27" s="288" t="s">
        <v>84</v>
      </c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0"/>
      <c r="S27" s="291">
        <f>INDEX('入力シート'!$K$5:$AJ$49,$F$2,D27)</f>
      </c>
      <c r="T27" s="292"/>
      <c r="U27" s="129"/>
      <c r="V27" s="132" t="s">
        <v>129</v>
      </c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11"/>
      <c r="AN27" s="111"/>
      <c r="AO27" s="111"/>
      <c r="AP27" s="111"/>
      <c r="AS27" s="49"/>
      <c r="AT27" s="49"/>
      <c r="AU27" s="50">
        <v>14</v>
      </c>
      <c r="AV27" s="49">
        <v>37</v>
      </c>
      <c r="AX27" s="51">
        <v>14</v>
      </c>
    </row>
    <row r="28" spans="1:50" ht="32.25" customHeight="1" thickBot="1">
      <c r="A28" s="111"/>
      <c r="B28" s="286"/>
      <c r="C28" s="287"/>
      <c r="D28" s="127">
        <v>26</v>
      </c>
      <c r="E28" s="293" t="s">
        <v>85</v>
      </c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5"/>
      <c r="S28" s="296">
        <f>INDEX('入力シート'!$K$5:$AJ$49,$F$2,D28)</f>
      </c>
      <c r="T28" s="297"/>
      <c r="U28" s="129"/>
      <c r="V28" s="275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111"/>
      <c r="AN28" s="111"/>
      <c r="AO28" s="111"/>
      <c r="AP28" s="111"/>
      <c r="AS28" s="49"/>
      <c r="AT28" s="49"/>
      <c r="AU28" s="50">
        <v>15</v>
      </c>
      <c r="AV28" s="49">
        <v>38</v>
      </c>
      <c r="AX28" s="51">
        <v>15</v>
      </c>
    </row>
    <row r="29" spans="1:50" ht="32.25" customHeight="1">
      <c r="A29" s="111"/>
      <c r="B29" s="130"/>
      <c r="C29" s="130"/>
      <c r="D29" s="131"/>
      <c r="E29" s="130"/>
      <c r="F29" s="130"/>
      <c r="G29" s="130"/>
      <c r="H29" s="111"/>
      <c r="I29" s="111"/>
      <c r="J29" s="111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278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80"/>
      <c r="AM29" s="111"/>
      <c r="AN29" s="111"/>
      <c r="AO29" s="111"/>
      <c r="AP29" s="111"/>
      <c r="AS29" s="49"/>
      <c r="AT29" s="49"/>
      <c r="AU29" s="50">
        <v>16</v>
      </c>
      <c r="AV29" s="49">
        <v>39</v>
      </c>
      <c r="AX29" s="51">
        <v>16</v>
      </c>
    </row>
    <row r="30" spans="1:50" ht="32.25" customHeight="1">
      <c r="A30" s="111"/>
      <c r="B30" s="111"/>
      <c r="C30" s="111"/>
      <c r="D30" s="112"/>
      <c r="E30" s="130"/>
      <c r="F30" s="130"/>
      <c r="G30" s="130"/>
      <c r="H30" s="111"/>
      <c r="I30" s="111"/>
      <c r="J30" s="111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278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80"/>
      <c r="AM30" s="111"/>
      <c r="AN30" s="111"/>
      <c r="AO30" s="111"/>
      <c r="AP30" s="111"/>
      <c r="AS30" s="49"/>
      <c r="AT30" s="49"/>
      <c r="AU30" s="50">
        <v>17</v>
      </c>
      <c r="AV30" s="49">
        <v>40</v>
      </c>
      <c r="AX30" s="51">
        <v>17</v>
      </c>
    </row>
    <row r="31" spans="1:50" ht="32.25" customHeight="1">
      <c r="A31" s="111"/>
      <c r="B31" s="111"/>
      <c r="C31" s="111"/>
      <c r="D31" s="112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278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80"/>
      <c r="AM31" s="111"/>
      <c r="AN31" s="111"/>
      <c r="AO31" s="111"/>
      <c r="AP31" s="111"/>
      <c r="AS31" s="49"/>
      <c r="AT31" s="49"/>
      <c r="AU31" s="50">
        <v>18</v>
      </c>
      <c r="AV31" s="49"/>
      <c r="AX31" s="51">
        <v>18</v>
      </c>
    </row>
    <row r="32" spans="1:50" ht="32.25" customHeight="1">
      <c r="A32" s="111"/>
      <c r="B32" s="111"/>
      <c r="C32" s="111"/>
      <c r="D32" s="112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281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3"/>
      <c r="AM32" s="111"/>
      <c r="AN32" s="111"/>
      <c r="AO32" s="111"/>
      <c r="AP32" s="111"/>
      <c r="AS32" s="49"/>
      <c r="AT32" s="49"/>
      <c r="AU32" s="50">
        <v>19</v>
      </c>
      <c r="AV32" s="49"/>
      <c r="AX32" s="51">
        <v>19</v>
      </c>
    </row>
    <row r="33" spans="45:50" ht="13.5">
      <c r="AS33" s="49"/>
      <c r="AT33" s="49"/>
      <c r="AU33" s="50">
        <v>20</v>
      </c>
      <c r="AV33" s="49"/>
      <c r="AX33" s="51">
        <v>20</v>
      </c>
    </row>
    <row r="34" spans="45:50" ht="13.5">
      <c r="AS34" s="49"/>
      <c r="AT34" s="49"/>
      <c r="AU34" s="50">
        <v>21</v>
      </c>
      <c r="AV34" s="49"/>
      <c r="AX34" s="51">
        <v>21</v>
      </c>
    </row>
    <row r="35" spans="45:50" ht="13.5">
      <c r="AS35" s="49"/>
      <c r="AT35" s="49"/>
      <c r="AU35" s="50">
        <v>22</v>
      </c>
      <c r="AV35" s="49"/>
      <c r="AX35" s="51">
        <v>22</v>
      </c>
    </row>
    <row r="36" spans="45:50" ht="13.5">
      <c r="AS36" s="49"/>
      <c r="AT36" s="49"/>
      <c r="AU36" s="50">
        <v>23</v>
      </c>
      <c r="AV36" s="49"/>
      <c r="AX36" s="51">
        <v>23</v>
      </c>
    </row>
    <row r="37" spans="45:50" ht="13.5">
      <c r="AS37" s="49"/>
      <c r="AT37" s="49"/>
      <c r="AU37" s="50">
        <v>24</v>
      </c>
      <c r="AV37" s="49"/>
      <c r="AX37" s="51">
        <v>24</v>
      </c>
    </row>
    <row r="38" spans="45:50" ht="13.5">
      <c r="AS38" s="49"/>
      <c r="AT38" s="49"/>
      <c r="AU38" s="50">
        <v>25</v>
      </c>
      <c r="AV38" s="49"/>
      <c r="AX38" s="51">
        <v>25</v>
      </c>
    </row>
    <row r="39" spans="45:50" ht="13.5">
      <c r="AS39" s="49"/>
      <c r="AT39" s="49"/>
      <c r="AU39" s="50">
        <v>26</v>
      </c>
      <c r="AV39" s="49"/>
      <c r="AX39" s="51">
        <v>26</v>
      </c>
    </row>
    <row r="40" spans="45:50" ht="13.5">
      <c r="AS40" s="49"/>
      <c r="AT40" s="49"/>
      <c r="AU40" s="50">
        <v>27</v>
      </c>
      <c r="AV40" s="49"/>
      <c r="AX40" s="51">
        <v>27</v>
      </c>
    </row>
    <row r="41" spans="45:50" ht="13.5">
      <c r="AS41" s="49"/>
      <c r="AT41" s="49"/>
      <c r="AU41" s="50">
        <v>28</v>
      </c>
      <c r="AV41" s="49"/>
      <c r="AX41" s="51">
        <v>28</v>
      </c>
    </row>
    <row r="42" spans="45:50" ht="13.5">
      <c r="AS42" s="49"/>
      <c r="AT42" s="49"/>
      <c r="AU42" s="50">
        <v>29</v>
      </c>
      <c r="AV42" s="49"/>
      <c r="AX42" s="51">
        <v>29</v>
      </c>
    </row>
    <row r="43" spans="45:50" ht="13.5">
      <c r="AS43" s="49"/>
      <c r="AT43" s="49"/>
      <c r="AU43" s="50">
        <v>30</v>
      </c>
      <c r="AV43" s="49"/>
      <c r="AX43" s="51">
        <v>30</v>
      </c>
    </row>
    <row r="44" spans="45:50" ht="13.5">
      <c r="AS44" s="49"/>
      <c r="AT44" s="49"/>
      <c r="AU44" s="50">
        <v>31</v>
      </c>
      <c r="AV44" s="49"/>
      <c r="AX44" s="51">
        <v>31</v>
      </c>
    </row>
    <row r="45" spans="45:48" ht="13.5">
      <c r="AS45" s="49"/>
      <c r="AT45" s="49"/>
      <c r="AU45" s="50">
        <v>32</v>
      </c>
      <c r="AV45" s="49"/>
    </row>
    <row r="46" spans="45:48" ht="13.5">
      <c r="AS46" s="49"/>
      <c r="AT46" s="49"/>
      <c r="AU46" s="50">
        <v>33</v>
      </c>
      <c r="AV46" s="49"/>
    </row>
    <row r="47" spans="45:48" ht="13.5">
      <c r="AS47" s="49"/>
      <c r="AT47" s="49"/>
      <c r="AU47" s="50">
        <v>34</v>
      </c>
      <c r="AV47" s="49"/>
    </row>
    <row r="48" spans="45:48" ht="13.5">
      <c r="AS48" s="49"/>
      <c r="AT48" s="49"/>
      <c r="AU48" s="50">
        <v>35</v>
      </c>
      <c r="AV48" s="49"/>
    </row>
    <row r="49" spans="45:48" ht="13.5">
      <c r="AS49" s="49"/>
      <c r="AT49" s="49"/>
      <c r="AU49" s="50">
        <v>36</v>
      </c>
      <c r="AV49" s="49"/>
    </row>
    <row r="50" spans="45:48" ht="13.5">
      <c r="AS50" s="49"/>
      <c r="AT50" s="49"/>
      <c r="AU50" s="50">
        <v>37</v>
      </c>
      <c r="AV50" s="49"/>
    </row>
    <row r="51" spans="45:48" ht="13.5">
      <c r="AS51" s="49"/>
      <c r="AT51" s="49"/>
      <c r="AU51" s="50">
        <v>38</v>
      </c>
      <c r="AV51" s="49"/>
    </row>
    <row r="52" spans="45:48" ht="13.5">
      <c r="AS52" s="49"/>
      <c r="AT52" s="49"/>
      <c r="AU52" s="50">
        <v>39</v>
      </c>
      <c r="AV52" s="49"/>
    </row>
    <row r="53" spans="45:48" ht="13.5">
      <c r="AS53" s="49"/>
      <c r="AT53" s="49"/>
      <c r="AU53" s="50">
        <v>40</v>
      </c>
      <c r="AV53" s="49"/>
    </row>
    <row r="54" spans="45:48" ht="13.5">
      <c r="AS54" s="49"/>
      <c r="AT54" s="49"/>
      <c r="AU54" s="49">
        <v>41</v>
      </c>
      <c r="AV54" s="49"/>
    </row>
    <row r="55" spans="45:48" ht="13.5">
      <c r="AS55" s="49"/>
      <c r="AT55" s="49"/>
      <c r="AU55" s="49">
        <v>42</v>
      </c>
      <c r="AV55" s="49"/>
    </row>
    <row r="56" spans="45:48" ht="13.5">
      <c r="AS56" s="49"/>
      <c r="AT56" s="49"/>
      <c r="AU56" s="49">
        <v>43</v>
      </c>
      <c r="AV56" s="49"/>
    </row>
    <row r="57" ht="13.5">
      <c r="AU57" s="49">
        <v>44</v>
      </c>
    </row>
    <row r="58" ht="13.5">
      <c r="AU58" s="49">
        <v>45</v>
      </c>
    </row>
  </sheetData>
  <sheetProtection password="CC71" sheet="1" objects="1" selectLockedCells="1"/>
  <mergeCells count="99">
    <mergeCell ref="B23:C26"/>
    <mergeCell ref="E26:R26"/>
    <mergeCell ref="S26:T26"/>
    <mergeCell ref="X26:AJ26"/>
    <mergeCell ref="AK26:AL26"/>
    <mergeCell ref="B27:C28"/>
    <mergeCell ref="E27:R27"/>
    <mergeCell ref="S27:T27"/>
    <mergeCell ref="E28:R28"/>
    <mergeCell ref="S28:T28"/>
    <mergeCell ref="AK23:AL23"/>
    <mergeCell ref="E24:R24"/>
    <mergeCell ref="S24:T24"/>
    <mergeCell ref="X24:AJ24"/>
    <mergeCell ref="AK24:AL24"/>
    <mergeCell ref="AK25:AL25"/>
    <mergeCell ref="S25:T25"/>
    <mergeCell ref="X25:AJ25"/>
    <mergeCell ref="V28:AL32"/>
    <mergeCell ref="E22:R22"/>
    <mergeCell ref="S22:T22"/>
    <mergeCell ref="X22:AJ22"/>
    <mergeCell ref="AK22:AL22"/>
    <mergeCell ref="E23:R23"/>
    <mergeCell ref="S23:T23"/>
    <mergeCell ref="U23:V26"/>
    <mergeCell ref="X23:AJ23"/>
    <mergeCell ref="E25:R25"/>
    <mergeCell ref="E20:R20"/>
    <mergeCell ref="S20:T20"/>
    <mergeCell ref="X20:AJ20"/>
    <mergeCell ref="AK20:AL20"/>
    <mergeCell ref="B19:C22"/>
    <mergeCell ref="E19:R19"/>
    <mergeCell ref="S19:T19"/>
    <mergeCell ref="U19:V22"/>
    <mergeCell ref="X19:AJ19"/>
    <mergeCell ref="AK21:AL21"/>
    <mergeCell ref="E21:R21"/>
    <mergeCell ref="S21:T21"/>
    <mergeCell ref="X21:AJ21"/>
    <mergeCell ref="X17:AJ17"/>
    <mergeCell ref="AK17:AL17"/>
    <mergeCell ref="E18:R18"/>
    <mergeCell ref="S18:T18"/>
    <mergeCell ref="X18:AJ18"/>
    <mergeCell ref="AK18:AL18"/>
    <mergeCell ref="AK19:AL19"/>
    <mergeCell ref="B15:C18"/>
    <mergeCell ref="E15:R15"/>
    <mergeCell ref="S15:T15"/>
    <mergeCell ref="U15:V18"/>
    <mergeCell ref="X15:AJ15"/>
    <mergeCell ref="AK15:AL15"/>
    <mergeCell ref="E16:R16"/>
    <mergeCell ref="S14:T14"/>
    <mergeCell ref="S16:T16"/>
    <mergeCell ref="X16:AJ16"/>
    <mergeCell ref="AK16:AL16"/>
    <mergeCell ref="E17:R17"/>
    <mergeCell ref="S17:T17"/>
    <mergeCell ref="U14:V14"/>
    <mergeCell ref="W14:AJ14"/>
    <mergeCell ref="AK14:AL14"/>
    <mergeCell ref="C11:J11"/>
    <mergeCell ref="K11:L11"/>
    <mergeCell ref="M11:N11"/>
    <mergeCell ref="B14:C14"/>
    <mergeCell ref="D14:R14"/>
    <mergeCell ref="C9:J9"/>
    <mergeCell ref="K9:L9"/>
    <mergeCell ref="M9:N9"/>
    <mergeCell ref="C10:J10"/>
    <mergeCell ref="K10:L10"/>
    <mergeCell ref="M10:N10"/>
    <mergeCell ref="C7:J7"/>
    <mergeCell ref="K7:L7"/>
    <mergeCell ref="M7:N7"/>
    <mergeCell ref="C8:J8"/>
    <mergeCell ref="K8:L8"/>
    <mergeCell ref="M8:N8"/>
    <mergeCell ref="AE2:AF2"/>
    <mergeCell ref="AH2:AI2"/>
    <mergeCell ref="B4:J5"/>
    <mergeCell ref="K4:L5"/>
    <mergeCell ref="M4:N5"/>
    <mergeCell ref="C6:J6"/>
    <mergeCell ref="K6:L6"/>
    <mergeCell ref="M6:N6"/>
    <mergeCell ref="AU4:AZ4"/>
    <mergeCell ref="BA4:BC4"/>
    <mergeCell ref="BD4:BF4"/>
    <mergeCell ref="E1:AI1"/>
    <mergeCell ref="F2:G2"/>
    <mergeCell ref="J2:K2"/>
    <mergeCell ref="L2:R2"/>
    <mergeCell ref="W2:Y2"/>
    <mergeCell ref="Z2:AA2"/>
    <mergeCell ref="AB2:AC2"/>
  </mergeCells>
  <conditionalFormatting sqref="S14:T14 AK14:AL14">
    <cfRule type="cellIs" priority="1" dxfId="9" operator="equal" stopIfTrue="1">
      <formula>1</formula>
    </cfRule>
  </conditionalFormatting>
  <dataValidations count="6">
    <dataValidation type="list" allowBlank="1" showInputMessage="1" showErrorMessage="1" imeMode="halfAlpha" sqref="AH2:AI2">
      <formula1>$AX$14:$AX$44</formula1>
    </dataValidation>
    <dataValidation type="list" allowBlank="1" showInputMessage="1" showErrorMessage="1" imeMode="halfAlpha" sqref="AE2:AF2">
      <formula1>$AW$14:$AW$25</formula1>
    </dataValidation>
    <dataValidation type="list" allowBlank="1" showInputMessage="1" showErrorMessage="1" imeMode="halfAlpha" sqref="AB2:AC2">
      <formula1>$AV$14:$AV$30</formula1>
    </dataValidation>
    <dataValidation type="list" allowBlank="1" showInputMessage="1" showErrorMessage="1" imeMode="halfAlpha" sqref="B2">
      <formula1>$AS$14:$AS$16</formula1>
    </dataValidation>
    <dataValidation type="list" allowBlank="1" showInputMessage="1" showErrorMessage="1" imeMode="halfAlpha" sqref="F2:G2">
      <formula1>$AU$14:$AU$58</formula1>
    </dataValidation>
    <dataValidation type="list" allowBlank="1" showInputMessage="1" showErrorMessage="1" imeMode="halfAlpha" sqref="D2">
      <formula1>$AT$14:$AT$23</formula1>
    </dataValidation>
  </dataValidations>
  <printOptions/>
  <pageMargins left="0.7" right="0.7" top="0.75" bottom="0.75" header="0.3" footer="0.3"/>
  <pageSetup horizontalDpi="600" verticalDpi="600" orientation="portrait" paperSize="9" scale="87" r:id="rId2"/>
  <colBreaks count="1" manualBreakCount="1">
    <brk id="38" max="65535" man="1"/>
  </colBreaks>
  <ignoredErrors>
    <ignoredError sqref="K6:N1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鹿児島県総合教育センター</dc:creator>
  <cp:keywords/>
  <dc:description/>
  <cp:lastModifiedBy>鹿児島県総合教育センター</cp:lastModifiedBy>
  <cp:lastPrinted>2012-01-19T02:09:29Z</cp:lastPrinted>
  <dcterms:created xsi:type="dcterms:W3CDTF">2011-10-21T02:47:18Z</dcterms:created>
  <dcterms:modified xsi:type="dcterms:W3CDTF">2012-01-24T00:31:37Z</dcterms:modified>
  <cp:category/>
  <cp:version/>
  <cp:contentType/>
  <cp:contentStatus/>
</cp:coreProperties>
</file>