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290" windowWidth="20520" windowHeight="6150" activeTab="0"/>
  </bookViews>
  <sheets>
    <sheet name="説明" sheetId="1" r:id="rId1"/>
    <sheet name="入力シート" sheetId="2" r:id="rId2"/>
    <sheet name="個票" sheetId="3" r:id="rId3"/>
  </sheets>
  <externalReferences>
    <externalReference r:id="rId6"/>
  </externalReferences>
  <definedNames>
    <definedName name="_xlnm.Print_Area" localSheetId="2">'個票'!$A$1:$AM$32</definedName>
    <definedName name="_xlnm.Print_Area" localSheetId="0">'説明'!$A$1:$O$39</definedName>
  </definedNames>
  <calcPr fullCalcOnLoad="1"/>
</workbook>
</file>

<file path=xl/sharedStrings.xml><?xml version="1.0" encoding="utf-8"?>
<sst xmlns="http://schemas.openxmlformats.org/spreadsheetml/2006/main" count="174" uniqueCount="132">
  <si>
    <t>処理の方法</t>
  </si>
  <si>
    <t>番号</t>
  </si>
  <si>
    <t>氏名</t>
  </si>
  <si>
    <t>性別</t>
  </si>
  <si>
    <t>１クラス４０人まで入力可能です。</t>
  </si>
  <si>
    <t>性別の欄は，男→１，女→２　を入力</t>
  </si>
  <si>
    <t>年</t>
  </si>
  <si>
    <t>組　○○</t>
  </si>
  <si>
    <t>番</t>
  </si>
  <si>
    <t>組</t>
  </si>
  <si>
    <t>学校楽しぃーと　　一覧表</t>
  </si>
  <si>
    <t xml:space="preserve">性別
男１
女２
 </t>
  </si>
  <si>
    <t>観　点</t>
  </si>
  <si>
    <t>性別
男１
女２</t>
  </si>
  <si>
    <t>学級の中にいると、明るく楽しい気持ちになる。</t>
  </si>
  <si>
    <t>授業中に「できた」「わかった」と感じることがある。</t>
  </si>
  <si>
    <t>落ち込むことがある。</t>
  </si>
  <si>
    <t>学級のみんなと一緒に学校行事に参加したり、活動したりするのは楽しい。</t>
  </si>
  <si>
    <t>授業中は、先生の話をよく聞いている。</t>
  </si>
  <si>
    <t>自分には、自分なりのよいところがあると思う。</t>
  </si>
  <si>
    <t>授業中、自分から進んで学習に取り組んでいる。</t>
  </si>
  <si>
    <t>頭が痛くなるときがある。</t>
  </si>
  <si>
    <t>自分が困っているときに助けてくれたり、協力してくれたりする友達がいる。</t>
  </si>
  <si>
    <t>気分が悪くなることがある。</t>
  </si>
  <si>
    <t>友達との関係</t>
  </si>
  <si>
    <t>教師との関係</t>
  </si>
  <si>
    <t>学習意欲</t>
  </si>
  <si>
    <t>自己肯定感</t>
  </si>
  <si>
    <t>心身の状態</t>
  </si>
  <si>
    <t>学級集団における適応感</t>
  </si>
  <si>
    <t>いじめ</t>
  </si>
  <si>
    <t>④ の数</t>
  </si>
  <si>
    <t>③ の数</t>
  </si>
  <si>
    <t>② の数</t>
  </si>
  <si>
    <t>① の数</t>
  </si>
  <si>
    <t>合計</t>
  </si>
  <si>
    <t>男子平均</t>
  </si>
  <si>
    <t>女子平均</t>
  </si>
  <si>
    <t>全体平均</t>
  </si>
  <si>
    <t>↑</t>
  </si>
  <si>
    <t>人数</t>
  </si>
  <si>
    <t>「学校楽しぃーと」　－個票－</t>
  </si>
  <si>
    <t>実施日</t>
  </si>
  <si>
    <t>合計点数</t>
  </si>
  <si>
    <t>学級平均</t>
  </si>
  <si>
    <t>観点</t>
  </si>
  <si>
    <t>質問</t>
  </si>
  <si>
    <t>点数</t>
  </si>
  <si>
    <t>自分が困っているときに助けてくれたり，協力してくれたりする友達がいる。</t>
  </si>
  <si>
    <t>授業中は，先生の話をよく聞いている。</t>
  </si>
  <si>
    <t>授業中，自分から進んで学習に取り組んでいる。</t>
  </si>
  <si>
    <t>自分には，自分なりのよいところがあると思う。</t>
  </si>
  <si>
    <t>学級集団に
おける適応感</t>
  </si>
  <si>
    <t>学級の中にいると，明るく楽しい気持ちになる。</t>
  </si>
  <si>
    <t>学級のみんなと一緒に学校行事に参加したり，活動したりするのは楽しい。</t>
  </si>
  <si>
    <t>いじめ</t>
  </si>
  <si>
    <t>１～9</t>
  </si>
  <si>
    <t>10～19</t>
  </si>
  <si>
    <t>20～26</t>
  </si>
  <si>
    <t>学校には、なやみや心配を相談できる先生がいる。</t>
  </si>
  <si>
    <t>係活動や委員会活動での自分の仕事は、みんなの役に立っていると思う。</t>
  </si>
  <si>
    <t>友達から物をかくされたり、体をたたかれたりしてつらい思いをすることがある。</t>
  </si>
  <si>
    <t>学級には、気軽に話ができたり、遊びにさそっくれたりする友達がいる。</t>
  </si>
  <si>
    <t>学校には、自分のことをわかってくれる先生がいる。</t>
  </si>
  <si>
    <t>学校には、自分の気持ちを話せる友達がいる。</t>
  </si>
  <si>
    <t>学校には、自分がまちがいや失敗をしても、きちんと理由を聞いてくれる先生がいる。</t>
  </si>
  <si>
    <t>自分は、この学級の一員でよかったと思うことがある。</t>
  </si>
  <si>
    <t>学校の先生は、自分に対して、ひいきをせずにみんなと同じように話しかけていると思う。</t>
  </si>
  <si>
    <t>学級では、目標やルールが大切にされているので、気持ちよく生活できる。</t>
  </si>
  <si>
    <t>ほかの人から好かれている方だと思う。</t>
  </si>
  <si>
    <t>学習した内容をきちんと理解するための、自分なりの学習の方法がある。</t>
  </si>
  <si>
    <t>友達から悪口を言われたり、無視をされたりしてつらい思いをすることがある。</t>
  </si>
  <si>
    <t>学校には、気軽に話せる友達がいる。</t>
  </si>
  <si>
    <t>学校でのいろいろな活動が終わったとき、「自分は、よくがんばったなあ」と思うことがある。</t>
  </si>
  <si>
    <t>おなかが痛くなったり、げりをしたりする。</t>
  </si>
  <si>
    <t>学校には，気軽に話せる友達がいる。</t>
  </si>
  <si>
    <t>学校には，なやみや心配を相談できる先生がいる。</t>
  </si>
  <si>
    <t>係活動や委員会活動での自分の仕事は，みんなの役に立っていると思う。</t>
  </si>
  <si>
    <t>友達から物をかくされたり，体をたたかれたりしてつらい思いをすることがある。</t>
  </si>
  <si>
    <t>学級には，気軽に話ができたり，遊びにさそってくれたりする友達がいる。</t>
  </si>
  <si>
    <t>学校には，自分のことをわかってくれる先生がいる。</t>
  </si>
  <si>
    <t>学校でのいろいろな活動が終わったとき，「自分は，よくがんばったなあ」と思うことがある。</t>
  </si>
  <si>
    <t>おなかが痛くなったり，げりをしたりする。</t>
  </si>
  <si>
    <t>学校には，自分の気持ちを話せる友達がいる。</t>
  </si>
  <si>
    <t>学校には，自分がまちがいや失敗をしても，きちんと理由を聞いてくれる先生がいる。</t>
  </si>
  <si>
    <t>自分は，この学級の一員でよかったと思うことがある。</t>
  </si>
  <si>
    <t>学校の先生は，自分に対して，ひいきをせずにみんなと同じように話しかけていると思う。</t>
  </si>
  <si>
    <t>学級では，目標やルールが大切にされているので，気持ちよく生活できる。</t>
  </si>
  <si>
    <t>学習した内容をきちんと理解するための，自分なりの学習の方法がある。</t>
  </si>
  <si>
    <t>友達から悪口を言われたり，無視をされたりしてつらい思いをすることがある。</t>
  </si>
  <si>
    <t>＊</t>
  </si>
  <si>
    <t>回答を入力すると，自動で右の一覧表に反映されます。</t>
  </si>
  <si>
    <t>６番，７番，13番，19番，25番，26番の項目は逆転項目になっています。</t>
  </si>
  <si>
    <t>1～９</t>
  </si>
  <si>
    <t>10～19</t>
  </si>
  <si>
    <t>20～26</t>
  </si>
  <si>
    <t>①　入力シートの「入力欄」に氏名，性別，回答を入力します。</t>
  </si>
  <si>
    <t>②　個票で結果を確認します。</t>
  </si>
  <si>
    <t>〈入力例〉</t>
  </si>
  <si>
    <t>大原太郎</t>
  </si>
  <si>
    <t>総合花子</t>
  </si>
  <si>
    <t>学年，組，実施日を記入します。</t>
  </si>
  <si>
    <t>＊</t>
  </si>
  <si>
    <t>出席番号の欄に，出席番号を入力すると，自動的に氏名及びその結果が表示されます。</t>
  </si>
  <si>
    <t>～</t>
  </si>
  <si>
    <t>鹿児島県の平均（H23.11)５％抽出</t>
  </si>
  <si>
    <t>種</t>
  </si>
  <si>
    <t>小学校</t>
  </si>
  <si>
    <t>中学校</t>
  </si>
  <si>
    <t>高等学校</t>
  </si>
  <si>
    <t>選択データ</t>
  </si>
  <si>
    <t>年</t>
  </si>
  <si>
    <t>友</t>
  </si>
  <si>
    <t>教</t>
  </si>
  <si>
    <t>学</t>
  </si>
  <si>
    <t>自</t>
  </si>
  <si>
    <t>心</t>
  </si>
  <si>
    <t>集</t>
  </si>
  <si>
    <t>い</t>
  </si>
  <si>
    <t>組</t>
  </si>
  <si>
    <t>番</t>
  </si>
  <si>
    <t>月</t>
  </si>
  <si>
    <t>日</t>
  </si>
  <si>
    <t>年</t>
  </si>
  <si>
    <t>組</t>
  </si>
  <si>
    <t>番</t>
  </si>
  <si>
    <t>氏名</t>
  </si>
  <si>
    <t>平成</t>
  </si>
  <si>
    <t>月</t>
  </si>
  <si>
    <t>日</t>
  </si>
  <si>
    <t>ＭＥＭＯ</t>
  </si>
  <si>
    <t>「入力シート」の一覧表と「個票」には，再変換した数値（１→４，２→３など）が自動的に表示されます。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</si>
</sst>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AR浪漫明朝体U"/>
      <family val="3"/>
    </font>
    <font>
      <sz val="12"/>
      <name val="AR Pゴシック体M"/>
      <family val="3"/>
    </font>
    <font>
      <sz val="18"/>
      <name val="AR浪漫明朝体U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AR浪漫明朝体U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hair"/>
      <right/>
      <top/>
      <bottom style="medium"/>
    </border>
    <border>
      <left/>
      <right/>
      <top/>
      <bottom style="medium"/>
    </border>
    <border>
      <left style="hair"/>
      <right style="thin"/>
      <top style="medium"/>
      <bottom style="thin"/>
    </border>
    <border>
      <left style="hair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8" fillId="33" borderId="11" xfId="0" applyNumberFormat="1" applyFont="1" applyFill="1" applyBorder="1" applyAlignment="1" applyProtection="1">
      <alignment horizontal="center" vertical="center"/>
      <protection locked="0"/>
    </xf>
    <xf numFmtId="0" fontId="59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59" fillId="33" borderId="11" xfId="0" applyNumberFormat="1" applyFont="1" applyFill="1" applyBorder="1" applyAlignment="1" applyProtection="1">
      <alignment horizontal="distributed" vertical="center"/>
      <protection locked="0"/>
    </xf>
    <xf numFmtId="0" fontId="58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>
      <alignment horizontal="center" vertical="center"/>
    </xf>
    <xf numFmtId="0" fontId="58" fillId="35" borderId="11" xfId="0" applyNumberFormat="1" applyFont="1" applyFill="1" applyBorder="1" applyAlignment="1" applyProtection="1">
      <alignment horizontal="center" vertical="center"/>
      <protection locked="0"/>
    </xf>
    <xf numFmtId="0" fontId="58" fillId="36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58" fillId="33" borderId="12" xfId="0" applyNumberFormat="1" applyFont="1" applyFill="1" applyBorder="1" applyAlignment="1" applyProtection="1">
      <alignment horizontal="center" vertical="center"/>
      <protection locked="0"/>
    </xf>
    <xf numFmtId="0" fontId="59" fillId="33" borderId="12" xfId="0" applyNumberFormat="1" applyFont="1" applyFill="1" applyBorder="1" applyAlignment="1" applyProtection="1">
      <alignment horizontal="center" vertical="center"/>
      <protection locked="0"/>
    </xf>
    <xf numFmtId="0" fontId="59" fillId="33" borderId="12" xfId="0" applyNumberFormat="1" applyFont="1" applyFill="1" applyBorder="1" applyAlignment="1" applyProtection="1">
      <alignment horizontal="distributed" vertical="center"/>
      <protection locked="0"/>
    </xf>
    <xf numFmtId="0" fontId="58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>
      <alignment horizontal="center" vertical="center"/>
    </xf>
    <xf numFmtId="0" fontId="58" fillId="36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58" fillId="33" borderId="13" xfId="0" applyNumberFormat="1" applyFont="1" applyFill="1" applyBorder="1" applyAlignment="1" applyProtection="1">
      <alignment horizontal="center" vertical="center"/>
      <protection locked="0"/>
    </xf>
    <xf numFmtId="0" fontId="59" fillId="33" borderId="13" xfId="0" applyNumberFormat="1" applyFont="1" applyFill="1" applyBorder="1" applyAlignment="1" applyProtection="1">
      <alignment horizontal="center" vertical="center"/>
      <protection locked="0"/>
    </xf>
    <xf numFmtId="0" fontId="59" fillId="33" borderId="13" xfId="0" applyNumberFormat="1" applyFont="1" applyFill="1" applyBorder="1" applyAlignment="1" applyProtection="1">
      <alignment horizontal="distributed" vertical="center"/>
      <protection locked="0"/>
    </xf>
    <xf numFmtId="0" fontId="58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>
      <alignment horizontal="center" vertical="center"/>
    </xf>
    <xf numFmtId="0" fontId="58" fillId="36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 applyProtection="1">
      <alignment horizontal="center" vertical="center"/>
      <protection locked="0"/>
    </xf>
    <xf numFmtId="0" fontId="59" fillId="33" borderId="14" xfId="0" applyNumberFormat="1" applyFont="1" applyFill="1" applyBorder="1" applyAlignment="1" applyProtection="1">
      <alignment horizontal="center" vertical="center"/>
      <protection locked="0"/>
    </xf>
    <xf numFmtId="0" fontId="59" fillId="33" borderId="14" xfId="0" applyNumberFormat="1" applyFont="1" applyFill="1" applyBorder="1" applyAlignment="1" applyProtection="1">
      <alignment horizontal="distributed" vertical="center"/>
      <protection locked="0"/>
    </xf>
    <xf numFmtId="0" fontId="58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>
      <alignment horizontal="center" vertical="center"/>
    </xf>
    <xf numFmtId="0" fontId="58" fillId="36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8" fillId="34" borderId="11" xfId="0" applyNumberFormat="1" applyFont="1" applyFill="1" applyBorder="1" applyAlignment="1" applyProtection="1">
      <alignment horizontal="center" vertical="center"/>
      <protection locked="0"/>
    </xf>
    <xf numFmtId="0" fontId="58" fillId="37" borderId="11" xfId="0" applyNumberFormat="1" applyFont="1" applyFill="1" applyBorder="1" applyAlignment="1" applyProtection="1">
      <alignment horizontal="center" vertical="center"/>
      <protection locked="0"/>
    </xf>
    <xf numFmtId="0" fontId="58" fillId="34" borderId="12" xfId="0" applyNumberFormat="1" applyFont="1" applyFill="1" applyBorder="1" applyAlignment="1" applyProtection="1">
      <alignment horizontal="center" vertical="center"/>
      <protection locked="0"/>
    </xf>
    <xf numFmtId="0" fontId="58" fillId="35" borderId="12" xfId="0" applyNumberFormat="1" applyFont="1" applyFill="1" applyBorder="1" applyAlignment="1" applyProtection="1">
      <alignment horizontal="center" vertical="center"/>
      <protection locked="0"/>
    </xf>
    <xf numFmtId="0" fontId="58" fillId="37" borderId="12" xfId="0" applyNumberFormat="1" applyFont="1" applyFill="1" applyBorder="1" applyAlignment="1" applyProtection="1">
      <alignment horizontal="center" vertical="center"/>
      <protection locked="0"/>
    </xf>
    <xf numFmtId="0" fontId="58" fillId="34" borderId="13" xfId="0" applyNumberFormat="1" applyFont="1" applyFill="1" applyBorder="1" applyAlignment="1" applyProtection="1">
      <alignment horizontal="center" vertical="center"/>
      <protection locked="0"/>
    </xf>
    <xf numFmtId="0" fontId="58" fillId="35" borderId="13" xfId="0" applyNumberFormat="1" applyFont="1" applyFill="1" applyBorder="1" applyAlignment="1" applyProtection="1">
      <alignment horizontal="center" vertical="center"/>
      <protection locked="0"/>
    </xf>
    <xf numFmtId="0" fontId="58" fillId="37" borderId="13" xfId="0" applyNumberFormat="1" applyFont="1" applyFill="1" applyBorder="1" applyAlignment="1" applyProtection="1">
      <alignment horizontal="center" vertical="center"/>
      <protection locked="0"/>
    </xf>
    <xf numFmtId="0" fontId="58" fillId="0" borderId="15" xfId="0" applyNumberFormat="1" applyFont="1" applyFill="1" applyBorder="1" applyAlignment="1" applyProtection="1">
      <alignment horizontal="center" vertical="center"/>
      <protection locked="0"/>
    </xf>
    <xf numFmtId="0" fontId="58" fillId="34" borderId="15" xfId="0" applyNumberFormat="1" applyFont="1" applyFill="1" applyBorder="1" applyAlignment="1" applyProtection="1">
      <alignment horizontal="center" vertical="center"/>
      <protection locked="0"/>
    </xf>
    <xf numFmtId="0" fontId="58" fillId="35" borderId="15" xfId="0" applyNumberFormat="1" applyFont="1" applyFill="1" applyBorder="1" applyAlignment="1" applyProtection="1">
      <alignment horizontal="center" vertical="center"/>
      <protection locked="0"/>
    </xf>
    <xf numFmtId="0" fontId="58" fillId="36" borderId="15" xfId="0" applyNumberFormat="1" applyFont="1" applyFill="1" applyBorder="1" applyAlignment="1" applyProtection="1">
      <alignment horizontal="center" vertical="center"/>
      <protection locked="0"/>
    </xf>
    <xf numFmtId="0" fontId="58" fillId="37" borderId="15" xfId="0" applyNumberFormat="1" applyFont="1" applyFill="1" applyBorder="1" applyAlignment="1" applyProtection="1">
      <alignment horizontal="center" vertical="center"/>
      <protection locked="0"/>
    </xf>
    <xf numFmtId="176" fontId="58" fillId="0" borderId="14" xfId="0" applyNumberFormat="1" applyFont="1" applyFill="1" applyBorder="1" applyAlignment="1" applyProtection="1">
      <alignment horizontal="center" vertical="center"/>
      <protection locked="0"/>
    </xf>
    <xf numFmtId="176" fontId="58" fillId="34" borderId="14" xfId="0" applyNumberFormat="1" applyFont="1" applyFill="1" applyBorder="1" applyAlignment="1" applyProtection="1">
      <alignment horizontal="center" vertical="center"/>
      <protection locked="0"/>
    </xf>
    <xf numFmtId="176" fontId="58" fillId="35" borderId="14" xfId="0" applyNumberFormat="1" applyFont="1" applyFill="1" applyBorder="1" applyAlignment="1" applyProtection="1">
      <alignment horizontal="center" vertical="center"/>
      <protection locked="0"/>
    </xf>
    <xf numFmtId="176" fontId="58" fillId="36" borderId="14" xfId="0" applyNumberFormat="1" applyFont="1" applyFill="1" applyBorder="1" applyAlignment="1" applyProtection="1">
      <alignment horizontal="center" vertical="center"/>
      <protection locked="0"/>
    </xf>
    <xf numFmtId="176" fontId="58" fillId="37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176" fontId="58" fillId="0" borderId="13" xfId="0" applyNumberFormat="1" applyFont="1" applyFill="1" applyBorder="1" applyAlignment="1" applyProtection="1">
      <alignment horizontal="center" vertical="center"/>
      <protection locked="0"/>
    </xf>
    <xf numFmtId="176" fontId="58" fillId="34" borderId="13" xfId="0" applyNumberFormat="1" applyFont="1" applyFill="1" applyBorder="1" applyAlignment="1" applyProtection="1">
      <alignment horizontal="center" vertical="center"/>
      <protection locked="0"/>
    </xf>
    <xf numFmtId="176" fontId="58" fillId="35" borderId="13" xfId="0" applyNumberFormat="1" applyFont="1" applyFill="1" applyBorder="1" applyAlignment="1" applyProtection="1">
      <alignment horizontal="center" vertical="center"/>
      <protection locked="0"/>
    </xf>
    <xf numFmtId="176" fontId="58" fillId="36" borderId="13" xfId="0" applyNumberFormat="1" applyFont="1" applyFill="1" applyBorder="1" applyAlignment="1" applyProtection="1">
      <alignment horizontal="center" vertical="center"/>
      <protection locked="0"/>
    </xf>
    <xf numFmtId="176" fontId="58" fillId="37" borderId="13" xfId="0" applyNumberFormat="1" applyFont="1" applyFill="1" applyBorder="1" applyAlignment="1" applyProtection="1">
      <alignment horizontal="center" vertical="center"/>
      <protection locked="0"/>
    </xf>
    <xf numFmtId="176" fontId="58" fillId="0" borderId="15" xfId="0" applyNumberFormat="1" applyFont="1" applyFill="1" applyBorder="1" applyAlignment="1" applyProtection="1">
      <alignment horizontal="center" vertical="center"/>
      <protection locked="0"/>
    </xf>
    <xf numFmtId="176" fontId="58" fillId="34" borderId="15" xfId="0" applyNumberFormat="1" applyFont="1" applyFill="1" applyBorder="1" applyAlignment="1" applyProtection="1">
      <alignment horizontal="center" vertical="center"/>
      <protection locked="0"/>
    </xf>
    <xf numFmtId="176" fontId="58" fillId="35" borderId="15" xfId="0" applyNumberFormat="1" applyFont="1" applyFill="1" applyBorder="1" applyAlignment="1" applyProtection="1">
      <alignment horizontal="center" vertical="center"/>
      <protection locked="0"/>
    </xf>
    <xf numFmtId="176" fontId="58" fillId="36" borderId="15" xfId="0" applyNumberFormat="1" applyFont="1" applyFill="1" applyBorder="1" applyAlignment="1" applyProtection="1">
      <alignment horizontal="center" vertical="center"/>
      <protection locked="0"/>
    </xf>
    <xf numFmtId="176" fontId="58" fillId="37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0" fillId="38" borderId="25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11" xfId="0" applyNumberFormat="1" applyFont="1" applyFill="1" applyBorder="1" applyAlignment="1" applyProtection="1">
      <alignment horizontal="center" vertical="center" textRotation="255"/>
      <protection locked="0"/>
    </xf>
    <xf numFmtId="0" fontId="61" fillId="38" borderId="11" xfId="0" applyNumberFormat="1" applyFont="1" applyFill="1" applyBorder="1" applyAlignment="1" applyProtection="1">
      <alignment horizontal="center" vertical="center"/>
      <protection locked="0"/>
    </xf>
    <xf numFmtId="0" fontId="61" fillId="38" borderId="11" xfId="0" applyNumberFormat="1" applyFont="1" applyFill="1" applyBorder="1" applyAlignment="1" applyProtection="1" quotePrefix="1">
      <alignment horizontal="center" vertical="center"/>
      <protection locked="0"/>
    </xf>
    <xf numFmtId="0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12" xfId="0" applyNumberFormat="1" applyFont="1" applyFill="1" applyBorder="1" applyAlignment="1" applyProtection="1">
      <alignment horizontal="center" vertical="center" textRotation="255"/>
      <protection locked="0"/>
    </xf>
    <xf numFmtId="0" fontId="61" fillId="38" borderId="12" xfId="0" applyNumberFormat="1" applyFont="1" applyFill="1" applyBorder="1" applyAlignment="1" applyProtection="1">
      <alignment horizontal="center" vertical="center"/>
      <protection locked="0"/>
    </xf>
    <xf numFmtId="0" fontId="61" fillId="38" borderId="12" xfId="0" applyNumberFormat="1" applyFont="1" applyFill="1" applyBorder="1" applyAlignment="1" applyProtection="1">
      <alignment horizontal="distributed" vertical="center"/>
      <protection locked="0"/>
    </xf>
    <xf numFmtId="0" fontId="60" fillId="0" borderId="0" xfId="0" applyFont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49" fontId="16" fillId="38" borderId="25" xfId="0" applyNumberFormat="1" applyFont="1" applyFill="1" applyBorder="1" applyAlignment="1" quotePrefix="1">
      <alignment horizontal="center" vertical="center" shrinkToFit="1"/>
    </xf>
    <xf numFmtId="49" fontId="16" fillId="38" borderId="25" xfId="0" applyNumberFormat="1" applyFont="1" applyFill="1" applyBorder="1" applyAlignment="1">
      <alignment horizontal="center" vertical="center" shrinkToFit="1"/>
    </xf>
    <xf numFmtId="0" fontId="61" fillId="38" borderId="11" xfId="0" applyNumberFormat="1" applyFont="1" applyFill="1" applyBorder="1" applyAlignment="1" applyProtection="1">
      <alignment horizontal="distributed" vertical="center" shrinkToFit="1"/>
      <protection locked="0"/>
    </xf>
    <xf numFmtId="0" fontId="60" fillId="0" borderId="25" xfId="0" applyFont="1" applyBorder="1" applyAlignment="1">
      <alignment horizontal="center" vertical="center" shrinkToFit="1"/>
    </xf>
    <xf numFmtId="0" fontId="6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1" fillId="38" borderId="12" xfId="0" applyNumberFormat="1" applyFont="1" applyFill="1" applyBorder="1" applyAlignment="1" applyProtection="1">
      <alignment horizontal="center" vertical="center" textRotation="255"/>
      <protection locked="0"/>
    </xf>
    <xf numFmtId="0" fontId="61" fillId="38" borderId="12" xfId="0" applyNumberFormat="1" applyFont="1" applyFill="1" applyBorder="1" applyAlignment="1" applyProtection="1">
      <alignment horizontal="distributed" vertical="center" textRotation="255"/>
      <protection locked="0"/>
    </xf>
    <xf numFmtId="0" fontId="61" fillId="38" borderId="13" xfId="0" applyNumberFormat="1" applyFont="1" applyFill="1" applyBorder="1" applyAlignment="1" applyProtection="1">
      <alignment horizontal="center" vertical="center" textRotation="255"/>
      <protection locked="0"/>
    </xf>
    <xf numFmtId="0" fontId="61" fillId="38" borderId="13" xfId="0" applyNumberFormat="1" applyFont="1" applyFill="1" applyBorder="1" applyAlignment="1" applyProtection="1">
      <alignment horizontal="distributed" vertical="center" textRotation="255"/>
      <protection locked="0"/>
    </xf>
    <xf numFmtId="0" fontId="0" fillId="0" borderId="15" xfId="0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8" fontId="0" fillId="0" borderId="27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63" fillId="0" borderId="0" xfId="0" applyFont="1" applyAlignment="1">
      <alignment vertical="center"/>
    </xf>
    <xf numFmtId="1" fontId="63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16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12" xfId="0" applyNumberFormat="1" applyFont="1" applyFill="1" applyBorder="1" applyAlignment="1" applyProtection="1">
      <alignment horizontal="center" vertical="center"/>
      <protection/>
    </xf>
    <xf numFmtId="0" fontId="58" fillId="0" borderId="13" xfId="0" applyNumberFormat="1" applyFont="1" applyFill="1" applyBorder="1" applyAlignment="1" applyProtection="1">
      <alignment horizontal="center" vertical="center"/>
      <protection/>
    </xf>
    <xf numFmtId="0" fontId="58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center" vertical="center"/>
      <protection/>
    </xf>
    <xf numFmtId="0" fontId="58" fillId="0" borderId="33" xfId="0" applyNumberFormat="1" applyFont="1" applyFill="1" applyBorder="1" applyAlignment="1" applyProtection="1">
      <alignment horizontal="center" vertical="center"/>
      <protection/>
    </xf>
    <xf numFmtId="0" fontId="58" fillId="0" borderId="26" xfId="0" applyNumberFormat="1" applyFont="1" applyFill="1" applyBorder="1" applyAlignment="1" applyProtection="1">
      <alignment horizontal="center" vertical="center"/>
      <protection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0" fontId="58" fillId="0" borderId="34" xfId="0" applyNumberFormat="1" applyFont="1" applyFill="1" applyBorder="1" applyAlignment="1" applyProtection="1">
      <alignment horizontal="center" vertical="center"/>
      <protection/>
    </xf>
    <xf numFmtId="176" fontId="58" fillId="0" borderId="14" xfId="0" applyNumberFormat="1" applyFont="1" applyFill="1" applyBorder="1" applyAlignment="1" applyProtection="1">
      <alignment horizontal="center" vertical="center"/>
      <protection/>
    </xf>
    <xf numFmtId="176" fontId="58" fillId="0" borderId="13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6" borderId="15" xfId="0" applyFont="1" applyFill="1" applyBorder="1" applyAlignment="1" applyProtection="1">
      <alignment horizontal="center" vertical="center"/>
      <protection/>
    </xf>
    <xf numFmtId="0" fontId="10" fillId="37" borderId="15" xfId="0" applyFont="1" applyFill="1" applyBorder="1" applyAlignment="1" applyProtection="1">
      <alignment horizontal="center" vertical="center" wrapText="1" shrinkToFit="1"/>
      <protection/>
    </xf>
    <xf numFmtId="0" fontId="0" fillId="0" borderId="35" xfId="0" applyFont="1" applyFill="1" applyBorder="1" applyAlignment="1" applyProtection="1">
      <alignment horizontal="center" vertical="center" wrapText="1" shrinkToFit="1"/>
      <protection/>
    </xf>
    <xf numFmtId="0" fontId="3" fillId="0" borderId="27" xfId="0" applyFont="1" applyFill="1" applyBorder="1" applyAlignment="1" applyProtection="1">
      <alignment horizontal="center" vertical="top" textRotation="255" wrapText="1"/>
      <protection/>
    </xf>
    <xf numFmtId="0" fontId="3" fillId="37" borderId="27" xfId="0" applyFont="1" applyFill="1" applyBorder="1" applyAlignment="1" applyProtection="1">
      <alignment horizontal="center" vertical="top" textRotation="255" wrapText="1"/>
      <protection/>
    </xf>
    <xf numFmtId="49" fontId="4" fillId="33" borderId="25" xfId="0" applyNumberFormat="1" applyFont="1" applyFill="1" applyBorder="1" applyAlignment="1" applyProtection="1" quotePrefix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 shrinkToFit="1"/>
      <protection/>
    </xf>
    <xf numFmtId="0" fontId="3" fillId="0" borderId="35" xfId="0" applyFont="1" applyFill="1" applyBorder="1" applyAlignment="1" applyProtection="1">
      <alignment horizontal="center" vertical="top" textRotation="255" wrapText="1"/>
      <protection/>
    </xf>
    <xf numFmtId="0" fontId="3" fillId="37" borderId="35" xfId="0" applyFont="1" applyFill="1" applyBorder="1" applyAlignment="1" applyProtection="1">
      <alignment horizontal="center" vertical="top" textRotation="255" wrapText="1"/>
      <protection/>
    </xf>
    <xf numFmtId="0" fontId="59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12" xfId="0" applyNumberFormat="1" applyFont="1" applyFill="1" applyBorder="1" applyAlignment="1" applyProtection="1">
      <alignment horizontal="center" vertical="center"/>
      <protection/>
    </xf>
    <xf numFmtId="0" fontId="59" fillId="0" borderId="13" xfId="0" applyNumberFormat="1" applyFont="1" applyFill="1" applyBorder="1" applyAlignment="1" applyProtection="1">
      <alignment horizontal="center" vertical="center"/>
      <protection/>
    </xf>
    <xf numFmtId="0" fontId="59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37" xfId="0" applyNumberFormat="1" applyFont="1" applyFill="1" applyBorder="1" applyAlignment="1" applyProtection="1">
      <alignment horizontal="center" vertical="center"/>
      <protection/>
    </xf>
    <xf numFmtId="0" fontId="58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top" textRotation="255" wrapText="1"/>
      <protection/>
    </xf>
    <xf numFmtId="0" fontId="3" fillId="0" borderId="36" xfId="0" applyFont="1" applyFill="1" applyBorder="1" applyAlignment="1" applyProtection="1">
      <alignment horizontal="center" vertical="top" textRotation="255" wrapText="1"/>
      <protection/>
    </xf>
    <xf numFmtId="0" fontId="3" fillId="34" borderId="27" xfId="0" applyFont="1" applyFill="1" applyBorder="1" applyAlignment="1" applyProtection="1">
      <alignment horizontal="center" vertical="top" textRotation="255" wrapText="1"/>
      <protection/>
    </xf>
    <xf numFmtId="0" fontId="3" fillId="34" borderId="36" xfId="0" applyFont="1" applyFill="1" applyBorder="1" applyAlignment="1" applyProtection="1">
      <alignment horizontal="center" vertical="top" textRotation="255" wrapText="1"/>
      <protection/>
    </xf>
    <xf numFmtId="0" fontId="58" fillId="0" borderId="38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center" vertical="center"/>
      <protection/>
    </xf>
    <xf numFmtId="0" fontId="58" fillId="0" borderId="22" xfId="0" applyNumberFormat="1" applyFont="1" applyFill="1" applyBorder="1" applyAlignment="1" applyProtection="1">
      <alignment horizontal="center" vertical="center"/>
      <protection/>
    </xf>
    <xf numFmtId="0" fontId="58" fillId="0" borderId="26" xfId="0" applyNumberFormat="1" applyFont="1" applyFill="1" applyBorder="1" applyAlignment="1" applyProtection="1">
      <alignment horizontal="center" vertical="center"/>
      <protection/>
    </xf>
    <xf numFmtId="0" fontId="58" fillId="0" borderId="39" xfId="0" applyNumberFormat="1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top" textRotation="255" wrapText="1"/>
      <protection/>
    </xf>
    <xf numFmtId="0" fontId="3" fillId="36" borderId="36" xfId="0" applyFont="1" applyFill="1" applyBorder="1" applyAlignment="1" applyProtection="1">
      <alignment horizontal="center" vertical="top" textRotation="255" wrapText="1"/>
      <protection/>
    </xf>
    <xf numFmtId="0" fontId="58" fillId="0" borderId="40" xfId="0" applyNumberFormat="1" applyFont="1" applyFill="1" applyBorder="1" applyAlignment="1" applyProtection="1">
      <alignment horizontal="center" vertical="center"/>
      <protection/>
    </xf>
    <xf numFmtId="0" fontId="5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 wrapText="1" shrinkToFit="1"/>
      <protection/>
    </xf>
    <xf numFmtId="0" fontId="8" fillId="0" borderId="35" xfId="0" applyFont="1" applyFill="1" applyBorder="1" applyAlignment="1" applyProtection="1">
      <alignment horizontal="center" vertical="center" wrapText="1" shrinkToFit="1"/>
      <protection/>
    </xf>
    <xf numFmtId="0" fontId="8" fillId="0" borderId="36" xfId="0" applyFont="1" applyFill="1" applyBorder="1" applyAlignment="1" applyProtection="1">
      <alignment horizontal="center" vertical="center" wrapText="1" shrinkToFit="1"/>
      <protection/>
    </xf>
    <xf numFmtId="0" fontId="8" fillId="33" borderId="27" xfId="0" applyFont="1" applyFill="1" applyBorder="1" applyAlignment="1" applyProtection="1">
      <alignment horizontal="center" vertical="center" wrapText="1" shrinkToFit="1"/>
      <protection/>
    </xf>
    <xf numFmtId="0" fontId="8" fillId="33" borderId="35" xfId="0" applyFont="1" applyFill="1" applyBorder="1" applyAlignment="1" applyProtection="1">
      <alignment horizontal="center" vertical="center" wrapText="1" shrinkToFit="1"/>
      <protection/>
    </xf>
    <xf numFmtId="0" fontId="8" fillId="33" borderId="36" xfId="0" applyFont="1" applyFill="1" applyBorder="1" applyAlignment="1" applyProtection="1">
      <alignment horizontal="center" vertical="center" wrapText="1" shrinkToFit="1"/>
      <protection/>
    </xf>
    <xf numFmtId="0" fontId="9" fillId="33" borderId="41" xfId="0" applyFont="1" applyFill="1" applyBorder="1" applyAlignment="1" applyProtection="1">
      <alignment horizontal="center" vertical="center" wrapText="1" shrinkToFit="1"/>
      <protection/>
    </xf>
    <xf numFmtId="0" fontId="9" fillId="33" borderId="29" xfId="0" applyFont="1" applyFill="1" applyBorder="1" applyAlignment="1" applyProtection="1">
      <alignment horizontal="center" vertical="center" wrapText="1" shrinkToFit="1"/>
      <protection/>
    </xf>
    <xf numFmtId="0" fontId="9" fillId="33" borderId="42" xfId="0" applyFont="1" applyFill="1" applyBorder="1" applyAlignment="1" applyProtection="1">
      <alignment horizontal="center" vertical="center" wrapText="1" shrinkToFit="1"/>
      <protection/>
    </xf>
    <xf numFmtId="0" fontId="9" fillId="33" borderId="43" xfId="0" applyFont="1" applyFill="1" applyBorder="1" applyAlignment="1" applyProtection="1">
      <alignment horizontal="center" vertical="center" wrapText="1" shrinkToFit="1"/>
      <protection/>
    </xf>
    <xf numFmtId="0" fontId="9" fillId="33" borderId="10" xfId="0" applyFont="1" applyFill="1" applyBorder="1" applyAlignment="1" applyProtection="1">
      <alignment horizontal="center" vertical="center" wrapText="1" shrinkToFit="1"/>
      <protection/>
    </xf>
    <xf numFmtId="0" fontId="9" fillId="33" borderId="44" xfId="0" applyFont="1" applyFill="1" applyBorder="1" applyAlignment="1" applyProtection="1">
      <alignment horizontal="center" vertical="center" wrapText="1" shrinkToFit="1"/>
      <protection/>
    </xf>
    <xf numFmtId="0" fontId="0" fillId="0" borderId="27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35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36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27" xfId="0" applyFont="1" applyFill="1" applyBorder="1" applyAlignment="1" applyProtection="1">
      <alignment horizontal="center" vertical="center" wrapText="1" shrinkToFit="1"/>
      <protection/>
    </xf>
    <xf numFmtId="0" fontId="0" fillId="0" borderId="35" xfId="0" applyFont="1" applyFill="1" applyBorder="1" applyAlignment="1" applyProtection="1">
      <alignment horizontal="center" vertical="center" wrapText="1" shrinkToFit="1"/>
      <protection/>
    </xf>
    <xf numFmtId="0" fontId="0" fillId="0" borderId="36" xfId="0" applyFont="1" applyFill="1" applyBorder="1" applyAlignment="1" applyProtection="1">
      <alignment horizontal="center" vertical="center" wrapText="1" shrinkToFit="1"/>
      <protection/>
    </xf>
    <xf numFmtId="0" fontId="10" fillId="0" borderId="15" xfId="0" applyFont="1" applyFill="1" applyBorder="1" applyAlignment="1" applyProtection="1">
      <alignment horizontal="center" vertical="center" wrapText="1" shrinkToFit="1"/>
      <protection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horizontal="left" vertical="top"/>
      <protection locked="0"/>
    </xf>
    <xf numFmtId="0" fontId="0" fillId="0" borderId="5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2" xfId="0" applyFont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44" xfId="0" applyFont="1" applyBorder="1" applyAlignment="1" applyProtection="1">
      <alignment horizontal="left" vertical="top"/>
      <protection locked="0"/>
    </xf>
    <xf numFmtId="0" fontId="0" fillId="38" borderId="53" xfId="0" applyFont="1" applyFill="1" applyBorder="1" applyAlignment="1">
      <alignment horizontal="center" vertical="center" textRotation="255"/>
    </xf>
    <xf numFmtId="0" fontId="0" fillId="38" borderId="47" xfId="0" applyFont="1" applyFill="1" applyBorder="1" applyAlignment="1">
      <alignment horizontal="center" vertical="center" textRotation="255"/>
    </xf>
    <xf numFmtId="0" fontId="0" fillId="38" borderId="19" xfId="0" applyFont="1" applyFill="1" applyBorder="1" applyAlignment="1">
      <alignment horizontal="center" vertical="center" textRotation="255"/>
    </xf>
    <xf numFmtId="0" fontId="0" fillId="38" borderId="15" xfId="0" applyFont="1" applyFill="1" applyBorder="1" applyAlignment="1">
      <alignment horizontal="center" vertical="center" textRotation="255"/>
    </xf>
    <xf numFmtId="0" fontId="0" fillId="38" borderId="20" xfId="0" applyFont="1" applyFill="1" applyBorder="1" applyAlignment="1">
      <alignment horizontal="center" vertical="center" textRotation="255"/>
    </xf>
    <xf numFmtId="0" fontId="0" fillId="38" borderId="25" xfId="0" applyFont="1" applyFill="1" applyBorder="1" applyAlignment="1">
      <alignment horizontal="center" vertical="center" textRotation="255"/>
    </xf>
    <xf numFmtId="0" fontId="10" fillId="0" borderId="5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38" borderId="56" xfId="0" applyFont="1" applyFill="1" applyBorder="1" applyAlignment="1">
      <alignment horizontal="center" vertical="center" textRotation="255"/>
    </xf>
    <xf numFmtId="0" fontId="0" fillId="38" borderId="57" xfId="0" applyFont="1" applyFill="1" applyBorder="1" applyAlignment="1">
      <alignment horizontal="center" vertical="center" textRotation="255"/>
    </xf>
    <xf numFmtId="0" fontId="0" fillId="38" borderId="58" xfId="0" applyFont="1" applyFill="1" applyBorder="1" applyAlignment="1">
      <alignment horizontal="center" vertical="center" textRotation="255"/>
    </xf>
    <xf numFmtId="0" fontId="0" fillId="38" borderId="59" xfId="0" applyFont="1" applyFill="1" applyBorder="1" applyAlignment="1">
      <alignment horizontal="center" vertical="center" textRotation="255"/>
    </xf>
    <xf numFmtId="0" fontId="10" fillId="0" borderId="60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63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0" fillId="38" borderId="53" xfId="0" applyNumberFormat="1" applyFont="1" applyFill="1" applyBorder="1" applyAlignment="1">
      <alignment horizontal="center" vertical="center" textRotation="255" wrapText="1"/>
    </xf>
    <xf numFmtId="0" fontId="0" fillId="38" borderId="47" xfId="0" applyNumberFormat="1" applyFont="1" applyFill="1" applyBorder="1" applyAlignment="1">
      <alignment horizontal="center" vertical="center" textRotation="255" wrapText="1"/>
    </xf>
    <xf numFmtId="0" fontId="0" fillId="38" borderId="19" xfId="0" applyNumberFormat="1" applyFont="1" applyFill="1" applyBorder="1" applyAlignment="1">
      <alignment horizontal="center" vertical="center" textRotation="255" wrapText="1"/>
    </xf>
    <xf numFmtId="0" fontId="0" fillId="38" borderId="15" xfId="0" applyNumberFormat="1" applyFont="1" applyFill="1" applyBorder="1" applyAlignment="1">
      <alignment horizontal="center" vertical="center" textRotation="255" wrapText="1"/>
    </xf>
    <xf numFmtId="0" fontId="0" fillId="38" borderId="20" xfId="0" applyNumberFormat="1" applyFont="1" applyFill="1" applyBorder="1" applyAlignment="1">
      <alignment horizontal="center" vertical="center" textRotation="255" wrapText="1"/>
    </xf>
    <xf numFmtId="0" fontId="0" fillId="38" borderId="25" xfId="0" applyNumberFormat="1" applyFont="1" applyFill="1" applyBorder="1" applyAlignment="1">
      <alignment horizontal="center" vertical="center" textRotation="255" wrapText="1"/>
    </xf>
    <xf numFmtId="0" fontId="10" fillId="0" borderId="6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0" fillId="38" borderId="68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69" xfId="0" applyFont="1" applyFill="1" applyBorder="1" applyAlignment="1">
      <alignment horizontal="center" vertical="center" wrapText="1"/>
    </xf>
    <xf numFmtId="0" fontId="10" fillId="38" borderId="70" xfId="0" applyNumberFormat="1" applyFont="1" applyFill="1" applyBorder="1" applyAlignment="1">
      <alignment horizontal="center" vertical="center" wrapText="1"/>
    </xf>
    <xf numFmtId="0" fontId="10" fillId="38" borderId="71" xfId="0" applyNumberFormat="1" applyFont="1" applyFill="1" applyBorder="1" applyAlignment="1">
      <alignment horizontal="center" vertical="center" wrapText="1"/>
    </xf>
    <xf numFmtId="0" fontId="64" fillId="0" borderId="72" xfId="0" applyFont="1" applyBorder="1" applyAlignment="1">
      <alignment horizontal="left" vertical="center"/>
    </xf>
    <xf numFmtId="0" fontId="64" fillId="0" borderId="73" xfId="0" applyFont="1" applyBorder="1" applyAlignment="1">
      <alignment horizontal="left"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0" fontId="0" fillId="38" borderId="30" xfId="0" applyFill="1" applyBorder="1" applyAlignment="1">
      <alignment horizontal="center" vertical="center" shrinkToFit="1"/>
    </xf>
    <xf numFmtId="0" fontId="0" fillId="38" borderId="69" xfId="0" applyFill="1" applyBorder="1" applyAlignment="1">
      <alignment horizontal="center" vertical="center" shrinkToFit="1"/>
    </xf>
    <xf numFmtId="0" fontId="0" fillId="38" borderId="16" xfId="0" applyFill="1" applyBorder="1" applyAlignment="1">
      <alignment vertical="center"/>
    </xf>
    <xf numFmtId="0" fontId="0" fillId="38" borderId="69" xfId="0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50" xfId="0" applyNumberFormat="1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0" fillId="38" borderId="53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0" fontId="0" fillId="38" borderId="74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 wrapText="1"/>
    </xf>
    <xf numFmtId="0" fontId="0" fillId="38" borderId="57" xfId="0" applyFont="1" applyFill="1" applyBorder="1" applyAlignment="1">
      <alignment horizontal="center" vertical="center" wrapText="1"/>
    </xf>
    <xf numFmtId="0" fontId="0" fillId="38" borderId="75" xfId="0" applyFont="1" applyFill="1" applyBorder="1" applyAlignment="1">
      <alignment horizontal="center" vertical="center" wrapText="1"/>
    </xf>
    <xf numFmtId="0" fontId="0" fillId="38" borderId="76" xfId="0" applyFont="1" applyFill="1" applyBorder="1" applyAlignment="1">
      <alignment horizontal="center" vertical="center" wrapText="1"/>
    </xf>
    <xf numFmtId="0" fontId="0" fillId="38" borderId="47" xfId="0" applyFont="1" applyFill="1" applyBorder="1" applyAlignment="1">
      <alignment horizontal="center" vertical="center" wrapText="1"/>
    </xf>
    <xf numFmtId="0" fontId="0" fillId="38" borderId="48" xfId="0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 wrapText="1"/>
    </xf>
    <xf numFmtId="0" fontId="0" fillId="38" borderId="77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177" fontId="0" fillId="0" borderId="28" xfId="0" applyNumberFormat="1" applyFont="1" applyBorder="1" applyAlignment="1">
      <alignment horizontal="center" vertical="center"/>
    </xf>
    <xf numFmtId="177" fontId="0" fillId="0" borderId="8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75"/>
          <c:y val="0.09775"/>
          <c:w val="0.489"/>
          <c:h val="0.80225"/>
        </c:manualLayout>
      </c:layout>
      <c:radarChart>
        <c:radarStyle val="marker"/>
        <c:varyColors val="0"/>
        <c:ser>
          <c:idx val="1"/>
          <c:order val="0"/>
          <c:tx>
            <c:strRef>
              <c:f>'個票'!$K$4</c:f>
              <c:strCache>
                <c:ptCount val="1"/>
                <c:pt idx="0">
                  <c:v>合計点数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'[1]個票'!$C$6:$J$11</c:f>
              <c:multiLvlStrCache>
                <c:ptCount val="6"/>
                <c:lvl>
                  <c:pt idx="0">
                    <c:v>友達との関係</c:v>
                  </c:pt>
                  <c:pt idx="1">
                    <c:v>教師との関係</c:v>
                  </c:pt>
                  <c:pt idx="2">
                    <c:v>学習意欲</c:v>
                  </c:pt>
                  <c:pt idx="3">
                    <c:v>自己肯定感</c:v>
                  </c:pt>
                  <c:pt idx="4">
                    <c:v>心身の状態</c:v>
                  </c:pt>
                  <c:pt idx="5">
                    <c:v>学級集団における適応感</c:v>
                  </c:pt>
                </c:lvl>
              </c:multiLvlStrCache>
            </c:multiLvlStrRef>
          </c:cat>
          <c:val>
            <c:numRef>
              <c:f>'個票'!$K$6:$K$11</c:f>
              <c:numCache/>
            </c:numRef>
          </c:val>
        </c:ser>
        <c:ser>
          <c:idx val="0"/>
          <c:order val="1"/>
          <c:tx>
            <c:strRef>
              <c:f>'個票'!$M$4</c:f>
              <c:strCache>
                <c:ptCount val="1"/>
                <c:pt idx="0">
                  <c:v>学級平均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'[1]個票'!$C$6:$J$11</c:f>
              <c:multiLvlStrCache>
                <c:ptCount val="6"/>
                <c:lvl>
                  <c:pt idx="0">
                    <c:v>友達との関係</c:v>
                  </c:pt>
                  <c:pt idx="1">
                    <c:v>教師との関係</c:v>
                  </c:pt>
                  <c:pt idx="2">
                    <c:v>学習意欲</c:v>
                  </c:pt>
                  <c:pt idx="3">
                    <c:v>自己肯定感</c:v>
                  </c:pt>
                  <c:pt idx="4">
                    <c:v>心身の状態</c:v>
                  </c:pt>
                  <c:pt idx="5">
                    <c:v>学級集団における適応感</c:v>
                  </c:pt>
                </c:lvl>
              </c:multiLvlStrCache>
            </c:multiLvlStrRef>
          </c:cat>
          <c:val>
            <c:numRef>
              <c:f>'個票'!$M$6:$M$11</c:f>
              <c:numCache/>
            </c:numRef>
          </c:val>
        </c:ser>
        <c:ser>
          <c:idx val="2"/>
          <c:order val="2"/>
          <c:tx>
            <c:v>県学年平均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'個票'!$AQ$6:$AQ$11</c:f>
              <c:numCache/>
            </c:numRef>
          </c:val>
        </c:ser>
        <c:axId val="3156717"/>
        <c:axId val="28410454"/>
      </c:radarChart>
      <c:catAx>
        <c:axId val="3156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10454"/>
        <c:crosses val="autoZero"/>
        <c:auto val="0"/>
        <c:lblOffset val="100"/>
        <c:tickLblSkip val="1"/>
        <c:noMultiLvlLbl val="0"/>
      </c:catAx>
      <c:valAx>
        <c:axId val="28410454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15671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31"/>
          <c:w val="0.27225"/>
          <c:h val="0.32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85725</xdr:colOff>
      <xdr:row>8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0075" y="238125"/>
          <a:ext cx="6858000" cy="15525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「学級用ファイル」は，３シートで構成されています。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①　説明　　　　　・・・・・　処理の方法について説明してあります。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②　入力シート　　・・・・・　氏名や回答などを入力します。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③　個票　　　　　・・・・・　個人の状態を確認できます。　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47625</xdr:rowOff>
    </xdr:from>
    <xdr:to>
      <xdr:col>5</xdr:col>
      <xdr:colOff>657225</xdr:colOff>
      <xdr:row>2</xdr:row>
      <xdr:rowOff>809625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0" y="342900"/>
          <a:ext cx="20002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下の欄に，回答を入力してください。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4444444  3333333  2222222  11111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性別は，男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→１　女→２　を入力してください。
</a:t>
          </a:r>
        </a:p>
      </xdr:txBody>
    </xdr:sp>
    <xdr:clientData/>
  </xdr:twoCellAnchor>
  <xdr:twoCellAnchor>
    <xdr:from>
      <xdr:col>4</xdr:col>
      <xdr:colOff>66675</xdr:colOff>
      <xdr:row>2</xdr:row>
      <xdr:rowOff>904875</xdr:rowOff>
    </xdr:from>
    <xdr:to>
      <xdr:col>5</xdr:col>
      <xdr:colOff>95250</xdr:colOff>
      <xdr:row>2</xdr:row>
      <xdr:rowOff>1295400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228850" y="1371600"/>
          <a:ext cx="733425" cy="3905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38100</xdr:rowOff>
    </xdr:from>
    <xdr:to>
      <xdr:col>37</xdr:col>
      <xdr:colOff>161925</xdr:colOff>
      <xdr:row>12</xdr:row>
      <xdr:rowOff>85725</xdr:rowOff>
    </xdr:to>
    <xdr:graphicFrame>
      <xdr:nvGraphicFramePr>
        <xdr:cNvPr id="1" name="グラフ 4"/>
        <xdr:cNvGraphicFramePr/>
      </xdr:nvGraphicFramePr>
      <xdr:xfrm>
        <a:off x="2943225" y="1009650"/>
        <a:ext cx="4000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3&#24180;&#24230;\&#25945;&#30456;\H23&#35519;&#26619;&#30740;&#31350;&#23455;&#24907;&#35519;&#26619;\&#20837;&#21147;&#12539;&#20998;&#26512;&#12471;&#12540;&#12488;&#20445;&#23384;&#29992;\&#12300;&#20837;&#21147;&#12539;&#20998;&#26512;&#12501;&#12449;&#12452;&#12523;&#12301;&#20316;&#25104;&#29992;Excel2003&#12496;&#12540;&#12472;&#12519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入力シート"/>
      <sheetName val="個票"/>
      <sheetName val="学年データ"/>
      <sheetName val="学級・学年"/>
      <sheetName val="「入力・分析ファイル」作成用Excel2003バージョン"/>
    </sheetNames>
    <sheetDataSet>
      <sheetData sheetId="2">
        <row r="6">
          <cell r="C6" t="str">
            <v>友達との関係</v>
          </cell>
        </row>
        <row r="7">
          <cell r="C7" t="str">
            <v>教師との関係</v>
          </cell>
        </row>
        <row r="8">
          <cell r="C8" t="str">
            <v>学習意欲</v>
          </cell>
        </row>
        <row r="9">
          <cell r="C9" t="str">
            <v>自己肯定感</v>
          </cell>
        </row>
        <row r="10">
          <cell r="C10" t="str">
            <v>心身の状態</v>
          </cell>
        </row>
        <row r="11">
          <cell r="C11" t="str">
            <v>学級集団における適応感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J4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9.00390625" style="89" customWidth="1"/>
    <col min="2" max="2" width="5.140625" style="89" customWidth="1"/>
    <col min="3" max="3" width="8.7109375" style="89" customWidth="1"/>
    <col min="4" max="4" width="4.140625" style="89" customWidth="1"/>
    <col min="5" max="5" width="12.421875" style="89" customWidth="1"/>
    <col min="6" max="6" width="10.00390625" style="89" customWidth="1"/>
    <col min="7" max="7" width="13.7109375" style="89" customWidth="1"/>
    <col min="8" max="8" width="16.00390625" style="89" customWidth="1"/>
    <col min="9" max="9" width="12.421875" style="89" customWidth="1"/>
    <col min="10" max="10" width="10.00390625" style="89" customWidth="1"/>
    <col min="11" max="16384" width="9.00390625" style="89" customWidth="1"/>
  </cols>
  <sheetData>
    <row r="13" ht="17.25">
      <c r="B13" s="90" t="s">
        <v>0</v>
      </c>
    </row>
    <row r="14" ht="17.25">
      <c r="B14" s="90"/>
    </row>
    <row r="15" ht="17.25">
      <c r="B15" s="90" t="s">
        <v>96</v>
      </c>
    </row>
    <row r="16" ht="17.25">
      <c r="B16" s="89" t="s">
        <v>98</v>
      </c>
    </row>
    <row r="17" spans="4:10" ht="18" thickBot="1">
      <c r="D17" s="108" t="s">
        <v>1</v>
      </c>
      <c r="E17" s="91" t="s">
        <v>2</v>
      </c>
      <c r="F17" s="91" t="s">
        <v>3</v>
      </c>
      <c r="G17" s="105" t="s">
        <v>93</v>
      </c>
      <c r="H17" s="105" t="s">
        <v>94</v>
      </c>
      <c r="I17" s="106" t="s">
        <v>95</v>
      </c>
      <c r="J17" s="92"/>
    </row>
    <row r="18" spans="4:10" ht="18.75">
      <c r="D18" s="93">
        <v>1</v>
      </c>
      <c r="E18" s="94" t="s">
        <v>99</v>
      </c>
      <c r="F18" s="95">
        <v>1</v>
      </c>
      <c r="G18" s="107">
        <v>443343134</v>
      </c>
      <c r="H18" s="107">
        <v>4443313342</v>
      </c>
      <c r="I18" s="107">
        <v>4323424</v>
      </c>
      <c r="J18" s="96"/>
    </row>
    <row r="19" spans="4:10" ht="18.75">
      <c r="D19" s="97">
        <v>2</v>
      </c>
      <c r="E19" s="113" t="s">
        <v>104</v>
      </c>
      <c r="F19" s="113" t="s">
        <v>104</v>
      </c>
      <c r="G19" s="114" t="s">
        <v>104</v>
      </c>
      <c r="H19" s="114" t="s">
        <v>104</v>
      </c>
      <c r="I19" s="114" t="s">
        <v>104</v>
      </c>
      <c r="J19" s="96"/>
    </row>
    <row r="20" spans="4:10" ht="17.25">
      <c r="D20" s="111">
        <v>21</v>
      </c>
      <c r="E20" s="98" t="s">
        <v>100</v>
      </c>
      <c r="F20" s="98">
        <v>2</v>
      </c>
      <c r="G20" s="99">
        <v>343432323</v>
      </c>
      <c r="H20" s="99">
        <v>4323234432</v>
      </c>
      <c r="I20" s="99">
        <v>3432112</v>
      </c>
      <c r="J20" s="96"/>
    </row>
    <row r="21" spans="4:10" ht="18.75">
      <c r="D21" s="112">
        <v>22</v>
      </c>
      <c r="E21" s="115" t="s">
        <v>104</v>
      </c>
      <c r="F21" s="115" t="s">
        <v>104</v>
      </c>
      <c r="G21" s="116" t="s">
        <v>104</v>
      </c>
      <c r="H21" s="116" t="s">
        <v>104</v>
      </c>
      <c r="I21" s="116" t="s">
        <v>104</v>
      </c>
      <c r="J21" s="96"/>
    </row>
    <row r="23" spans="3:4" ht="17.25">
      <c r="C23" s="100" t="s">
        <v>90</v>
      </c>
      <c r="D23" s="89" t="s">
        <v>4</v>
      </c>
    </row>
    <row r="24" spans="3:4" ht="17.25">
      <c r="C24" s="100" t="s">
        <v>90</v>
      </c>
      <c r="D24" s="89" t="s">
        <v>5</v>
      </c>
    </row>
    <row r="25" spans="3:4" ht="17.25">
      <c r="C25" s="100" t="s">
        <v>90</v>
      </c>
      <c r="D25" s="89" t="s">
        <v>91</v>
      </c>
    </row>
    <row r="26" spans="3:4" ht="17.25">
      <c r="C26" s="100" t="s">
        <v>90</v>
      </c>
      <c r="D26" s="89" t="s">
        <v>92</v>
      </c>
    </row>
    <row r="27" spans="3:4" ht="17.25">
      <c r="C27" s="100"/>
      <c r="D27" s="89" t="s">
        <v>131</v>
      </c>
    </row>
    <row r="28" ht="14.25" customHeight="1">
      <c r="C28" s="100"/>
    </row>
    <row r="30" ht="17.25">
      <c r="B30" s="89" t="s">
        <v>97</v>
      </c>
    </row>
    <row r="31" spans="3:4" ht="17.25">
      <c r="C31" s="100" t="s">
        <v>102</v>
      </c>
      <c r="D31" s="89" t="s">
        <v>101</v>
      </c>
    </row>
    <row r="32" ht="17.25">
      <c r="C32" s="100"/>
    </row>
    <row r="33" spans="3:9" ht="17.25">
      <c r="C33" s="101"/>
      <c r="D33" s="102" t="s">
        <v>6</v>
      </c>
      <c r="E33" s="102"/>
      <c r="F33" s="102" t="s">
        <v>7</v>
      </c>
      <c r="G33" s="102" t="s">
        <v>8</v>
      </c>
      <c r="H33" s="102" t="s">
        <v>2</v>
      </c>
      <c r="I33" s="103"/>
    </row>
    <row r="35" spans="3:4" ht="17.25">
      <c r="C35" s="100" t="s">
        <v>102</v>
      </c>
      <c r="D35" s="89" t="s">
        <v>103</v>
      </c>
    </row>
    <row r="36" ht="17.25">
      <c r="C36" s="100"/>
    </row>
    <row r="41" spans="2:5" ht="17.25">
      <c r="B41" s="104"/>
      <c r="C41" s="92"/>
      <c r="D41" s="92"/>
      <c r="E41" s="92"/>
    </row>
    <row r="43" ht="17.25">
      <c r="C43" s="100"/>
    </row>
    <row r="44" ht="17.25">
      <c r="C44" s="100"/>
    </row>
  </sheetData>
  <sheetProtection/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" sqref="E7"/>
    </sheetView>
  </sheetViews>
  <sheetFormatPr defaultColWidth="3.57421875" defaultRowHeight="15"/>
  <cols>
    <col min="1" max="1" width="3.421875" style="0" customWidth="1"/>
    <col min="2" max="2" width="13.28125" style="0" customWidth="1"/>
    <col min="3" max="3" width="5.140625" style="0" customWidth="1"/>
    <col min="4" max="6" width="10.57421875" style="0" customWidth="1"/>
    <col min="7" max="7" width="3.421875" style="0" customWidth="1"/>
    <col min="8" max="8" width="10.421875" style="0" customWidth="1"/>
    <col min="9" max="9" width="4.8515625" style="0" customWidth="1"/>
    <col min="10" max="35" width="5.140625" style="0" customWidth="1"/>
    <col min="36" max="42" width="5.140625" style="69" customWidth="1"/>
    <col min="43" max="255" width="9.00390625" style="0" customWidth="1"/>
    <col min="256" max="16384" width="3.421875" style="0" customWidth="1"/>
  </cols>
  <sheetData>
    <row r="1" spans="1:42" ht="23.25" customHeight="1">
      <c r="A1" s="4"/>
      <c r="B1" s="4"/>
      <c r="C1" s="4"/>
      <c r="D1" s="4"/>
      <c r="E1" s="109"/>
      <c r="F1" s="110"/>
      <c r="G1" s="4"/>
      <c r="H1" s="4"/>
      <c r="I1" s="4"/>
      <c r="J1" s="4"/>
      <c r="K1" s="4"/>
      <c r="L1" s="4"/>
      <c r="M1" s="4"/>
      <c r="N1" s="4"/>
      <c r="O1" s="145"/>
      <c r="P1" s="5" t="s">
        <v>6</v>
      </c>
      <c r="Q1" s="145"/>
      <c r="R1" s="5" t="s">
        <v>9</v>
      </c>
      <c r="S1" s="5"/>
      <c r="T1" s="5" t="s">
        <v>10</v>
      </c>
      <c r="U1" s="5"/>
      <c r="V1" s="5"/>
      <c r="W1" s="5"/>
      <c r="X1" s="5"/>
      <c r="Y1" s="5"/>
      <c r="Z1" s="5"/>
      <c r="AA1" s="5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3.5" customHeight="1">
      <c r="A2" s="179" t="s">
        <v>1</v>
      </c>
      <c r="B2" s="182" t="s">
        <v>2</v>
      </c>
      <c r="C2" s="182" t="s">
        <v>11</v>
      </c>
      <c r="D2" s="185"/>
      <c r="E2" s="186"/>
      <c r="F2" s="187"/>
      <c r="G2" s="191" t="s">
        <v>1</v>
      </c>
      <c r="H2" s="194" t="s">
        <v>2</v>
      </c>
      <c r="I2" s="146"/>
      <c r="J2" s="147">
        <v>1</v>
      </c>
      <c r="K2" s="147">
        <v>2</v>
      </c>
      <c r="L2" s="147">
        <v>3</v>
      </c>
      <c r="M2" s="147">
        <v>4</v>
      </c>
      <c r="N2" s="147">
        <v>5</v>
      </c>
      <c r="O2" s="148">
        <v>6</v>
      </c>
      <c r="P2" s="148">
        <v>7</v>
      </c>
      <c r="Q2" s="147">
        <v>8</v>
      </c>
      <c r="R2" s="147">
        <v>9</v>
      </c>
      <c r="S2" s="147">
        <v>10</v>
      </c>
      <c r="T2" s="147">
        <v>11</v>
      </c>
      <c r="U2" s="147">
        <v>12</v>
      </c>
      <c r="V2" s="148">
        <v>13</v>
      </c>
      <c r="W2" s="149">
        <v>14</v>
      </c>
      <c r="X2" s="147">
        <v>15</v>
      </c>
      <c r="Y2" s="147">
        <v>16</v>
      </c>
      <c r="Z2" s="147">
        <v>17</v>
      </c>
      <c r="AA2" s="147">
        <v>18</v>
      </c>
      <c r="AB2" s="148">
        <v>19</v>
      </c>
      <c r="AC2" s="147">
        <v>20</v>
      </c>
      <c r="AD2" s="149">
        <v>21</v>
      </c>
      <c r="AE2" s="147">
        <v>22</v>
      </c>
      <c r="AF2" s="147">
        <v>23</v>
      </c>
      <c r="AG2" s="147">
        <v>24</v>
      </c>
      <c r="AH2" s="148">
        <v>25</v>
      </c>
      <c r="AI2" s="148">
        <v>26</v>
      </c>
      <c r="AJ2" s="197" t="s">
        <v>12</v>
      </c>
      <c r="AK2" s="197"/>
      <c r="AL2" s="197"/>
      <c r="AM2" s="197"/>
      <c r="AN2" s="197"/>
      <c r="AO2" s="197"/>
      <c r="AP2" s="150"/>
    </row>
    <row r="3" spans="1:42" ht="104.25" customHeight="1">
      <c r="A3" s="180"/>
      <c r="B3" s="183"/>
      <c r="C3" s="183"/>
      <c r="D3" s="188"/>
      <c r="E3" s="189"/>
      <c r="F3" s="190"/>
      <c r="G3" s="192"/>
      <c r="H3" s="195"/>
      <c r="I3" s="151" t="s">
        <v>13</v>
      </c>
      <c r="J3" s="165" t="s">
        <v>72</v>
      </c>
      <c r="K3" s="165" t="s">
        <v>59</v>
      </c>
      <c r="L3" s="165" t="s">
        <v>14</v>
      </c>
      <c r="M3" s="165" t="s">
        <v>60</v>
      </c>
      <c r="N3" s="165" t="s">
        <v>15</v>
      </c>
      <c r="O3" s="167" t="s">
        <v>16</v>
      </c>
      <c r="P3" s="167" t="s">
        <v>61</v>
      </c>
      <c r="Q3" s="165" t="s">
        <v>62</v>
      </c>
      <c r="R3" s="165" t="s">
        <v>63</v>
      </c>
      <c r="S3" s="165" t="s">
        <v>17</v>
      </c>
      <c r="T3" s="165" t="s">
        <v>73</v>
      </c>
      <c r="U3" s="165" t="s">
        <v>18</v>
      </c>
      <c r="V3" s="167" t="s">
        <v>74</v>
      </c>
      <c r="W3" s="175" t="s">
        <v>64</v>
      </c>
      <c r="X3" s="165" t="s">
        <v>65</v>
      </c>
      <c r="Y3" s="165" t="s">
        <v>66</v>
      </c>
      <c r="Z3" s="165" t="s">
        <v>19</v>
      </c>
      <c r="AA3" s="165" t="s">
        <v>20</v>
      </c>
      <c r="AB3" s="167" t="s">
        <v>21</v>
      </c>
      <c r="AC3" s="165" t="s">
        <v>22</v>
      </c>
      <c r="AD3" s="175" t="s">
        <v>67</v>
      </c>
      <c r="AE3" s="165" t="s">
        <v>68</v>
      </c>
      <c r="AF3" s="165" t="s">
        <v>69</v>
      </c>
      <c r="AG3" s="165" t="s">
        <v>70</v>
      </c>
      <c r="AH3" s="167" t="s">
        <v>23</v>
      </c>
      <c r="AI3" s="167" t="s">
        <v>71</v>
      </c>
      <c r="AJ3" s="152" t="s">
        <v>24</v>
      </c>
      <c r="AK3" s="152" t="s">
        <v>25</v>
      </c>
      <c r="AL3" s="152" t="s">
        <v>26</v>
      </c>
      <c r="AM3" s="152" t="s">
        <v>27</v>
      </c>
      <c r="AN3" s="152" t="s">
        <v>28</v>
      </c>
      <c r="AO3" s="152" t="s">
        <v>29</v>
      </c>
      <c r="AP3" s="153" t="s">
        <v>30</v>
      </c>
    </row>
    <row r="4" spans="1:42" ht="14.25" customHeight="1" thickBot="1">
      <c r="A4" s="181"/>
      <c r="B4" s="184"/>
      <c r="C4" s="184"/>
      <c r="D4" s="154" t="s">
        <v>56</v>
      </c>
      <c r="E4" s="154" t="s">
        <v>57</v>
      </c>
      <c r="F4" s="155" t="s">
        <v>58</v>
      </c>
      <c r="G4" s="193"/>
      <c r="H4" s="196"/>
      <c r="I4" s="156"/>
      <c r="J4" s="166"/>
      <c r="K4" s="166"/>
      <c r="L4" s="166"/>
      <c r="M4" s="166"/>
      <c r="N4" s="166"/>
      <c r="O4" s="168"/>
      <c r="P4" s="168"/>
      <c r="Q4" s="166"/>
      <c r="R4" s="166"/>
      <c r="S4" s="166"/>
      <c r="T4" s="166"/>
      <c r="U4" s="166"/>
      <c r="V4" s="168"/>
      <c r="W4" s="176"/>
      <c r="X4" s="166"/>
      <c r="Y4" s="166"/>
      <c r="Z4" s="166"/>
      <c r="AA4" s="166"/>
      <c r="AB4" s="168"/>
      <c r="AC4" s="166"/>
      <c r="AD4" s="176"/>
      <c r="AE4" s="166"/>
      <c r="AF4" s="166"/>
      <c r="AG4" s="166"/>
      <c r="AH4" s="168"/>
      <c r="AI4" s="168"/>
      <c r="AJ4" s="157"/>
      <c r="AK4" s="157"/>
      <c r="AL4" s="157"/>
      <c r="AM4" s="157"/>
      <c r="AN4" s="157"/>
      <c r="AO4" s="157"/>
      <c r="AP4" s="158"/>
    </row>
    <row r="5" spans="1:42" ht="14.25">
      <c r="A5" s="159">
        <v>1</v>
      </c>
      <c r="B5" s="6"/>
      <c r="C5" s="7"/>
      <c r="D5" s="8"/>
      <c r="E5" s="8"/>
      <c r="F5" s="8"/>
      <c r="G5" s="132">
        <v>1</v>
      </c>
      <c r="H5" s="132">
        <f aca="true" t="shared" si="0" ref="H5:H44">IF(B5="","",B5)</f>
      </c>
      <c r="I5" s="132">
        <f aca="true" t="shared" si="1" ref="I5:I44">C5</f>
        <v>0</v>
      </c>
      <c r="J5" s="132">
        <f>IF($D5=0,"",VALUE(MID($D5,J$2,1)))</f>
      </c>
      <c r="K5" s="132">
        <f>IF($D5=0,"",VALUE(MID($D5,K$2,1)))</f>
      </c>
      <c r="L5" s="132">
        <f>IF($D5=0,"",VALUE(MID($D5,L$2,1)))</f>
      </c>
      <c r="M5" s="132">
        <f>IF($D5=0,"",VALUE(MID($D5,M$2,1)))</f>
      </c>
      <c r="N5" s="132">
        <f>IF($D5=0,"",VALUE(MID($D5,N$2,1)))</f>
      </c>
      <c r="O5" s="10">
        <f>IF($D5=0,"",5-VALUE(MID($D5,O$2,1)))</f>
      </c>
      <c r="P5" s="10">
        <f>IF($D5=0,"",5-VALUE(MID($D5,P$2,1)))</f>
      </c>
      <c r="Q5" s="9">
        <f>IF($D5=0,"",VALUE(MID($D5,Q$2,1)))</f>
      </c>
      <c r="R5" s="9">
        <f>IF($D5=0,"",VALUE(MID($D5,R$2,1)))</f>
      </c>
      <c r="S5" s="9">
        <f>IF($E5=0,"",VALUE(MID($E5,J$2,1)))</f>
      </c>
      <c r="T5" s="9">
        <f>IF($E5=0,"",VALUE(MID($E5,K$2,1)))</f>
      </c>
      <c r="U5" s="9">
        <f>IF($E5=0,"",VALUE(MID($E5,L$2,1)))</f>
      </c>
      <c r="V5" s="10">
        <f>IF($E5=0,"",5-VALUE(MID($E5,M$2,1)))</f>
      </c>
      <c r="W5" s="12">
        <f>IF($E5=0,"",VALUE(MID($E5,N$2,1)))</f>
      </c>
      <c r="X5" s="9">
        <f>IF($E5=0,"",VALUE(MID($E5,O$2,1)))</f>
      </c>
      <c r="Y5" s="9">
        <f>IF($E5=0,"",VALUE(MID($E5,P$2,1)))</f>
      </c>
      <c r="Z5" s="9">
        <f>IF($E5=0,"",VALUE(MID($E5,Q$2,1)))</f>
      </c>
      <c r="AA5" s="9">
        <f>IF($E5=0,"",VALUE(MID($E5,R$2,1)))</f>
      </c>
      <c r="AB5" s="10">
        <f>IF($E5=0,"",5-VALUE(MID($E5,S$2,1)))</f>
      </c>
      <c r="AC5" s="9">
        <f>IF($F5=0,"",VALUE(MID($F5,J$2,1)))</f>
      </c>
      <c r="AD5" s="12">
        <f>IF($F5=0,"",VALUE(MID($F5,K$2,1)))</f>
      </c>
      <c r="AE5" s="9">
        <f>IF($F5=0,"",VALUE(MID($F5,L$2,1)))</f>
      </c>
      <c r="AF5" s="9">
        <f>IF($F5=0,"",VALUE(MID($F5,M$2,1)))</f>
      </c>
      <c r="AG5" s="9">
        <f>IF($F5=0,"",VALUE(MID($F5,N$2,1)))</f>
      </c>
      <c r="AH5" s="10">
        <f>IF($F5=0,"",5-VALUE(MID($F5,O$2,1)))</f>
      </c>
      <c r="AI5" s="10">
        <f>IF($F5=0,"",5-VALUE(MID($F5,P$2,1)))</f>
      </c>
      <c r="AJ5" s="13" t="e">
        <f aca="true" t="shared" si="2" ref="AJ5:AK20">J5+Q5+W5+AC5</f>
        <v>#VALUE!</v>
      </c>
      <c r="AK5" s="13" t="e">
        <f t="shared" si="2"/>
        <v>#VALUE!</v>
      </c>
      <c r="AL5" s="13" t="e">
        <f aca="true" t="shared" si="3" ref="AL5:AL44">N5+U5+AA5+AG5</f>
        <v>#VALUE!</v>
      </c>
      <c r="AM5" s="13" t="e">
        <f aca="true" t="shared" si="4" ref="AM5:AM44">M5+T5+Z5+AF5</f>
        <v>#VALUE!</v>
      </c>
      <c r="AN5" s="13" t="e">
        <f aca="true" t="shared" si="5" ref="AN5:AN44">O5+V5+AB5+AH5</f>
        <v>#VALUE!</v>
      </c>
      <c r="AO5" s="13" t="e">
        <f aca="true" t="shared" si="6" ref="AO5:AO44">L5+S5+Y5+AE5</f>
        <v>#VALUE!</v>
      </c>
      <c r="AP5" s="14" t="e">
        <f aca="true" t="shared" si="7" ref="AP5:AP44">AI5+P5</f>
        <v>#VALUE!</v>
      </c>
    </row>
    <row r="6" spans="1:42" ht="14.25">
      <c r="A6" s="160">
        <v>2</v>
      </c>
      <c r="B6" s="15"/>
      <c r="C6" s="16"/>
      <c r="D6" s="17"/>
      <c r="E6" s="17"/>
      <c r="F6" s="17"/>
      <c r="G6" s="133">
        <v>2</v>
      </c>
      <c r="H6" s="133">
        <f t="shared" si="0"/>
      </c>
      <c r="I6" s="133">
        <f t="shared" si="1"/>
        <v>0</v>
      </c>
      <c r="J6" s="133">
        <f aca="true" t="shared" si="8" ref="J6:N44">IF($D6=0,"",VALUE(MID($D6,J$2,1)))</f>
      </c>
      <c r="K6" s="133">
        <f t="shared" si="8"/>
      </c>
      <c r="L6" s="133">
        <f t="shared" si="8"/>
      </c>
      <c r="M6" s="133">
        <f t="shared" si="8"/>
      </c>
      <c r="N6" s="133">
        <f t="shared" si="8"/>
      </c>
      <c r="O6" s="19">
        <f aca="true" t="shared" si="9" ref="O6:P44">IF($D6=0,"",5-VALUE(MID($D6,O$2,1)))</f>
      </c>
      <c r="P6" s="19">
        <f t="shared" si="9"/>
      </c>
      <c r="Q6" s="18">
        <f aca="true" t="shared" si="10" ref="Q6:R44">IF($D6=0,"",VALUE(MID($D6,Q$2,1)))</f>
      </c>
      <c r="R6" s="18">
        <f t="shared" si="10"/>
      </c>
      <c r="S6" s="18">
        <f aca="true" t="shared" si="11" ref="S6:S44">IF($E6=0,"",VALUE(MID($E6,J$2,1)))</f>
      </c>
      <c r="T6" s="18">
        <f aca="true" t="shared" si="12" ref="T6:T44">IF($E6=0,"",VALUE(MID($E6,K$2,1)))</f>
      </c>
      <c r="U6" s="18">
        <f aca="true" t="shared" si="13" ref="U6:U44">IF($E6=0,"",VALUE(MID($E6,L$2,1)))</f>
      </c>
      <c r="V6" s="19">
        <f aca="true" t="shared" si="14" ref="V6:V44">IF($E6=0,"",5-VALUE(MID($E6,M$2,1)))</f>
      </c>
      <c r="W6" s="20">
        <f aca="true" t="shared" si="15" ref="W6:W44">IF($E6=0,"",VALUE(MID($E6,N$2,1)))</f>
      </c>
      <c r="X6" s="18">
        <f aca="true" t="shared" si="16" ref="X6:X44">IF($E6=0,"",VALUE(MID($E6,O$2,1)))</f>
      </c>
      <c r="Y6" s="18">
        <f aca="true" t="shared" si="17" ref="Y6:Y44">IF($E6=0,"",VALUE(MID($E6,P$2,1)))</f>
      </c>
      <c r="Z6" s="18">
        <f aca="true" t="shared" si="18" ref="Z6:Z44">IF($E6=0,"",VALUE(MID($E6,Q$2,1)))</f>
      </c>
      <c r="AA6" s="18">
        <f aca="true" t="shared" si="19" ref="AA6:AA44">IF($E6=0,"",VALUE(MID($E6,R$2,1)))</f>
      </c>
      <c r="AB6" s="19">
        <f aca="true" t="shared" si="20" ref="AB6:AB44">IF($E6=0,"",5-VALUE(MID($E6,S$2,1)))</f>
      </c>
      <c r="AC6" s="18">
        <f aca="true" t="shared" si="21" ref="AC6:AC44">IF($F6=0,"",VALUE(MID($F6,J$2,1)))</f>
      </c>
      <c r="AD6" s="20">
        <f aca="true" t="shared" si="22" ref="AD6:AD44">IF($F6=0,"",VALUE(MID($F6,K$2,1)))</f>
      </c>
      <c r="AE6" s="18">
        <f aca="true" t="shared" si="23" ref="AE6:AE44">IF($F6=0,"",VALUE(MID($F6,L$2,1)))</f>
      </c>
      <c r="AF6" s="18">
        <f aca="true" t="shared" si="24" ref="AF6:AF44">IF($F6=0,"",VALUE(MID($F6,M$2,1)))</f>
      </c>
      <c r="AG6" s="18">
        <f aca="true" t="shared" si="25" ref="AG6:AG44">IF($F6=0,"",VALUE(MID($F6,N$2,1)))</f>
      </c>
      <c r="AH6" s="19">
        <f aca="true" t="shared" si="26" ref="AH6:AH44">IF($F6=0,"",5-VALUE(MID($F6,O$2,1)))</f>
      </c>
      <c r="AI6" s="19">
        <f aca="true" t="shared" si="27" ref="AI6:AI44">IF($F6=0,"",5-VALUE(MID($F6,P$2,1)))</f>
      </c>
      <c r="AJ6" s="21" t="e">
        <f t="shared" si="2"/>
        <v>#VALUE!</v>
      </c>
      <c r="AK6" s="21" t="e">
        <f t="shared" si="2"/>
        <v>#VALUE!</v>
      </c>
      <c r="AL6" s="21" t="e">
        <f t="shared" si="3"/>
        <v>#VALUE!</v>
      </c>
      <c r="AM6" s="21" t="e">
        <f t="shared" si="4"/>
        <v>#VALUE!</v>
      </c>
      <c r="AN6" s="21" t="e">
        <f t="shared" si="5"/>
        <v>#VALUE!</v>
      </c>
      <c r="AO6" s="21" t="e">
        <f t="shared" si="6"/>
        <v>#VALUE!</v>
      </c>
      <c r="AP6" s="22" t="e">
        <f t="shared" si="7"/>
        <v>#VALUE!</v>
      </c>
    </row>
    <row r="7" spans="1:42" ht="14.25">
      <c r="A7" s="160">
        <v>3</v>
      </c>
      <c r="B7" s="15"/>
      <c r="C7" s="16"/>
      <c r="D7" s="17"/>
      <c r="E7" s="17"/>
      <c r="F7" s="17"/>
      <c r="G7" s="133">
        <v>3</v>
      </c>
      <c r="H7" s="133">
        <f t="shared" si="0"/>
      </c>
      <c r="I7" s="133">
        <f t="shared" si="1"/>
        <v>0</v>
      </c>
      <c r="J7" s="133">
        <f t="shared" si="8"/>
      </c>
      <c r="K7" s="133">
        <f t="shared" si="8"/>
      </c>
      <c r="L7" s="133">
        <f t="shared" si="8"/>
      </c>
      <c r="M7" s="133">
        <f t="shared" si="8"/>
      </c>
      <c r="N7" s="133">
        <f t="shared" si="8"/>
      </c>
      <c r="O7" s="19">
        <f t="shared" si="9"/>
      </c>
      <c r="P7" s="19">
        <f t="shared" si="9"/>
      </c>
      <c r="Q7" s="18">
        <f t="shared" si="10"/>
      </c>
      <c r="R7" s="18">
        <f t="shared" si="10"/>
      </c>
      <c r="S7" s="18">
        <f t="shared" si="11"/>
      </c>
      <c r="T7" s="18">
        <f t="shared" si="12"/>
      </c>
      <c r="U7" s="18">
        <f t="shared" si="13"/>
      </c>
      <c r="V7" s="19">
        <f t="shared" si="14"/>
      </c>
      <c r="W7" s="20">
        <f t="shared" si="15"/>
      </c>
      <c r="X7" s="18">
        <f t="shared" si="16"/>
      </c>
      <c r="Y7" s="18">
        <f t="shared" si="17"/>
      </c>
      <c r="Z7" s="18">
        <f t="shared" si="18"/>
      </c>
      <c r="AA7" s="18">
        <f t="shared" si="19"/>
      </c>
      <c r="AB7" s="19">
        <f t="shared" si="20"/>
      </c>
      <c r="AC7" s="18">
        <f t="shared" si="21"/>
      </c>
      <c r="AD7" s="20">
        <f t="shared" si="22"/>
      </c>
      <c r="AE7" s="18">
        <f t="shared" si="23"/>
      </c>
      <c r="AF7" s="18">
        <f t="shared" si="24"/>
      </c>
      <c r="AG7" s="18">
        <f t="shared" si="25"/>
      </c>
      <c r="AH7" s="19">
        <f t="shared" si="26"/>
      </c>
      <c r="AI7" s="19">
        <f t="shared" si="27"/>
      </c>
      <c r="AJ7" s="21" t="e">
        <f t="shared" si="2"/>
        <v>#VALUE!</v>
      </c>
      <c r="AK7" s="21" t="e">
        <f t="shared" si="2"/>
        <v>#VALUE!</v>
      </c>
      <c r="AL7" s="21" t="e">
        <f t="shared" si="3"/>
        <v>#VALUE!</v>
      </c>
      <c r="AM7" s="21" t="e">
        <f t="shared" si="4"/>
        <v>#VALUE!</v>
      </c>
      <c r="AN7" s="21" t="e">
        <f t="shared" si="5"/>
        <v>#VALUE!</v>
      </c>
      <c r="AO7" s="21" t="e">
        <f t="shared" si="6"/>
        <v>#VALUE!</v>
      </c>
      <c r="AP7" s="22" t="e">
        <f t="shared" si="7"/>
        <v>#VALUE!</v>
      </c>
    </row>
    <row r="8" spans="1:42" ht="14.25">
      <c r="A8" s="160">
        <v>4</v>
      </c>
      <c r="B8" s="15"/>
      <c r="C8" s="16"/>
      <c r="D8" s="17"/>
      <c r="E8" s="17"/>
      <c r="F8" s="17"/>
      <c r="G8" s="133">
        <v>4</v>
      </c>
      <c r="H8" s="133">
        <f t="shared" si="0"/>
      </c>
      <c r="I8" s="133">
        <f t="shared" si="1"/>
        <v>0</v>
      </c>
      <c r="J8" s="133">
        <f t="shared" si="8"/>
      </c>
      <c r="K8" s="133">
        <f t="shared" si="8"/>
      </c>
      <c r="L8" s="133">
        <f t="shared" si="8"/>
      </c>
      <c r="M8" s="133">
        <f t="shared" si="8"/>
      </c>
      <c r="N8" s="133">
        <f t="shared" si="8"/>
      </c>
      <c r="O8" s="19">
        <f t="shared" si="9"/>
      </c>
      <c r="P8" s="19">
        <f t="shared" si="9"/>
      </c>
      <c r="Q8" s="18">
        <f t="shared" si="10"/>
      </c>
      <c r="R8" s="18">
        <f t="shared" si="10"/>
      </c>
      <c r="S8" s="18">
        <f t="shared" si="11"/>
      </c>
      <c r="T8" s="18">
        <f t="shared" si="12"/>
      </c>
      <c r="U8" s="18">
        <f t="shared" si="13"/>
      </c>
      <c r="V8" s="19">
        <f t="shared" si="14"/>
      </c>
      <c r="W8" s="20">
        <f t="shared" si="15"/>
      </c>
      <c r="X8" s="18">
        <f t="shared" si="16"/>
      </c>
      <c r="Y8" s="18">
        <f t="shared" si="17"/>
      </c>
      <c r="Z8" s="18">
        <f t="shared" si="18"/>
      </c>
      <c r="AA8" s="18">
        <f t="shared" si="19"/>
      </c>
      <c r="AB8" s="19">
        <f t="shared" si="20"/>
      </c>
      <c r="AC8" s="18">
        <f t="shared" si="21"/>
      </c>
      <c r="AD8" s="20">
        <f t="shared" si="22"/>
      </c>
      <c r="AE8" s="18">
        <f t="shared" si="23"/>
      </c>
      <c r="AF8" s="18">
        <f t="shared" si="24"/>
      </c>
      <c r="AG8" s="18">
        <f t="shared" si="25"/>
      </c>
      <c r="AH8" s="19">
        <f t="shared" si="26"/>
      </c>
      <c r="AI8" s="19">
        <f t="shared" si="27"/>
      </c>
      <c r="AJ8" s="21" t="e">
        <f t="shared" si="2"/>
        <v>#VALUE!</v>
      </c>
      <c r="AK8" s="21" t="e">
        <f t="shared" si="2"/>
        <v>#VALUE!</v>
      </c>
      <c r="AL8" s="21" t="e">
        <f t="shared" si="3"/>
        <v>#VALUE!</v>
      </c>
      <c r="AM8" s="21" t="e">
        <f t="shared" si="4"/>
        <v>#VALUE!</v>
      </c>
      <c r="AN8" s="21" t="e">
        <f t="shared" si="5"/>
        <v>#VALUE!</v>
      </c>
      <c r="AO8" s="21" t="e">
        <f t="shared" si="6"/>
        <v>#VALUE!</v>
      </c>
      <c r="AP8" s="22" t="e">
        <f t="shared" si="7"/>
        <v>#VALUE!</v>
      </c>
    </row>
    <row r="9" spans="1:42" ht="14.25">
      <c r="A9" s="161">
        <v>5</v>
      </c>
      <c r="B9" s="23"/>
      <c r="C9" s="24"/>
      <c r="D9" s="25"/>
      <c r="E9" s="25"/>
      <c r="F9" s="25"/>
      <c r="G9" s="134">
        <v>5</v>
      </c>
      <c r="H9" s="134">
        <f t="shared" si="0"/>
      </c>
      <c r="I9" s="134">
        <f t="shared" si="1"/>
        <v>0</v>
      </c>
      <c r="J9" s="134">
        <f t="shared" si="8"/>
      </c>
      <c r="K9" s="134">
        <f t="shared" si="8"/>
      </c>
      <c r="L9" s="134">
        <f t="shared" si="8"/>
      </c>
      <c r="M9" s="134">
        <f t="shared" si="8"/>
      </c>
      <c r="N9" s="134">
        <f t="shared" si="8"/>
      </c>
      <c r="O9" s="27">
        <f t="shared" si="9"/>
      </c>
      <c r="P9" s="27">
        <f t="shared" si="9"/>
      </c>
      <c r="Q9" s="26">
        <f t="shared" si="10"/>
      </c>
      <c r="R9" s="26">
        <f t="shared" si="10"/>
      </c>
      <c r="S9" s="26">
        <f t="shared" si="11"/>
      </c>
      <c r="T9" s="26">
        <f t="shared" si="12"/>
      </c>
      <c r="U9" s="26">
        <f t="shared" si="13"/>
      </c>
      <c r="V9" s="27">
        <f t="shared" si="14"/>
      </c>
      <c r="W9" s="28">
        <f t="shared" si="15"/>
      </c>
      <c r="X9" s="26">
        <f t="shared" si="16"/>
      </c>
      <c r="Y9" s="26">
        <f t="shared" si="17"/>
      </c>
      <c r="Z9" s="26">
        <f t="shared" si="18"/>
      </c>
      <c r="AA9" s="26">
        <f t="shared" si="19"/>
      </c>
      <c r="AB9" s="27">
        <f t="shared" si="20"/>
      </c>
      <c r="AC9" s="26">
        <f t="shared" si="21"/>
      </c>
      <c r="AD9" s="28">
        <f t="shared" si="22"/>
      </c>
      <c r="AE9" s="26">
        <f t="shared" si="23"/>
      </c>
      <c r="AF9" s="26">
        <f t="shared" si="24"/>
      </c>
      <c r="AG9" s="26">
        <f t="shared" si="25"/>
      </c>
      <c r="AH9" s="27">
        <f t="shared" si="26"/>
      </c>
      <c r="AI9" s="27">
        <f t="shared" si="27"/>
      </c>
      <c r="AJ9" s="29" t="e">
        <f t="shared" si="2"/>
        <v>#VALUE!</v>
      </c>
      <c r="AK9" s="29" t="e">
        <f t="shared" si="2"/>
        <v>#VALUE!</v>
      </c>
      <c r="AL9" s="29" t="e">
        <f t="shared" si="3"/>
        <v>#VALUE!</v>
      </c>
      <c r="AM9" s="29" t="e">
        <f t="shared" si="4"/>
        <v>#VALUE!</v>
      </c>
      <c r="AN9" s="29" t="e">
        <f t="shared" si="5"/>
        <v>#VALUE!</v>
      </c>
      <c r="AO9" s="29" t="e">
        <f t="shared" si="6"/>
        <v>#VALUE!</v>
      </c>
      <c r="AP9" s="30" t="e">
        <f t="shared" si="7"/>
        <v>#VALUE!</v>
      </c>
    </row>
    <row r="10" spans="1:42" ht="14.25">
      <c r="A10" s="162">
        <v>6</v>
      </c>
      <c r="B10" s="31"/>
      <c r="C10" s="32"/>
      <c r="D10" s="33"/>
      <c r="E10" s="33"/>
      <c r="F10" s="33"/>
      <c r="G10" s="135">
        <v>6</v>
      </c>
      <c r="H10" s="135">
        <f t="shared" si="0"/>
      </c>
      <c r="I10" s="135">
        <f t="shared" si="1"/>
        <v>0</v>
      </c>
      <c r="J10" s="135">
        <f t="shared" si="8"/>
      </c>
      <c r="K10" s="135">
        <f t="shared" si="8"/>
      </c>
      <c r="L10" s="135">
        <f t="shared" si="8"/>
      </c>
      <c r="M10" s="135">
        <f t="shared" si="8"/>
      </c>
      <c r="N10" s="135">
        <f t="shared" si="8"/>
      </c>
      <c r="O10" s="35">
        <f t="shared" si="9"/>
      </c>
      <c r="P10" s="35">
        <f t="shared" si="9"/>
      </c>
      <c r="Q10" s="34">
        <f t="shared" si="10"/>
      </c>
      <c r="R10" s="34">
        <f t="shared" si="10"/>
      </c>
      <c r="S10" s="34">
        <f t="shared" si="11"/>
      </c>
      <c r="T10" s="34">
        <f t="shared" si="12"/>
      </c>
      <c r="U10" s="34">
        <f t="shared" si="13"/>
      </c>
      <c r="V10" s="35">
        <f t="shared" si="14"/>
      </c>
      <c r="W10" s="36">
        <f t="shared" si="15"/>
      </c>
      <c r="X10" s="34">
        <f t="shared" si="16"/>
      </c>
      <c r="Y10" s="34">
        <f t="shared" si="17"/>
      </c>
      <c r="Z10" s="34">
        <f t="shared" si="18"/>
      </c>
      <c r="AA10" s="34">
        <f t="shared" si="19"/>
      </c>
      <c r="AB10" s="35">
        <f t="shared" si="20"/>
      </c>
      <c r="AC10" s="34">
        <f t="shared" si="21"/>
      </c>
      <c r="AD10" s="36">
        <f t="shared" si="22"/>
      </c>
      <c r="AE10" s="34">
        <f t="shared" si="23"/>
      </c>
      <c r="AF10" s="34">
        <f t="shared" si="24"/>
      </c>
      <c r="AG10" s="34">
        <f t="shared" si="25"/>
      </c>
      <c r="AH10" s="35">
        <f t="shared" si="26"/>
      </c>
      <c r="AI10" s="35">
        <f t="shared" si="27"/>
      </c>
      <c r="AJ10" s="37" t="e">
        <f t="shared" si="2"/>
        <v>#VALUE!</v>
      </c>
      <c r="AK10" s="37" t="e">
        <f t="shared" si="2"/>
        <v>#VALUE!</v>
      </c>
      <c r="AL10" s="37" t="e">
        <f t="shared" si="3"/>
        <v>#VALUE!</v>
      </c>
      <c r="AM10" s="37" t="e">
        <f t="shared" si="4"/>
        <v>#VALUE!</v>
      </c>
      <c r="AN10" s="37" t="e">
        <f t="shared" si="5"/>
        <v>#VALUE!</v>
      </c>
      <c r="AO10" s="37" t="e">
        <f t="shared" si="6"/>
        <v>#VALUE!</v>
      </c>
      <c r="AP10" s="38" t="e">
        <f t="shared" si="7"/>
        <v>#VALUE!</v>
      </c>
    </row>
    <row r="11" spans="1:42" ht="14.25">
      <c r="A11" s="160">
        <v>7</v>
      </c>
      <c r="B11" s="15"/>
      <c r="C11" s="16"/>
      <c r="D11" s="17"/>
      <c r="E11" s="17"/>
      <c r="F11" s="17"/>
      <c r="G11" s="133">
        <v>7</v>
      </c>
      <c r="H11" s="133">
        <f t="shared" si="0"/>
      </c>
      <c r="I11" s="133">
        <f t="shared" si="1"/>
        <v>0</v>
      </c>
      <c r="J11" s="133">
        <f t="shared" si="8"/>
      </c>
      <c r="K11" s="133">
        <f t="shared" si="8"/>
      </c>
      <c r="L11" s="133">
        <f t="shared" si="8"/>
      </c>
      <c r="M11" s="133">
        <f t="shared" si="8"/>
      </c>
      <c r="N11" s="133">
        <f t="shared" si="8"/>
      </c>
      <c r="O11" s="19">
        <f t="shared" si="9"/>
      </c>
      <c r="P11" s="19">
        <f t="shared" si="9"/>
      </c>
      <c r="Q11" s="18">
        <f t="shared" si="10"/>
      </c>
      <c r="R11" s="18">
        <f t="shared" si="10"/>
      </c>
      <c r="S11" s="18">
        <f t="shared" si="11"/>
      </c>
      <c r="T11" s="18">
        <f t="shared" si="12"/>
      </c>
      <c r="U11" s="18">
        <f t="shared" si="13"/>
      </c>
      <c r="V11" s="19">
        <f t="shared" si="14"/>
      </c>
      <c r="W11" s="20">
        <f t="shared" si="15"/>
      </c>
      <c r="X11" s="18">
        <f t="shared" si="16"/>
      </c>
      <c r="Y11" s="18">
        <f t="shared" si="17"/>
      </c>
      <c r="Z11" s="18">
        <f t="shared" si="18"/>
      </c>
      <c r="AA11" s="18">
        <f t="shared" si="19"/>
      </c>
      <c r="AB11" s="19">
        <f t="shared" si="20"/>
      </c>
      <c r="AC11" s="18">
        <f t="shared" si="21"/>
      </c>
      <c r="AD11" s="20">
        <f t="shared" si="22"/>
      </c>
      <c r="AE11" s="18">
        <f t="shared" si="23"/>
      </c>
      <c r="AF11" s="18">
        <f t="shared" si="24"/>
      </c>
      <c r="AG11" s="18">
        <f t="shared" si="25"/>
      </c>
      <c r="AH11" s="19">
        <f t="shared" si="26"/>
      </c>
      <c r="AI11" s="19">
        <f t="shared" si="27"/>
      </c>
      <c r="AJ11" s="21" t="e">
        <f t="shared" si="2"/>
        <v>#VALUE!</v>
      </c>
      <c r="AK11" s="21" t="e">
        <f t="shared" si="2"/>
        <v>#VALUE!</v>
      </c>
      <c r="AL11" s="21" t="e">
        <f t="shared" si="3"/>
        <v>#VALUE!</v>
      </c>
      <c r="AM11" s="21" t="e">
        <f t="shared" si="4"/>
        <v>#VALUE!</v>
      </c>
      <c r="AN11" s="21" t="e">
        <f t="shared" si="5"/>
        <v>#VALUE!</v>
      </c>
      <c r="AO11" s="21" t="e">
        <f t="shared" si="6"/>
        <v>#VALUE!</v>
      </c>
      <c r="AP11" s="22" t="e">
        <f t="shared" si="7"/>
        <v>#VALUE!</v>
      </c>
    </row>
    <row r="12" spans="1:42" ht="14.25">
      <c r="A12" s="160">
        <v>8</v>
      </c>
      <c r="B12" s="15"/>
      <c r="C12" s="16"/>
      <c r="D12" s="17"/>
      <c r="E12" s="17"/>
      <c r="F12" s="17"/>
      <c r="G12" s="133">
        <v>8</v>
      </c>
      <c r="H12" s="133">
        <f t="shared" si="0"/>
      </c>
      <c r="I12" s="133">
        <f t="shared" si="1"/>
        <v>0</v>
      </c>
      <c r="J12" s="133">
        <f t="shared" si="8"/>
      </c>
      <c r="K12" s="133">
        <f t="shared" si="8"/>
      </c>
      <c r="L12" s="133">
        <f t="shared" si="8"/>
      </c>
      <c r="M12" s="133">
        <f t="shared" si="8"/>
      </c>
      <c r="N12" s="133">
        <f t="shared" si="8"/>
      </c>
      <c r="O12" s="19">
        <f t="shared" si="9"/>
      </c>
      <c r="P12" s="19">
        <f t="shared" si="9"/>
      </c>
      <c r="Q12" s="18">
        <f t="shared" si="10"/>
      </c>
      <c r="R12" s="18">
        <f t="shared" si="10"/>
      </c>
      <c r="S12" s="18">
        <f t="shared" si="11"/>
      </c>
      <c r="T12" s="18">
        <f t="shared" si="12"/>
      </c>
      <c r="U12" s="18">
        <f t="shared" si="13"/>
      </c>
      <c r="V12" s="19">
        <f t="shared" si="14"/>
      </c>
      <c r="W12" s="20">
        <f t="shared" si="15"/>
      </c>
      <c r="X12" s="18">
        <f t="shared" si="16"/>
      </c>
      <c r="Y12" s="18">
        <f t="shared" si="17"/>
      </c>
      <c r="Z12" s="18">
        <f t="shared" si="18"/>
      </c>
      <c r="AA12" s="18">
        <f t="shared" si="19"/>
      </c>
      <c r="AB12" s="19">
        <f t="shared" si="20"/>
      </c>
      <c r="AC12" s="18">
        <f t="shared" si="21"/>
      </c>
      <c r="AD12" s="20">
        <f t="shared" si="22"/>
      </c>
      <c r="AE12" s="18">
        <f t="shared" si="23"/>
      </c>
      <c r="AF12" s="18">
        <f t="shared" si="24"/>
      </c>
      <c r="AG12" s="18">
        <f t="shared" si="25"/>
      </c>
      <c r="AH12" s="19">
        <f t="shared" si="26"/>
      </c>
      <c r="AI12" s="19">
        <f t="shared" si="27"/>
      </c>
      <c r="AJ12" s="21" t="e">
        <f t="shared" si="2"/>
        <v>#VALUE!</v>
      </c>
      <c r="AK12" s="21" t="e">
        <f t="shared" si="2"/>
        <v>#VALUE!</v>
      </c>
      <c r="AL12" s="21" t="e">
        <f t="shared" si="3"/>
        <v>#VALUE!</v>
      </c>
      <c r="AM12" s="21" t="e">
        <f t="shared" si="4"/>
        <v>#VALUE!</v>
      </c>
      <c r="AN12" s="21" t="e">
        <f t="shared" si="5"/>
        <v>#VALUE!</v>
      </c>
      <c r="AO12" s="21" t="e">
        <f t="shared" si="6"/>
        <v>#VALUE!</v>
      </c>
      <c r="AP12" s="22" t="e">
        <f t="shared" si="7"/>
        <v>#VALUE!</v>
      </c>
    </row>
    <row r="13" spans="1:42" ht="14.25">
      <c r="A13" s="160">
        <v>9</v>
      </c>
      <c r="B13" s="15"/>
      <c r="C13" s="16"/>
      <c r="D13" s="17"/>
      <c r="E13" s="17"/>
      <c r="F13" s="17"/>
      <c r="G13" s="133">
        <v>9</v>
      </c>
      <c r="H13" s="133">
        <f t="shared" si="0"/>
      </c>
      <c r="I13" s="133">
        <f t="shared" si="1"/>
        <v>0</v>
      </c>
      <c r="J13" s="133">
        <f t="shared" si="8"/>
      </c>
      <c r="K13" s="133">
        <f t="shared" si="8"/>
      </c>
      <c r="L13" s="133">
        <f t="shared" si="8"/>
      </c>
      <c r="M13" s="133">
        <f t="shared" si="8"/>
      </c>
      <c r="N13" s="133">
        <f t="shared" si="8"/>
      </c>
      <c r="O13" s="19">
        <f t="shared" si="9"/>
      </c>
      <c r="P13" s="19">
        <f t="shared" si="9"/>
      </c>
      <c r="Q13" s="18">
        <f t="shared" si="10"/>
      </c>
      <c r="R13" s="18">
        <f t="shared" si="10"/>
      </c>
      <c r="S13" s="18">
        <f t="shared" si="11"/>
      </c>
      <c r="T13" s="18">
        <f t="shared" si="12"/>
      </c>
      <c r="U13" s="18">
        <f t="shared" si="13"/>
      </c>
      <c r="V13" s="19">
        <f t="shared" si="14"/>
      </c>
      <c r="W13" s="20">
        <f t="shared" si="15"/>
      </c>
      <c r="X13" s="18">
        <f t="shared" si="16"/>
      </c>
      <c r="Y13" s="18">
        <f t="shared" si="17"/>
      </c>
      <c r="Z13" s="18">
        <f t="shared" si="18"/>
      </c>
      <c r="AA13" s="18">
        <f t="shared" si="19"/>
      </c>
      <c r="AB13" s="19">
        <f t="shared" si="20"/>
      </c>
      <c r="AC13" s="18">
        <f t="shared" si="21"/>
      </c>
      <c r="AD13" s="20">
        <f t="shared" si="22"/>
      </c>
      <c r="AE13" s="18">
        <f t="shared" si="23"/>
      </c>
      <c r="AF13" s="18">
        <f t="shared" si="24"/>
      </c>
      <c r="AG13" s="18">
        <f t="shared" si="25"/>
      </c>
      <c r="AH13" s="19">
        <f t="shared" si="26"/>
      </c>
      <c r="AI13" s="19">
        <f t="shared" si="27"/>
      </c>
      <c r="AJ13" s="21" t="e">
        <f t="shared" si="2"/>
        <v>#VALUE!</v>
      </c>
      <c r="AK13" s="21" t="e">
        <f t="shared" si="2"/>
        <v>#VALUE!</v>
      </c>
      <c r="AL13" s="21" t="e">
        <f t="shared" si="3"/>
        <v>#VALUE!</v>
      </c>
      <c r="AM13" s="21" t="e">
        <f t="shared" si="4"/>
        <v>#VALUE!</v>
      </c>
      <c r="AN13" s="21" t="e">
        <f t="shared" si="5"/>
        <v>#VALUE!</v>
      </c>
      <c r="AO13" s="21" t="e">
        <f t="shared" si="6"/>
        <v>#VALUE!</v>
      </c>
      <c r="AP13" s="22" t="e">
        <f t="shared" si="7"/>
        <v>#VALUE!</v>
      </c>
    </row>
    <row r="14" spans="1:42" ht="14.25">
      <c r="A14" s="161">
        <v>10</v>
      </c>
      <c r="B14" s="23"/>
      <c r="C14" s="24"/>
      <c r="D14" s="25"/>
      <c r="E14" s="25"/>
      <c r="F14" s="25"/>
      <c r="G14" s="134">
        <v>10</v>
      </c>
      <c r="H14" s="134">
        <f t="shared" si="0"/>
      </c>
      <c r="I14" s="134">
        <f t="shared" si="1"/>
        <v>0</v>
      </c>
      <c r="J14" s="134">
        <f t="shared" si="8"/>
      </c>
      <c r="K14" s="134">
        <f t="shared" si="8"/>
      </c>
      <c r="L14" s="134">
        <f t="shared" si="8"/>
      </c>
      <c r="M14" s="134">
        <f t="shared" si="8"/>
      </c>
      <c r="N14" s="134">
        <f t="shared" si="8"/>
      </c>
      <c r="O14" s="27">
        <f t="shared" si="9"/>
      </c>
      <c r="P14" s="27">
        <f t="shared" si="9"/>
      </c>
      <c r="Q14" s="26">
        <f t="shared" si="10"/>
      </c>
      <c r="R14" s="26">
        <f t="shared" si="10"/>
      </c>
      <c r="S14" s="26">
        <f t="shared" si="11"/>
      </c>
      <c r="T14" s="26">
        <f t="shared" si="12"/>
      </c>
      <c r="U14" s="26">
        <f t="shared" si="13"/>
      </c>
      <c r="V14" s="27">
        <f t="shared" si="14"/>
      </c>
      <c r="W14" s="28">
        <f t="shared" si="15"/>
      </c>
      <c r="X14" s="26">
        <f t="shared" si="16"/>
      </c>
      <c r="Y14" s="26">
        <f t="shared" si="17"/>
      </c>
      <c r="Z14" s="26">
        <f t="shared" si="18"/>
      </c>
      <c r="AA14" s="26">
        <f t="shared" si="19"/>
      </c>
      <c r="AB14" s="27">
        <f t="shared" si="20"/>
      </c>
      <c r="AC14" s="26">
        <f t="shared" si="21"/>
      </c>
      <c r="AD14" s="28">
        <f t="shared" si="22"/>
      </c>
      <c r="AE14" s="26">
        <f t="shared" si="23"/>
      </c>
      <c r="AF14" s="26">
        <f t="shared" si="24"/>
      </c>
      <c r="AG14" s="26">
        <f t="shared" si="25"/>
      </c>
      <c r="AH14" s="27">
        <f t="shared" si="26"/>
      </c>
      <c r="AI14" s="27">
        <f t="shared" si="27"/>
      </c>
      <c r="AJ14" s="29" t="e">
        <f t="shared" si="2"/>
        <v>#VALUE!</v>
      </c>
      <c r="AK14" s="29" t="e">
        <f t="shared" si="2"/>
        <v>#VALUE!</v>
      </c>
      <c r="AL14" s="29" t="e">
        <f t="shared" si="3"/>
        <v>#VALUE!</v>
      </c>
      <c r="AM14" s="29" t="e">
        <f t="shared" si="4"/>
        <v>#VALUE!</v>
      </c>
      <c r="AN14" s="29" t="e">
        <f t="shared" si="5"/>
        <v>#VALUE!</v>
      </c>
      <c r="AO14" s="29" t="e">
        <f t="shared" si="6"/>
        <v>#VALUE!</v>
      </c>
      <c r="AP14" s="30" t="e">
        <f t="shared" si="7"/>
        <v>#VALUE!</v>
      </c>
    </row>
    <row r="15" spans="1:42" ht="14.25">
      <c r="A15" s="162">
        <v>11</v>
      </c>
      <c r="B15" s="32"/>
      <c r="C15" s="32"/>
      <c r="D15" s="33"/>
      <c r="E15" s="33"/>
      <c r="F15" s="33"/>
      <c r="G15" s="135">
        <v>11</v>
      </c>
      <c r="H15" s="135">
        <f t="shared" si="0"/>
      </c>
      <c r="I15" s="135">
        <f t="shared" si="1"/>
        <v>0</v>
      </c>
      <c r="J15" s="135">
        <f t="shared" si="8"/>
      </c>
      <c r="K15" s="135">
        <f t="shared" si="8"/>
      </c>
      <c r="L15" s="135">
        <f t="shared" si="8"/>
      </c>
      <c r="M15" s="135">
        <f t="shared" si="8"/>
      </c>
      <c r="N15" s="135">
        <f t="shared" si="8"/>
      </c>
      <c r="O15" s="35">
        <f t="shared" si="9"/>
      </c>
      <c r="P15" s="35">
        <f t="shared" si="9"/>
      </c>
      <c r="Q15" s="34">
        <f t="shared" si="10"/>
      </c>
      <c r="R15" s="34">
        <f t="shared" si="10"/>
      </c>
      <c r="S15" s="34">
        <f t="shared" si="11"/>
      </c>
      <c r="T15" s="34">
        <f t="shared" si="12"/>
      </c>
      <c r="U15" s="34">
        <f t="shared" si="13"/>
      </c>
      <c r="V15" s="35">
        <f t="shared" si="14"/>
      </c>
      <c r="W15" s="36">
        <f t="shared" si="15"/>
      </c>
      <c r="X15" s="34">
        <f t="shared" si="16"/>
      </c>
      <c r="Y15" s="34">
        <f t="shared" si="17"/>
      </c>
      <c r="Z15" s="34">
        <f t="shared" si="18"/>
      </c>
      <c r="AA15" s="34">
        <f t="shared" si="19"/>
      </c>
      <c r="AB15" s="35">
        <f t="shared" si="20"/>
      </c>
      <c r="AC15" s="34">
        <f t="shared" si="21"/>
      </c>
      <c r="AD15" s="36">
        <f t="shared" si="22"/>
      </c>
      <c r="AE15" s="34">
        <f t="shared" si="23"/>
      </c>
      <c r="AF15" s="34">
        <f t="shared" si="24"/>
      </c>
      <c r="AG15" s="34">
        <f t="shared" si="25"/>
      </c>
      <c r="AH15" s="35">
        <f t="shared" si="26"/>
      </c>
      <c r="AI15" s="35">
        <f t="shared" si="27"/>
      </c>
      <c r="AJ15" s="37" t="e">
        <f t="shared" si="2"/>
        <v>#VALUE!</v>
      </c>
      <c r="AK15" s="37" t="e">
        <f t="shared" si="2"/>
        <v>#VALUE!</v>
      </c>
      <c r="AL15" s="37" t="e">
        <f t="shared" si="3"/>
        <v>#VALUE!</v>
      </c>
      <c r="AM15" s="37" t="e">
        <f t="shared" si="4"/>
        <v>#VALUE!</v>
      </c>
      <c r="AN15" s="37" t="e">
        <f t="shared" si="5"/>
        <v>#VALUE!</v>
      </c>
      <c r="AO15" s="37" t="e">
        <f t="shared" si="6"/>
        <v>#VALUE!</v>
      </c>
      <c r="AP15" s="38" t="e">
        <f t="shared" si="7"/>
        <v>#VALUE!</v>
      </c>
    </row>
    <row r="16" spans="1:42" ht="14.25">
      <c r="A16" s="160">
        <v>12</v>
      </c>
      <c r="B16" s="16"/>
      <c r="C16" s="16"/>
      <c r="D16" s="17"/>
      <c r="E16" s="17"/>
      <c r="F16" s="17"/>
      <c r="G16" s="133">
        <v>12</v>
      </c>
      <c r="H16" s="133">
        <f t="shared" si="0"/>
      </c>
      <c r="I16" s="133">
        <f t="shared" si="1"/>
        <v>0</v>
      </c>
      <c r="J16" s="133">
        <f t="shared" si="8"/>
      </c>
      <c r="K16" s="133">
        <f t="shared" si="8"/>
      </c>
      <c r="L16" s="133">
        <f t="shared" si="8"/>
      </c>
      <c r="M16" s="133">
        <f t="shared" si="8"/>
      </c>
      <c r="N16" s="133">
        <f t="shared" si="8"/>
      </c>
      <c r="O16" s="19">
        <f t="shared" si="9"/>
      </c>
      <c r="P16" s="19">
        <f t="shared" si="9"/>
      </c>
      <c r="Q16" s="18">
        <f t="shared" si="10"/>
      </c>
      <c r="R16" s="18">
        <f t="shared" si="10"/>
      </c>
      <c r="S16" s="18">
        <f t="shared" si="11"/>
      </c>
      <c r="T16" s="18">
        <f t="shared" si="12"/>
      </c>
      <c r="U16" s="18">
        <f t="shared" si="13"/>
      </c>
      <c r="V16" s="19">
        <f t="shared" si="14"/>
      </c>
      <c r="W16" s="20">
        <f t="shared" si="15"/>
      </c>
      <c r="X16" s="18">
        <f t="shared" si="16"/>
      </c>
      <c r="Y16" s="18">
        <f t="shared" si="17"/>
      </c>
      <c r="Z16" s="18">
        <f t="shared" si="18"/>
      </c>
      <c r="AA16" s="18">
        <f t="shared" si="19"/>
      </c>
      <c r="AB16" s="19">
        <f t="shared" si="20"/>
      </c>
      <c r="AC16" s="18">
        <f t="shared" si="21"/>
      </c>
      <c r="AD16" s="20">
        <f t="shared" si="22"/>
      </c>
      <c r="AE16" s="18">
        <f t="shared" si="23"/>
      </c>
      <c r="AF16" s="18">
        <f t="shared" si="24"/>
      </c>
      <c r="AG16" s="18">
        <f t="shared" si="25"/>
      </c>
      <c r="AH16" s="19">
        <f t="shared" si="26"/>
      </c>
      <c r="AI16" s="19">
        <f t="shared" si="27"/>
      </c>
      <c r="AJ16" s="21" t="e">
        <f t="shared" si="2"/>
        <v>#VALUE!</v>
      </c>
      <c r="AK16" s="21" t="e">
        <f t="shared" si="2"/>
        <v>#VALUE!</v>
      </c>
      <c r="AL16" s="21" t="e">
        <f t="shared" si="3"/>
        <v>#VALUE!</v>
      </c>
      <c r="AM16" s="21" t="e">
        <f t="shared" si="4"/>
        <v>#VALUE!</v>
      </c>
      <c r="AN16" s="21" t="e">
        <f t="shared" si="5"/>
        <v>#VALUE!</v>
      </c>
      <c r="AO16" s="21" t="e">
        <f t="shared" si="6"/>
        <v>#VALUE!</v>
      </c>
      <c r="AP16" s="22" t="e">
        <f t="shared" si="7"/>
        <v>#VALUE!</v>
      </c>
    </row>
    <row r="17" spans="1:42" ht="14.25">
      <c r="A17" s="160">
        <v>13</v>
      </c>
      <c r="B17" s="16"/>
      <c r="C17" s="16"/>
      <c r="D17" s="17"/>
      <c r="E17" s="17"/>
      <c r="F17" s="17"/>
      <c r="G17" s="133">
        <v>13</v>
      </c>
      <c r="H17" s="133">
        <f t="shared" si="0"/>
      </c>
      <c r="I17" s="133">
        <f t="shared" si="1"/>
        <v>0</v>
      </c>
      <c r="J17" s="133">
        <f t="shared" si="8"/>
      </c>
      <c r="K17" s="133">
        <f t="shared" si="8"/>
      </c>
      <c r="L17" s="133">
        <f t="shared" si="8"/>
      </c>
      <c r="M17" s="133">
        <f t="shared" si="8"/>
      </c>
      <c r="N17" s="133">
        <f t="shared" si="8"/>
      </c>
      <c r="O17" s="19">
        <f t="shared" si="9"/>
      </c>
      <c r="P17" s="19">
        <f t="shared" si="9"/>
      </c>
      <c r="Q17" s="18">
        <f t="shared" si="10"/>
      </c>
      <c r="R17" s="18">
        <f t="shared" si="10"/>
      </c>
      <c r="S17" s="18">
        <f t="shared" si="11"/>
      </c>
      <c r="T17" s="18">
        <f t="shared" si="12"/>
      </c>
      <c r="U17" s="18">
        <f t="shared" si="13"/>
      </c>
      <c r="V17" s="19">
        <f t="shared" si="14"/>
      </c>
      <c r="W17" s="20">
        <f t="shared" si="15"/>
      </c>
      <c r="X17" s="18">
        <f t="shared" si="16"/>
      </c>
      <c r="Y17" s="18">
        <f t="shared" si="17"/>
      </c>
      <c r="Z17" s="18">
        <f t="shared" si="18"/>
      </c>
      <c r="AA17" s="18">
        <f t="shared" si="19"/>
      </c>
      <c r="AB17" s="19">
        <f t="shared" si="20"/>
      </c>
      <c r="AC17" s="18">
        <f t="shared" si="21"/>
      </c>
      <c r="AD17" s="20">
        <f t="shared" si="22"/>
      </c>
      <c r="AE17" s="18">
        <f t="shared" si="23"/>
      </c>
      <c r="AF17" s="18">
        <f t="shared" si="24"/>
      </c>
      <c r="AG17" s="18">
        <f t="shared" si="25"/>
      </c>
      <c r="AH17" s="19">
        <f t="shared" si="26"/>
      </c>
      <c r="AI17" s="19">
        <f t="shared" si="27"/>
      </c>
      <c r="AJ17" s="21" t="e">
        <f t="shared" si="2"/>
        <v>#VALUE!</v>
      </c>
      <c r="AK17" s="21" t="e">
        <f t="shared" si="2"/>
        <v>#VALUE!</v>
      </c>
      <c r="AL17" s="21" t="e">
        <f t="shared" si="3"/>
        <v>#VALUE!</v>
      </c>
      <c r="AM17" s="21" t="e">
        <f t="shared" si="4"/>
        <v>#VALUE!</v>
      </c>
      <c r="AN17" s="21" t="e">
        <f t="shared" si="5"/>
        <v>#VALUE!</v>
      </c>
      <c r="AO17" s="21" t="e">
        <f t="shared" si="6"/>
        <v>#VALUE!</v>
      </c>
      <c r="AP17" s="22" t="e">
        <f t="shared" si="7"/>
        <v>#VALUE!</v>
      </c>
    </row>
    <row r="18" spans="1:42" ht="14.25">
      <c r="A18" s="160">
        <v>14</v>
      </c>
      <c r="B18" s="16"/>
      <c r="C18" s="16"/>
      <c r="D18" s="17"/>
      <c r="E18" s="17"/>
      <c r="F18" s="17"/>
      <c r="G18" s="133">
        <v>14</v>
      </c>
      <c r="H18" s="133">
        <f t="shared" si="0"/>
      </c>
      <c r="I18" s="133">
        <f t="shared" si="1"/>
        <v>0</v>
      </c>
      <c r="J18" s="133">
        <f t="shared" si="8"/>
      </c>
      <c r="K18" s="133">
        <f t="shared" si="8"/>
      </c>
      <c r="L18" s="133">
        <f t="shared" si="8"/>
      </c>
      <c r="M18" s="133">
        <f t="shared" si="8"/>
      </c>
      <c r="N18" s="133">
        <f t="shared" si="8"/>
      </c>
      <c r="O18" s="19">
        <f t="shared" si="9"/>
      </c>
      <c r="P18" s="19">
        <f t="shared" si="9"/>
      </c>
      <c r="Q18" s="18">
        <f t="shared" si="10"/>
      </c>
      <c r="R18" s="18">
        <f t="shared" si="10"/>
      </c>
      <c r="S18" s="18">
        <f t="shared" si="11"/>
      </c>
      <c r="T18" s="18">
        <f t="shared" si="12"/>
      </c>
      <c r="U18" s="18">
        <f t="shared" si="13"/>
      </c>
      <c r="V18" s="19">
        <f t="shared" si="14"/>
      </c>
      <c r="W18" s="20">
        <f t="shared" si="15"/>
      </c>
      <c r="X18" s="18">
        <f t="shared" si="16"/>
      </c>
      <c r="Y18" s="18">
        <f t="shared" si="17"/>
      </c>
      <c r="Z18" s="18">
        <f t="shared" si="18"/>
      </c>
      <c r="AA18" s="18">
        <f t="shared" si="19"/>
      </c>
      <c r="AB18" s="19">
        <f t="shared" si="20"/>
      </c>
      <c r="AC18" s="18">
        <f t="shared" si="21"/>
      </c>
      <c r="AD18" s="20">
        <f t="shared" si="22"/>
      </c>
      <c r="AE18" s="18">
        <f t="shared" si="23"/>
      </c>
      <c r="AF18" s="18">
        <f t="shared" si="24"/>
      </c>
      <c r="AG18" s="18">
        <f t="shared" si="25"/>
      </c>
      <c r="AH18" s="19">
        <f t="shared" si="26"/>
      </c>
      <c r="AI18" s="19">
        <f t="shared" si="27"/>
      </c>
      <c r="AJ18" s="21" t="e">
        <f t="shared" si="2"/>
        <v>#VALUE!</v>
      </c>
      <c r="AK18" s="21" t="e">
        <f t="shared" si="2"/>
        <v>#VALUE!</v>
      </c>
      <c r="AL18" s="21" t="e">
        <f t="shared" si="3"/>
        <v>#VALUE!</v>
      </c>
      <c r="AM18" s="21" t="e">
        <f t="shared" si="4"/>
        <v>#VALUE!</v>
      </c>
      <c r="AN18" s="21" t="e">
        <f t="shared" si="5"/>
        <v>#VALUE!</v>
      </c>
      <c r="AO18" s="21" t="e">
        <f t="shared" si="6"/>
        <v>#VALUE!</v>
      </c>
      <c r="AP18" s="22" t="e">
        <f t="shared" si="7"/>
        <v>#VALUE!</v>
      </c>
    </row>
    <row r="19" spans="1:42" ht="14.25">
      <c r="A19" s="161">
        <v>15</v>
      </c>
      <c r="B19" s="24"/>
      <c r="C19" s="24"/>
      <c r="D19" s="25"/>
      <c r="E19" s="25"/>
      <c r="F19" s="25"/>
      <c r="G19" s="134">
        <v>15</v>
      </c>
      <c r="H19" s="134">
        <f t="shared" si="0"/>
      </c>
      <c r="I19" s="134">
        <f t="shared" si="1"/>
        <v>0</v>
      </c>
      <c r="J19" s="134">
        <f t="shared" si="8"/>
      </c>
      <c r="K19" s="134">
        <f t="shared" si="8"/>
      </c>
      <c r="L19" s="134">
        <f t="shared" si="8"/>
      </c>
      <c r="M19" s="134">
        <f t="shared" si="8"/>
      </c>
      <c r="N19" s="134">
        <f t="shared" si="8"/>
      </c>
      <c r="O19" s="27">
        <f t="shared" si="9"/>
      </c>
      <c r="P19" s="27">
        <f t="shared" si="9"/>
      </c>
      <c r="Q19" s="26">
        <f t="shared" si="10"/>
      </c>
      <c r="R19" s="26">
        <f t="shared" si="10"/>
      </c>
      <c r="S19" s="26">
        <f t="shared" si="11"/>
      </c>
      <c r="T19" s="26">
        <f t="shared" si="12"/>
      </c>
      <c r="U19" s="26">
        <f t="shared" si="13"/>
      </c>
      <c r="V19" s="27">
        <f t="shared" si="14"/>
      </c>
      <c r="W19" s="28">
        <f t="shared" si="15"/>
      </c>
      <c r="X19" s="26">
        <f t="shared" si="16"/>
      </c>
      <c r="Y19" s="26">
        <f t="shared" si="17"/>
      </c>
      <c r="Z19" s="26">
        <f t="shared" si="18"/>
      </c>
      <c r="AA19" s="26">
        <f t="shared" si="19"/>
      </c>
      <c r="AB19" s="27">
        <f t="shared" si="20"/>
      </c>
      <c r="AC19" s="26">
        <f t="shared" si="21"/>
      </c>
      <c r="AD19" s="28">
        <f t="shared" si="22"/>
      </c>
      <c r="AE19" s="26">
        <f t="shared" si="23"/>
      </c>
      <c r="AF19" s="26">
        <f t="shared" si="24"/>
      </c>
      <c r="AG19" s="26">
        <f t="shared" si="25"/>
      </c>
      <c r="AH19" s="27">
        <f t="shared" si="26"/>
      </c>
      <c r="AI19" s="27">
        <f t="shared" si="27"/>
      </c>
      <c r="AJ19" s="29" t="e">
        <f t="shared" si="2"/>
        <v>#VALUE!</v>
      </c>
      <c r="AK19" s="29" t="e">
        <f t="shared" si="2"/>
        <v>#VALUE!</v>
      </c>
      <c r="AL19" s="29" t="e">
        <f t="shared" si="3"/>
        <v>#VALUE!</v>
      </c>
      <c r="AM19" s="29" t="e">
        <f t="shared" si="4"/>
        <v>#VALUE!</v>
      </c>
      <c r="AN19" s="29" t="e">
        <f t="shared" si="5"/>
        <v>#VALUE!</v>
      </c>
      <c r="AO19" s="29" t="e">
        <f t="shared" si="6"/>
        <v>#VALUE!</v>
      </c>
      <c r="AP19" s="30" t="e">
        <f t="shared" si="7"/>
        <v>#VALUE!</v>
      </c>
    </row>
    <row r="20" spans="1:42" ht="14.25">
      <c r="A20" s="162">
        <v>16</v>
      </c>
      <c r="B20" s="32"/>
      <c r="C20" s="32"/>
      <c r="D20" s="33"/>
      <c r="E20" s="33"/>
      <c r="F20" s="33"/>
      <c r="G20" s="135">
        <v>16</v>
      </c>
      <c r="H20" s="135">
        <f t="shared" si="0"/>
      </c>
      <c r="I20" s="135">
        <f t="shared" si="1"/>
        <v>0</v>
      </c>
      <c r="J20" s="135">
        <f t="shared" si="8"/>
      </c>
      <c r="K20" s="135">
        <f t="shared" si="8"/>
      </c>
      <c r="L20" s="135">
        <f t="shared" si="8"/>
      </c>
      <c r="M20" s="135">
        <f t="shared" si="8"/>
      </c>
      <c r="N20" s="135">
        <f t="shared" si="8"/>
      </c>
      <c r="O20" s="35">
        <f t="shared" si="9"/>
      </c>
      <c r="P20" s="35">
        <f t="shared" si="9"/>
      </c>
      <c r="Q20" s="34">
        <f t="shared" si="10"/>
      </c>
      <c r="R20" s="34">
        <f t="shared" si="10"/>
      </c>
      <c r="S20" s="34">
        <f t="shared" si="11"/>
      </c>
      <c r="T20" s="34">
        <f t="shared" si="12"/>
      </c>
      <c r="U20" s="34">
        <f t="shared" si="13"/>
      </c>
      <c r="V20" s="35">
        <f t="shared" si="14"/>
      </c>
      <c r="W20" s="36">
        <f t="shared" si="15"/>
      </c>
      <c r="X20" s="34">
        <f t="shared" si="16"/>
      </c>
      <c r="Y20" s="34">
        <f t="shared" si="17"/>
      </c>
      <c r="Z20" s="34">
        <f t="shared" si="18"/>
      </c>
      <c r="AA20" s="34">
        <f t="shared" si="19"/>
      </c>
      <c r="AB20" s="35">
        <f t="shared" si="20"/>
      </c>
      <c r="AC20" s="34">
        <f t="shared" si="21"/>
      </c>
      <c r="AD20" s="36">
        <f t="shared" si="22"/>
      </c>
      <c r="AE20" s="34">
        <f t="shared" si="23"/>
      </c>
      <c r="AF20" s="34">
        <f t="shared" si="24"/>
      </c>
      <c r="AG20" s="34">
        <f t="shared" si="25"/>
      </c>
      <c r="AH20" s="35">
        <f t="shared" si="26"/>
      </c>
      <c r="AI20" s="35">
        <f t="shared" si="27"/>
      </c>
      <c r="AJ20" s="37" t="e">
        <f t="shared" si="2"/>
        <v>#VALUE!</v>
      </c>
      <c r="AK20" s="37" t="e">
        <f t="shared" si="2"/>
        <v>#VALUE!</v>
      </c>
      <c r="AL20" s="37" t="e">
        <f t="shared" si="3"/>
        <v>#VALUE!</v>
      </c>
      <c r="AM20" s="37" t="e">
        <f t="shared" si="4"/>
        <v>#VALUE!</v>
      </c>
      <c r="AN20" s="37" t="e">
        <f t="shared" si="5"/>
        <v>#VALUE!</v>
      </c>
      <c r="AO20" s="37" t="e">
        <f t="shared" si="6"/>
        <v>#VALUE!</v>
      </c>
      <c r="AP20" s="38" t="e">
        <f t="shared" si="7"/>
        <v>#VALUE!</v>
      </c>
    </row>
    <row r="21" spans="1:42" ht="14.25">
      <c r="A21" s="160">
        <v>17</v>
      </c>
      <c r="B21" s="16"/>
      <c r="C21" s="16"/>
      <c r="D21" s="17"/>
      <c r="E21" s="17"/>
      <c r="F21" s="17"/>
      <c r="G21" s="133">
        <v>17</v>
      </c>
      <c r="H21" s="133">
        <f t="shared" si="0"/>
      </c>
      <c r="I21" s="133">
        <f t="shared" si="1"/>
        <v>0</v>
      </c>
      <c r="J21" s="133">
        <f t="shared" si="8"/>
      </c>
      <c r="K21" s="133">
        <f t="shared" si="8"/>
      </c>
      <c r="L21" s="133">
        <f t="shared" si="8"/>
      </c>
      <c r="M21" s="133">
        <f t="shared" si="8"/>
      </c>
      <c r="N21" s="133">
        <f t="shared" si="8"/>
      </c>
      <c r="O21" s="19">
        <f t="shared" si="9"/>
      </c>
      <c r="P21" s="19">
        <f t="shared" si="9"/>
      </c>
      <c r="Q21" s="18">
        <f t="shared" si="10"/>
      </c>
      <c r="R21" s="18">
        <f t="shared" si="10"/>
      </c>
      <c r="S21" s="18">
        <f t="shared" si="11"/>
      </c>
      <c r="T21" s="18">
        <f t="shared" si="12"/>
      </c>
      <c r="U21" s="18">
        <f t="shared" si="13"/>
      </c>
      <c r="V21" s="19">
        <f t="shared" si="14"/>
      </c>
      <c r="W21" s="20">
        <f t="shared" si="15"/>
      </c>
      <c r="X21" s="18">
        <f t="shared" si="16"/>
      </c>
      <c r="Y21" s="18">
        <f t="shared" si="17"/>
      </c>
      <c r="Z21" s="18">
        <f t="shared" si="18"/>
      </c>
      <c r="AA21" s="18">
        <f t="shared" si="19"/>
      </c>
      <c r="AB21" s="19">
        <f t="shared" si="20"/>
      </c>
      <c r="AC21" s="18">
        <f t="shared" si="21"/>
      </c>
      <c r="AD21" s="20">
        <f t="shared" si="22"/>
      </c>
      <c r="AE21" s="18">
        <f t="shared" si="23"/>
      </c>
      <c r="AF21" s="18">
        <f t="shared" si="24"/>
      </c>
      <c r="AG21" s="18">
        <f t="shared" si="25"/>
      </c>
      <c r="AH21" s="19">
        <f t="shared" si="26"/>
      </c>
      <c r="AI21" s="19">
        <f t="shared" si="27"/>
      </c>
      <c r="AJ21" s="21" t="e">
        <f aca="true" t="shared" si="28" ref="AJ21:AK44">J21+Q21+W21+AC21</f>
        <v>#VALUE!</v>
      </c>
      <c r="AK21" s="21" t="e">
        <f t="shared" si="28"/>
        <v>#VALUE!</v>
      </c>
      <c r="AL21" s="21" t="e">
        <f t="shared" si="3"/>
        <v>#VALUE!</v>
      </c>
      <c r="AM21" s="21" t="e">
        <f t="shared" si="4"/>
        <v>#VALUE!</v>
      </c>
      <c r="AN21" s="21" t="e">
        <f t="shared" si="5"/>
        <v>#VALUE!</v>
      </c>
      <c r="AO21" s="21" t="e">
        <f t="shared" si="6"/>
        <v>#VALUE!</v>
      </c>
      <c r="AP21" s="22" t="e">
        <f t="shared" si="7"/>
        <v>#VALUE!</v>
      </c>
    </row>
    <row r="22" spans="1:42" ht="14.25">
      <c r="A22" s="160">
        <v>18</v>
      </c>
      <c r="B22" s="16"/>
      <c r="C22" s="16"/>
      <c r="D22" s="17"/>
      <c r="E22" s="17"/>
      <c r="F22" s="17"/>
      <c r="G22" s="133">
        <v>18</v>
      </c>
      <c r="H22" s="133">
        <f t="shared" si="0"/>
      </c>
      <c r="I22" s="133">
        <f t="shared" si="1"/>
        <v>0</v>
      </c>
      <c r="J22" s="133">
        <f t="shared" si="8"/>
      </c>
      <c r="K22" s="133">
        <f t="shared" si="8"/>
      </c>
      <c r="L22" s="133">
        <f t="shared" si="8"/>
      </c>
      <c r="M22" s="133">
        <f t="shared" si="8"/>
      </c>
      <c r="N22" s="133">
        <f t="shared" si="8"/>
      </c>
      <c r="O22" s="19">
        <f t="shared" si="9"/>
      </c>
      <c r="P22" s="19">
        <f t="shared" si="9"/>
      </c>
      <c r="Q22" s="18">
        <f t="shared" si="10"/>
      </c>
      <c r="R22" s="18">
        <f t="shared" si="10"/>
      </c>
      <c r="S22" s="18">
        <f t="shared" si="11"/>
      </c>
      <c r="T22" s="18">
        <f t="shared" si="12"/>
      </c>
      <c r="U22" s="18">
        <f t="shared" si="13"/>
      </c>
      <c r="V22" s="19">
        <f t="shared" si="14"/>
      </c>
      <c r="W22" s="20">
        <f t="shared" si="15"/>
      </c>
      <c r="X22" s="18">
        <f t="shared" si="16"/>
      </c>
      <c r="Y22" s="18">
        <f t="shared" si="17"/>
      </c>
      <c r="Z22" s="18">
        <f t="shared" si="18"/>
      </c>
      <c r="AA22" s="18">
        <f t="shared" si="19"/>
      </c>
      <c r="AB22" s="19">
        <f t="shared" si="20"/>
      </c>
      <c r="AC22" s="18">
        <f t="shared" si="21"/>
      </c>
      <c r="AD22" s="20">
        <f t="shared" si="22"/>
      </c>
      <c r="AE22" s="18">
        <f t="shared" si="23"/>
      </c>
      <c r="AF22" s="18">
        <f t="shared" si="24"/>
      </c>
      <c r="AG22" s="18">
        <f t="shared" si="25"/>
      </c>
      <c r="AH22" s="19">
        <f t="shared" si="26"/>
      </c>
      <c r="AI22" s="19">
        <f t="shared" si="27"/>
      </c>
      <c r="AJ22" s="21" t="e">
        <f t="shared" si="28"/>
        <v>#VALUE!</v>
      </c>
      <c r="AK22" s="21" t="e">
        <f t="shared" si="28"/>
        <v>#VALUE!</v>
      </c>
      <c r="AL22" s="21" t="e">
        <f t="shared" si="3"/>
        <v>#VALUE!</v>
      </c>
      <c r="AM22" s="21" t="e">
        <f t="shared" si="4"/>
        <v>#VALUE!</v>
      </c>
      <c r="AN22" s="21" t="e">
        <f t="shared" si="5"/>
        <v>#VALUE!</v>
      </c>
      <c r="AO22" s="21" t="e">
        <f t="shared" si="6"/>
        <v>#VALUE!</v>
      </c>
      <c r="AP22" s="22" t="e">
        <f t="shared" si="7"/>
        <v>#VALUE!</v>
      </c>
    </row>
    <row r="23" spans="1:42" ht="14.25">
      <c r="A23" s="160">
        <v>19</v>
      </c>
      <c r="B23" s="16"/>
      <c r="C23" s="16"/>
      <c r="D23" s="17"/>
      <c r="E23" s="17"/>
      <c r="F23" s="17"/>
      <c r="G23" s="133">
        <v>19</v>
      </c>
      <c r="H23" s="133">
        <f t="shared" si="0"/>
      </c>
      <c r="I23" s="133">
        <f t="shared" si="1"/>
        <v>0</v>
      </c>
      <c r="J23" s="133">
        <f t="shared" si="8"/>
      </c>
      <c r="K23" s="133">
        <f t="shared" si="8"/>
      </c>
      <c r="L23" s="133">
        <f t="shared" si="8"/>
      </c>
      <c r="M23" s="133">
        <f t="shared" si="8"/>
      </c>
      <c r="N23" s="133">
        <f t="shared" si="8"/>
      </c>
      <c r="O23" s="19">
        <f t="shared" si="9"/>
      </c>
      <c r="P23" s="19">
        <f t="shared" si="9"/>
      </c>
      <c r="Q23" s="18">
        <f t="shared" si="10"/>
      </c>
      <c r="R23" s="18">
        <f t="shared" si="10"/>
      </c>
      <c r="S23" s="18">
        <f t="shared" si="11"/>
      </c>
      <c r="T23" s="18">
        <f t="shared" si="12"/>
      </c>
      <c r="U23" s="18">
        <f t="shared" si="13"/>
      </c>
      <c r="V23" s="19">
        <f t="shared" si="14"/>
      </c>
      <c r="W23" s="20">
        <f t="shared" si="15"/>
      </c>
      <c r="X23" s="18">
        <f t="shared" si="16"/>
      </c>
      <c r="Y23" s="18">
        <f t="shared" si="17"/>
      </c>
      <c r="Z23" s="18">
        <f t="shared" si="18"/>
      </c>
      <c r="AA23" s="18">
        <f t="shared" si="19"/>
      </c>
      <c r="AB23" s="19">
        <f t="shared" si="20"/>
      </c>
      <c r="AC23" s="18">
        <f t="shared" si="21"/>
      </c>
      <c r="AD23" s="20">
        <f t="shared" si="22"/>
      </c>
      <c r="AE23" s="18">
        <f t="shared" si="23"/>
      </c>
      <c r="AF23" s="18">
        <f t="shared" si="24"/>
      </c>
      <c r="AG23" s="18">
        <f t="shared" si="25"/>
      </c>
      <c r="AH23" s="19">
        <f t="shared" si="26"/>
      </c>
      <c r="AI23" s="19">
        <f t="shared" si="27"/>
      </c>
      <c r="AJ23" s="21" t="e">
        <f t="shared" si="28"/>
        <v>#VALUE!</v>
      </c>
      <c r="AK23" s="21" t="e">
        <f t="shared" si="28"/>
        <v>#VALUE!</v>
      </c>
      <c r="AL23" s="21" t="e">
        <f t="shared" si="3"/>
        <v>#VALUE!</v>
      </c>
      <c r="AM23" s="21" t="e">
        <f t="shared" si="4"/>
        <v>#VALUE!</v>
      </c>
      <c r="AN23" s="21" t="e">
        <f t="shared" si="5"/>
        <v>#VALUE!</v>
      </c>
      <c r="AO23" s="21" t="e">
        <f t="shared" si="6"/>
        <v>#VALUE!</v>
      </c>
      <c r="AP23" s="22" t="e">
        <f t="shared" si="7"/>
        <v>#VALUE!</v>
      </c>
    </row>
    <row r="24" spans="1:42" ht="14.25">
      <c r="A24" s="161">
        <v>20</v>
      </c>
      <c r="B24" s="24"/>
      <c r="C24" s="24"/>
      <c r="D24" s="25"/>
      <c r="E24" s="25"/>
      <c r="F24" s="25"/>
      <c r="G24" s="134">
        <v>20</v>
      </c>
      <c r="H24" s="134">
        <f t="shared" si="0"/>
      </c>
      <c r="I24" s="134">
        <f t="shared" si="1"/>
        <v>0</v>
      </c>
      <c r="J24" s="134">
        <f t="shared" si="8"/>
      </c>
      <c r="K24" s="134">
        <f t="shared" si="8"/>
      </c>
      <c r="L24" s="134">
        <f t="shared" si="8"/>
      </c>
      <c r="M24" s="134">
        <f t="shared" si="8"/>
      </c>
      <c r="N24" s="134">
        <f t="shared" si="8"/>
      </c>
      <c r="O24" s="27">
        <f t="shared" si="9"/>
      </c>
      <c r="P24" s="27">
        <f t="shared" si="9"/>
      </c>
      <c r="Q24" s="26">
        <f t="shared" si="10"/>
      </c>
      <c r="R24" s="26">
        <f t="shared" si="10"/>
      </c>
      <c r="S24" s="26">
        <f t="shared" si="11"/>
      </c>
      <c r="T24" s="26">
        <f t="shared" si="12"/>
      </c>
      <c r="U24" s="26">
        <f t="shared" si="13"/>
      </c>
      <c r="V24" s="27">
        <f t="shared" si="14"/>
      </c>
      <c r="W24" s="28">
        <f t="shared" si="15"/>
      </c>
      <c r="X24" s="26">
        <f t="shared" si="16"/>
      </c>
      <c r="Y24" s="26">
        <f t="shared" si="17"/>
      </c>
      <c r="Z24" s="26">
        <f t="shared" si="18"/>
      </c>
      <c r="AA24" s="26">
        <f t="shared" si="19"/>
      </c>
      <c r="AB24" s="27">
        <f t="shared" si="20"/>
      </c>
      <c r="AC24" s="26">
        <f t="shared" si="21"/>
      </c>
      <c r="AD24" s="28">
        <f t="shared" si="22"/>
      </c>
      <c r="AE24" s="26">
        <f t="shared" si="23"/>
      </c>
      <c r="AF24" s="26">
        <f t="shared" si="24"/>
      </c>
      <c r="AG24" s="26">
        <f t="shared" si="25"/>
      </c>
      <c r="AH24" s="27">
        <f t="shared" si="26"/>
      </c>
      <c r="AI24" s="27">
        <f t="shared" si="27"/>
      </c>
      <c r="AJ24" s="29" t="e">
        <f t="shared" si="28"/>
        <v>#VALUE!</v>
      </c>
      <c r="AK24" s="29" t="e">
        <f t="shared" si="28"/>
        <v>#VALUE!</v>
      </c>
      <c r="AL24" s="29" t="e">
        <f t="shared" si="3"/>
        <v>#VALUE!</v>
      </c>
      <c r="AM24" s="29" t="e">
        <f t="shared" si="4"/>
        <v>#VALUE!</v>
      </c>
      <c r="AN24" s="29" t="e">
        <f t="shared" si="5"/>
        <v>#VALUE!</v>
      </c>
      <c r="AO24" s="29" t="e">
        <f t="shared" si="6"/>
        <v>#VALUE!</v>
      </c>
      <c r="AP24" s="30" t="e">
        <f t="shared" si="7"/>
        <v>#VALUE!</v>
      </c>
    </row>
    <row r="25" spans="1:42" ht="13.5" customHeight="1">
      <c r="A25" s="162">
        <v>21</v>
      </c>
      <c r="B25" s="32"/>
      <c r="C25" s="32"/>
      <c r="D25" s="33"/>
      <c r="E25" s="33"/>
      <c r="F25" s="33"/>
      <c r="G25" s="135">
        <v>21</v>
      </c>
      <c r="H25" s="135">
        <f t="shared" si="0"/>
      </c>
      <c r="I25" s="135">
        <f t="shared" si="1"/>
        <v>0</v>
      </c>
      <c r="J25" s="135">
        <f t="shared" si="8"/>
      </c>
      <c r="K25" s="135">
        <f t="shared" si="8"/>
      </c>
      <c r="L25" s="135">
        <f t="shared" si="8"/>
      </c>
      <c r="M25" s="135">
        <f t="shared" si="8"/>
      </c>
      <c r="N25" s="135">
        <f t="shared" si="8"/>
      </c>
      <c r="O25" s="35">
        <f t="shared" si="9"/>
      </c>
      <c r="P25" s="35">
        <f t="shared" si="9"/>
      </c>
      <c r="Q25" s="34">
        <f t="shared" si="10"/>
      </c>
      <c r="R25" s="34">
        <f t="shared" si="10"/>
      </c>
      <c r="S25" s="34">
        <f t="shared" si="11"/>
      </c>
      <c r="T25" s="34">
        <f t="shared" si="12"/>
      </c>
      <c r="U25" s="34">
        <f t="shared" si="13"/>
      </c>
      <c r="V25" s="35">
        <f t="shared" si="14"/>
      </c>
      <c r="W25" s="36">
        <f t="shared" si="15"/>
      </c>
      <c r="X25" s="34">
        <f t="shared" si="16"/>
      </c>
      <c r="Y25" s="34">
        <f t="shared" si="17"/>
      </c>
      <c r="Z25" s="34">
        <f t="shared" si="18"/>
      </c>
      <c r="AA25" s="34">
        <f t="shared" si="19"/>
      </c>
      <c r="AB25" s="35">
        <f t="shared" si="20"/>
      </c>
      <c r="AC25" s="34">
        <f t="shared" si="21"/>
      </c>
      <c r="AD25" s="36">
        <f t="shared" si="22"/>
      </c>
      <c r="AE25" s="34">
        <f t="shared" si="23"/>
      </c>
      <c r="AF25" s="34">
        <f t="shared" si="24"/>
      </c>
      <c r="AG25" s="34">
        <f t="shared" si="25"/>
      </c>
      <c r="AH25" s="35">
        <f t="shared" si="26"/>
      </c>
      <c r="AI25" s="35">
        <f t="shared" si="27"/>
      </c>
      <c r="AJ25" s="37" t="e">
        <f t="shared" si="28"/>
        <v>#VALUE!</v>
      </c>
      <c r="AK25" s="37" t="e">
        <f t="shared" si="28"/>
        <v>#VALUE!</v>
      </c>
      <c r="AL25" s="37" t="e">
        <f t="shared" si="3"/>
        <v>#VALUE!</v>
      </c>
      <c r="AM25" s="37" t="e">
        <f t="shared" si="4"/>
        <v>#VALUE!</v>
      </c>
      <c r="AN25" s="37" t="e">
        <f t="shared" si="5"/>
        <v>#VALUE!</v>
      </c>
      <c r="AO25" s="37" t="e">
        <f t="shared" si="6"/>
        <v>#VALUE!</v>
      </c>
      <c r="AP25" s="38" t="e">
        <f t="shared" si="7"/>
        <v>#VALUE!</v>
      </c>
    </row>
    <row r="26" spans="1:42" ht="13.5" customHeight="1">
      <c r="A26" s="160">
        <v>22</v>
      </c>
      <c r="B26" s="16"/>
      <c r="C26" s="16"/>
      <c r="D26" s="17"/>
      <c r="E26" s="17"/>
      <c r="F26" s="17"/>
      <c r="G26" s="133">
        <v>22</v>
      </c>
      <c r="H26" s="133">
        <f t="shared" si="0"/>
      </c>
      <c r="I26" s="133">
        <f t="shared" si="1"/>
        <v>0</v>
      </c>
      <c r="J26" s="133">
        <f t="shared" si="8"/>
      </c>
      <c r="K26" s="133">
        <f t="shared" si="8"/>
      </c>
      <c r="L26" s="133">
        <f t="shared" si="8"/>
      </c>
      <c r="M26" s="133">
        <f t="shared" si="8"/>
      </c>
      <c r="N26" s="133">
        <f t="shared" si="8"/>
      </c>
      <c r="O26" s="19">
        <f t="shared" si="9"/>
      </c>
      <c r="P26" s="19">
        <f t="shared" si="9"/>
      </c>
      <c r="Q26" s="18">
        <f t="shared" si="10"/>
      </c>
      <c r="R26" s="18">
        <f t="shared" si="10"/>
      </c>
      <c r="S26" s="18">
        <f t="shared" si="11"/>
      </c>
      <c r="T26" s="18">
        <f t="shared" si="12"/>
      </c>
      <c r="U26" s="18">
        <f t="shared" si="13"/>
      </c>
      <c r="V26" s="19">
        <f t="shared" si="14"/>
      </c>
      <c r="W26" s="20">
        <f t="shared" si="15"/>
      </c>
      <c r="X26" s="18">
        <f t="shared" si="16"/>
      </c>
      <c r="Y26" s="18">
        <f t="shared" si="17"/>
      </c>
      <c r="Z26" s="18">
        <f t="shared" si="18"/>
      </c>
      <c r="AA26" s="18">
        <f t="shared" si="19"/>
      </c>
      <c r="AB26" s="19">
        <f t="shared" si="20"/>
      </c>
      <c r="AC26" s="18">
        <f t="shared" si="21"/>
      </c>
      <c r="AD26" s="20">
        <f t="shared" si="22"/>
      </c>
      <c r="AE26" s="18">
        <f t="shared" si="23"/>
      </c>
      <c r="AF26" s="18">
        <f t="shared" si="24"/>
      </c>
      <c r="AG26" s="18">
        <f t="shared" si="25"/>
      </c>
      <c r="AH26" s="19">
        <f t="shared" si="26"/>
      </c>
      <c r="AI26" s="19">
        <f t="shared" si="27"/>
      </c>
      <c r="AJ26" s="21" t="e">
        <f t="shared" si="28"/>
        <v>#VALUE!</v>
      </c>
      <c r="AK26" s="21" t="e">
        <f t="shared" si="28"/>
        <v>#VALUE!</v>
      </c>
      <c r="AL26" s="21" t="e">
        <f t="shared" si="3"/>
        <v>#VALUE!</v>
      </c>
      <c r="AM26" s="21" t="e">
        <f t="shared" si="4"/>
        <v>#VALUE!</v>
      </c>
      <c r="AN26" s="21" t="e">
        <f t="shared" si="5"/>
        <v>#VALUE!</v>
      </c>
      <c r="AO26" s="21" t="e">
        <f t="shared" si="6"/>
        <v>#VALUE!</v>
      </c>
      <c r="AP26" s="22" t="e">
        <f t="shared" si="7"/>
        <v>#VALUE!</v>
      </c>
    </row>
    <row r="27" spans="1:42" ht="13.5" customHeight="1">
      <c r="A27" s="160">
        <v>23</v>
      </c>
      <c r="B27" s="16"/>
      <c r="C27" s="16"/>
      <c r="D27" s="17"/>
      <c r="E27" s="17"/>
      <c r="F27" s="17"/>
      <c r="G27" s="133">
        <v>23</v>
      </c>
      <c r="H27" s="133">
        <f t="shared" si="0"/>
      </c>
      <c r="I27" s="133">
        <f t="shared" si="1"/>
        <v>0</v>
      </c>
      <c r="J27" s="133">
        <f t="shared" si="8"/>
      </c>
      <c r="K27" s="133">
        <f t="shared" si="8"/>
      </c>
      <c r="L27" s="133">
        <f t="shared" si="8"/>
      </c>
      <c r="M27" s="133">
        <f t="shared" si="8"/>
      </c>
      <c r="N27" s="133">
        <f t="shared" si="8"/>
      </c>
      <c r="O27" s="19">
        <f t="shared" si="9"/>
      </c>
      <c r="P27" s="19">
        <f t="shared" si="9"/>
      </c>
      <c r="Q27" s="18">
        <f t="shared" si="10"/>
      </c>
      <c r="R27" s="18">
        <f t="shared" si="10"/>
      </c>
      <c r="S27" s="18">
        <f t="shared" si="11"/>
      </c>
      <c r="T27" s="18">
        <f t="shared" si="12"/>
      </c>
      <c r="U27" s="18">
        <f t="shared" si="13"/>
      </c>
      <c r="V27" s="19">
        <f t="shared" si="14"/>
      </c>
      <c r="W27" s="20">
        <f t="shared" si="15"/>
      </c>
      <c r="X27" s="18">
        <f t="shared" si="16"/>
      </c>
      <c r="Y27" s="18">
        <f t="shared" si="17"/>
      </c>
      <c r="Z27" s="18">
        <f t="shared" si="18"/>
      </c>
      <c r="AA27" s="18">
        <f t="shared" si="19"/>
      </c>
      <c r="AB27" s="19">
        <f t="shared" si="20"/>
      </c>
      <c r="AC27" s="18">
        <f t="shared" si="21"/>
      </c>
      <c r="AD27" s="20">
        <f t="shared" si="22"/>
      </c>
      <c r="AE27" s="18">
        <f t="shared" si="23"/>
      </c>
      <c r="AF27" s="18">
        <f t="shared" si="24"/>
      </c>
      <c r="AG27" s="18">
        <f t="shared" si="25"/>
      </c>
      <c r="AH27" s="19">
        <f t="shared" si="26"/>
      </c>
      <c r="AI27" s="19">
        <f t="shared" si="27"/>
      </c>
      <c r="AJ27" s="21" t="e">
        <f t="shared" si="28"/>
        <v>#VALUE!</v>
      </c>
      <c r="AK27" s="21" t="e">
        <f t="shared" si="28"/>
        <v>#VALUE!</v>
      </c>
      <c r="AL27" s="21" t="e">
        <f t="shared" si="3"/>
        <v>#VALUE!</v>
      </c>
      <c r="AM27" s="21" t="e">
        <f t="shared" si="4"/>
        <v>#VALUE!</v>
      </c>
      <c r="AN27" s="21" t="e">
        <f t="shared" si="5"/>
        <v>#VALUE!</v>
      </c>
      <c r="AO27" s="21" t="e">
        <f t="shared" si="6"/>
        <v>#VALUE!</v>
      </c>
      <c r="AP27" s="22" t="e">
        <f t="shared" si="7"/>
        <v>#VALUE!</v>
      </c>
    </row>
    <row r="28" spans="1:42" ht="14.25">
      <c r="A28" s="160">
        <v>24</v>
      </c>
      <c r="B28" s="16"/>
      <c r="C28" s="16"/>
      <c r="D28" s="17"/>
      <c r="E28" s="17"/>
      <c r="F28" s="17"/>
      <c r="G28" s="133">
        <v>24</v>
      </c>
      <c r="H28" s="133">
        <f t="shared" si="0"/>
      </c>
      <c r="I28" s="133">
        <f t="shared" si="1"/>
        <v>0</v>
      </c>
      <c r="J28" s="133">
        <f t="shared" si="8"/>
      </c>
      <c r="K28" s="133">
        <f t="shared" si="8"/>
      </c>
      <c r="L28" s="133">
        <f t="shared" si="8"/>
      </c>
      <c r="M28" s="133">
        <f t="shared" si="8"/>
      </c>
      <c r="N28" s="133">
        <f t="shared" si="8"/>
      </c>
      <c r="O28" s="19">
        <f t="shared" si="9"/>
      </c>
      <c r="P28" s="19">
        <f t="shared" si="9"/>
      </c>
      <c r="Q28" s="18">
        <f t="shared" si="10"/>
      </c>
      <c r="R28" s="18">
        <f t="shared" si="10"/>
      </c>
      <c r="S28" s="18">
        <f t="shared" si="11"/>
      </c>
      <c r="T28" s="18">
        <f t="shared" si="12"/>
      </c>
      <c r="U28" s="18">
        <f t="shared" si="13"/>
      </c>
      <c r="V28" s="19">
        <f t="shared" si="14"/>
      </c>
      <c r="W28" s="20">
        <f t="shared" si="15"/>
      </c>
      <c r="X28" s="18">
        <f t="shared" si="16"/>
      </c>
      <c r="Y28" s="18">
        <f t="shared" si="17"/>
      </c>
      <c r="Z28" s="18">
        <f t="shared" si="18"/>
      </c>
      <c r="AA28" s="18">
        <f t="shared" si="19"/>
      </c>
      <c r="AB28" s="19">
        <f t="shared" si="20"/>
      </c>
      <c r="AC28" s="18">
        <f t="shared" si="21"/>
      </c>
      <c r="AD28" s="20">
        <f t="shared" si="22"/>
      </c>
      <c r="AE28" s="18">
        <f t="shared" si="23"/>
      </c>
      <c r="AF28" s="18">
        <f t="shared" si="24"/>
      </c>
      <c r="AG28" s="18">
        <f t="shared" si="25"/>
      </c>
      <c r="AH28" s="19">
        <f t="shared" si="26"/>
      </c>
      <c r="AI28" s="19">
        <f t="shared" si="27"/>
      </c>
      <c r="AJ28" s="21" t="e">
        <f t="shared" si="28"/>
        <v>#VALUE!</v>
      </c>
      <c r="AK28" s="21" t="e">
        <f t="shared" si="28"/>
        <v>#VALUE!</v>
      </c>
      <c r="AL28" s="21" t="e">
        <f t="shared" si="3"/>
        <v>#VALUE!</v>
      </c>
      <c r="AM28" s="21" t="e">
        <f t="shared" si="4"/>
        <v>#VALUE!</v>
      </c>
      <c r="AN28" s="21" t="e">
        <f t="shared" si="5"/>
        <v>#VALUE!</v>
      </c>
      <c r="AO28" s="21" t="e">
        <f t="shared" si="6"/>
        <v>#VALUE!</v>
      </c>
      <c r="AP28" s="22" t="e">
        <f t="shared" si="7"/>
        <v>#VALUE!</v>
      </c>
    </row>
    <row r="29" spans="1:42" ht="14.25">
      <c r="A29" s="161">
        <v>25</v>
      </c>
      <c r="B29" s="24"/>
      <c r="C29" s="24"/>
      <c r="D29" s="25"/>
      <c r="E29" s="25"/>
      <c r="F29" s="25"/>
      <c r="G29" s="134">
        <v>25</v>
      </c>
      <c r="H29" s="134">
        <f t="shared" si="0"/>
      </c>
      <c r="I29" s="134">
        <f t="shared" si="1"/>
        <v>0</v>
      </c>
      <c r="J29" s="134">
        <f t="shared" si="8"/>
      </c>
      <c r="K29" s="134">
        <f t="shared" si="8"/>
      </c>
      <c r="L29" s="134">
        <f t="shared" si="8"/>
      </c>
      <c r="M29" s="134">
        <f t="shared" si="8"/>
      </c>
      <c r="N29" s="134">
        <f t="shared" si="8"/>
      </c>
      <c r="O29" s="27">
        <f t="shared" si="9"/>
      </c>
      <c r="P29" s="27">
        <f t="shared" si="9"/>
      </c>
      <c r="Q29" s="26">
        <f t="shared" si="10"/>
      </c>
      <c r="R29" s="26">
        <f t="shared" si="10"/>
      </c>
      <c r="S29" s="26">
        <f t="shared" si="11"/>
      </c>
      <c r="T29" s="26">
        <f t="shared" si="12"/>
      </c>
      <c r="U29" s="26">
        <f t="shared" si="13"/>
      </c>
      <c r="V29" s="27">
        <f t="shared" si="14"/>
      </c>
      <c r="W29" s="28">
        <f t="shared" si="15"/>
      </c>
      <c r="X29" s="26">
        <f t="shared" si="16"/>
      </c>
      <c r="Y29" s="26">
        <f t="shared" si="17"/>
      </c>
      <c r="Z29" s="26">
        <f t="shared" si="18"/>
      </c>
      <c r="AA29" s="26">
        <f t="shared" si="19"/>
      </c>
      <c r="AB29" s="27">
        <f t="shared" si="20"/>
      </c>
      <c r="AC29" s="26">
        <f t="shared" si="21"/>
      </c>
      <c r="AD29" s="28">
        <f t="shared" si="22"/>
      </c>
      <c r="AE29" s="26">
        <f t="shared" si="23"/>
      </c>
      <c r="AF29" s="26">
        <f t="shared" si="24"/>
      </c>
      <c r="AG29" s="26">
        <f t="shared" si="25"/>
      </c>
      <c r="AH29" s="27">
        <f t="shared" si="26"/>
      </c>
      <c r="AI29" s="27">
        <f t="shared" si="27"/>
      </c>
      <c r="AJ29" s="29" t="e">
        <f t="shared" si="28"/>
        <v>#VALUE!</v>
      </c>
      <c r="AK29" s="29" t="e">
        <f t="shared" si="28"/>
        <v>#VALUE!</v>
      </c>
      <c r="AL29" s="29" t="e">
        <f t="shared" si="3"/>
        <v>#VALUE!</v>
      </c>
      <c r="AM29" s="29" t="e">
        <f t="shared" si="4"/>
        <v>#VALUE!</v>
      </c>
      <c r="AN29" s="29" t="e">
        <f t="shared" si="5"/>
        <v>#VALUE!</v>
      </c>
      <c r="AO29" s="29" t="e">
        <f t="shared" si="6"/>
        <v>#VALUE!</v>
      </c>
      <c r="AP29" s="30" t="e">
        <f t="shared" si="7"/>
        <v>#VALUE!</v>
      </c>
    </row>
    <row r="30" spans="1:42" ht="14.25">
      <c r="A30" s="162">
        <v>26</v>
      </c>
      <c r="B30" s="32"/>
      <c r="C30" s="32"/>
      <c r="D30" s="33"/>
      <c r="E30" s="33"/>
      <c r="F30" s="33"/>
      <c r="G30" s="135">
        <v>26</v>
      </c>
      <c r="H30" s="135">
        <f t="shared" si="0"/>
      </c>
      <c r="I30" s="135">
        <f t="shared" si="1"/>
        <v>0</v>
      </c>
      <c r="J30" s="135">
        <f t="shared" si="8"/>
      </c>
      <c r="K30" s="135">
        <f t="shared" si="8"/>
      </c>
      <c r="L30" s="135">
        <f t="shared" si="8"/>
      </c>
      <c r="M30" s="135">
        <f t="shared" si="8"/>
      </c>
      <c r="N30" s="135">
        <f t="shared" si="8"/>
      </c>
      <c r="O30" s="35">
        <f t="shared" si="9"/>
      </c>
      <c r="P30" s="35">
        <f t="shared" si="9"/>
      </c>
      <c r="Q30" s="34">
        <f t="shared" si="10"/>
      </c>
      <c r="R30" s="34">
        <f t="shared" si="10"/>
      </c>
      <c r="S30" s="34">
        <f t="shared" si="11"/>
      </c>
      <c r="T30" s="34">
        <f t="shared" si="12"/>
      </c>
      <c r="U30" s="34">
        <f t="shared" si="13"/>
      </c>
      <c r="V30" s="35">
        <f t="shared" si="14"/>
      </c>
      <c r="W30" s="36">
        <f t="shared" si="15"/>
      </c>
      <c r="X30" s="34">
        <f t="shared" si="16"/>
      </c>
      <c r="Y30" s="34">
        <f t="shared" si="17"/>
      </c>
      <c r="Z30" s="34">
        <f t="shared" si="18"/>
      </c>
      <c r="AA30" s="34">
        <f t="shared" si="19"/>
      </c>
      <c r="AB30" s="35">
        <f t="shared" si="20"/>
      </c>
      <c r="AC30" s="34">
        <f t="shared" si="21"/>
      </c>
      <c r="AD30" s="36">
        <f t="shared" si="22"/>
      </c>
      <c r="AE30" s="34">
        <f t="shared" si="23"/>
      </c>
      <c r="AF30" s="34">
        <f t="shared" si="24"/>
      </c>
      <c r="AG30" s="34">
        <f t="shared" si="25"/>
      </c>
      <c r="AH30" s="35">
        <f t="shared" si="26"/>
      </c>
      <c r="AI30" s="35">
        <f t="shared" si="27"/>
      </c>
      <c r="AJ30" s="37" t="e">
        <f t="shared" si="28"/>
        <v>#VALUE!</v>
      </c>
      <c r="AK30" s="37" t="e">
        <f t="shared" si="28"/>
        <v>#VALUE!</v>
      </c>
      <c r="AL30" s="37" t="e">
        <f t="shared" si="3"/>
        <v>#VALUE!</v>
      </c>
      <c r="AM30" s="37" t="e">
        <f t="shared" si="4"/>
        <v>#VALUE!</v>
      </c>
      <c r="AN30" s="37" t="e">
        <f t="shared" si="5"/>
        <v>#VALUE!</v>
      </c>
      <c r="AO30" s="37" t="e">
        <f t="shared" si="6"/>
        <v>#VALUE!</v>
      </c>
      <c r="AP30" s="38" t="e">
        <f t="shared" si="7"/>
        <v>#VALUE!</v>
      </c>
    </row>
    <row r="31" spans="1:42" ht="14.25">
      <c r="A31" s="160">
        <v>27</v>
      </c>
      <c r="B31" s="16"/>
      <c r="C31" s="16"/>
      <c r="D31" s="17"/>
      <c r="E31" s="17"/>
      <c r="F31" s="17"/>
      <c r="G31" s="133">
        <v>27</v>
      </c>
      <c r="H31" s="133">
        <f t="shared" si="0"/>
      </c>
      <c r="I31" s="133">
        <f t="shared" si="1"/>
        <v>0</v>
      </c>
      <c r="J31" s="133">
        <f t="shared" si="8"/>
      </c>
      <c r="K31" s="133">
        <f t="shared" si="8"/>
      </c>
      <c r="L31" s="133">
        <f t="shared" si="8"/>
      </c>
      <c r="M31" s="133">
        <f t="shared" si="8"/>
      </c>
      <c r="N31" s="133">
        <f t="shared" si="8"/>
      </c>
      <c r="O31" s="19">
        <f t="shared" si="9"/>
      </c>
      <c r="P31" s="19">
        <f t="shared" si="9"/>
      </c>
      <c r="Q31" s="18">
        <f t="shared" si="10"/>
      </c>
      <c r="R31" s="18">
        <f t="shared" si="10"/>
      </c>
      <c r="S31" s="18">
        <f t="shared" si="11"/>
      </c>
      <c r="T31" s="18">
        <f t="shared" si="12"/>
      </c>
      <c r="U31" s="18">
        <f t="shared" si="13"/>
      </c>
      <c r="V31" s="19">
        <f t="shared" si="14"/>
      </c>
      <c r="W31" s="20">
        <f t="shared" si="15"/>
      </c>
      <c r="X31" s="18">
        <f t="shared" si="16"/>
      </c>
      <c r="Y31" s="18">
        <f t="shared" si="17"/>
      </c>
      <c r="Z31" s="18">
        <f t="shared" si="18"/>
      </c>
      <c r="AA31" s="18">
        <f t="shared" si="19"/>
      </c>
      <c r="AB31" s="19">
        <f t="shared" si="20"/>
      </c>
      <c r="AC31" s="18">
        <f t="shared" si="21"/>
      </c>
      <c r="AD31" s="20">
        <f t="shared" si="22"/>
      </c>
      <c r="AE31" s="18">
        <f t="shared" si="23"/>
      </c>
      <c r="AF31" s="18">
        <f t="shared" si="24"/>
      </c>
      <c r="AG31" s="18">
        <f t="shared" si="25"/>
      </c>
      <c r="AH31" s="19">
        <f t="shared" si="26"/>
      </c>
      <c r="AI31" s="19">
        <f t="shared" si="27"/>
      </c>
      <c r="AJ31" s="21" t="e">
        <f t="shared" si="28"/>
        <v>#VALUE!</v>
      </c>
      <c r="AK31" s="21" t="e">
        <f t="shared" si="28"/>
        <v>#VALUE!</v>
      </c>
      <c r="AL31" s="21" t="e">
        <f t="shared" si="3"/>
        <v>#VALUE!</v>
      </c>
      <c r="AM31" s="21" t="e">
        <f t="shared" si="4"/>
        <v>#VALUE!</v>
      </c>
      <c r="AN31" s="21" t="e">
        <f t="shared" si="5"/>
        <v>#VALUE!</v>
      </c>
      <c r="AO31" s="21" t="e">
        <f t="shared" si="6"/>
        <v>#VALUE!</v>
      </c>
      <c r="AP31" s="22" t="e">
        <f t="shared" si="7"/>
        <v>#VALUE!</v>
      </c>
    </row>
    <row r="32" spans="1:42" ht="14.25">
      <c r="A32" s="160">
        <v>28</v>
      </c>
      <c r="B32" s="16"/>
      <c r="C32" s="16"/>
      <c r="D32" s="17"/>
      <c r="E32" s="17"/>
      <c r="F32" s="17"/>
      <c r="G32" s="133">
        <v>28</v>
      </c>
      <c r="H32" s="133">
        <f t="shared" si="0"/>
      </c>
      <c r="I32" s="133">
        <f t="shared" si="1"/>
        <v>0</v>
      </c>
      <c r="J32" s="133">
        <f t="shared" si="8"/>
      </c>
      <c r="K32" s="133">
        <f t="shared" si="8"/>
      </c>
      <c r="L32" s="133">
        <f t="shared" si="8"/>
      </c>
      <c r="M32" s="133">
        <f t="shared" si="8"/>
      </c>
      <c r="N32" s="133">
        <f t="shared" si="8"/>
      </c>
      <c r="O32" s="19">
        <f t="shared" si="9"/>
      </c>
      <c r="P32" s="19">
        <f t="shared" si="9"/>
      </c>
      <c r="Q32" s="18">
        <f t="shared" si="10"/>
      </c>
      <c r="R32" s="18">
        <f t="shared" si="10"/>
      </c>
      <c r="S32" s="18">
        <f t="shared" si="11"/>
      </c>
      <c r="T32" s="18">
        <f t="shared" si="12"/>
      </c>
      <c r="U32" s="18">
        <f t="shared" si="13"/>
      </c>
      <c r="V32" s="19">
        <f t="shared" si="14"/>
      </c>
      <c r="W32" s="20">
        <f t="shared" si="15"/>
      </c>
      <c r="X32" s="18">
        <f t="shared" si="16"/>
      </c>
      <c r="Y32" s="18">
        <f t="shared" si="17"/>
      </c>
      <c r="Z32" s="18">
        <f t="shared" si="18"/>
      </c>
      <c r="AA32" s="18">
        <f t="shared" si="19"/>
      </c>
      <c r="AB32" s="19">
        <f t="shared" si="20"/>
      </c>
      <c r="AC32" s="18">
        <f t="shared" si="21"/>
      </c>
      <c r="AD32" s="20">
        <f t="shared" si="22"/>
      </c>
      <c r="AE32" s="18">
        <f t="shared" si="23"/>
      </c>
      <c r="AF32" s="18">
        <f t="shared" si="24"/>
      </c>
      <c r="AG32" s="18">
        <f t="shared" si="25"/>
      </c>
      <c r="AH32" s="19">
        <f t="shared" si="26"/>
      </c>
      <c r="AI32" s="19">
        <f t="shared" si="27"/>
      </c>
      <c r="AJ32" s="21" t="e">
        <f t="shared" si="28"/>
        <v>#VALUE!</v>
      </c>
      <c r="AK32" s="21" t="e">
        <f t="shared" si="28"/>
        <v>#VALUE!</v>
      </c>
      <c r="AL32" s="21" t="e">
        <f t="shared" si="3"/>
        <v>#VALUE!</v>
      </c>
      <c r="AM32" s="21" t="e">
        <f t="shared" si="4"/>
        <v>#VALUE!</v>
      </c>
      <c r="AN32" s="21" t="e">
        <f t="shared" si="5"/>
        <v>#VALUE!</v>
      </c>
      <c r="AO32" s="21" t="e">
        <f t="shared" si="6"/>
        <v>#VALUE!</v>
      </c>
      <c r="AP32" s="22" t="e">
        <f t="shared" si="7"/>
        <v>#VALUE!</v>
      </c>
    </row>
    <row r="33" spans="1:42" ht="14.25">
      <c r="A33" s="160">
        <v>29</v>
      </c>
      <c r="B33" s="16"/>
      <c r="C33" s="16"/>
      <c r="D33" s="17"/>
      <c r="E33" s="17"/>
      <c r="F33" s="17"/>
      <c r="G33" s="133">
        <v>29</v>
      </c>
      <c r="H33" s="133">
        <f t="shared" si="0"/>
      </c>
      <c r="I33" s="133">
        <f t="shared" si="1"/>
        <v>0</v>
      </c>
      <c r="J33" s="133">
        <f t="shared" si="8"/>
      </c>
      <c r="K33" s="133">
        <f t="shared" si="8"/>
      </c>
      <c r="L33" s="133">
        <f t="shared" si="8"/>
      </c>
      <c r="M33" s="133">
        <f t="shared" si="8"/>
      </c>
      <c r="N33" s="133">
        <f t="shared" si="8"/>
      </c>
      <c r="O33" s="19">
        <f t="shared" si="9"/>
      </c>
      <c r="P33" s="19">
        <f t="shared" si="9"/>
      </c>
      <c r="Q33" s="18">
        <f t="shared" si="10"/>
      </c>
      <c r="R33" s="18">
        <f t="shared" si="10"/>
      </c>
      <c r="S33" s="18">
        <f t="shared" si="11"/>
      </c>
      <c r="T33" s="18">
        <f t="shared" si="12"/>
      </c>
      <c r="U33" s="18">
        <f t="shared" si="13"/>
      </c>
      <c r="V33" s="19">
        <f t="shared" si="14"/>
      </c>
      <c r="W33" s="20">
        <f t="shared" si="15"/>
      </c>
      <c r="X33" s="18">
        <f t="shared" si="16"/>
      </c>
      <c r="Y33" s="18">
        <f t="shared" si="17"/>
      </c>
      <c r="Z33" s="18">
        <f t="shared" si="18"/>
      </c>
      <c r="AA33" s="18">
        <f t="shared" si="19"/>
      </c>
      <c r="AB33" s="19">
        <f t="shared" si="20"/>
      </c>
      <c r="AC33" s="18">
        <f t="shared" si="21"/>
      </c>
      <c r="AD33" s="20">
        <f t="shared" si="22"/>
      </c>
      <c r="AE33" s="18">
        <f t="shared" si="23"/>
      </c>
      <c r="AF33" s="18">
        <f t="shared" si="24"/>
      </c>
      <c r="AG33" s="18">
        <f t="shared" si="25"/>
      </c>
      <c r="AH33" s="19">
        <f t="shared" si="26"/>
      </c>
      <c r="AI33" s="19">
        <f t="shared" si="27"/>
      </c>
      <c r="AJ33" s="21" t="e">
        <f t="shared" si="28"/>
        <v>#VALUE!</v>
      </c>
      <c r="AK33" s="21" t="e">
        <f t="shared" si="28"/>
        <v>#VALUE!</v>
      </c>
      <c r="AL33" s="21" t="e">
        <f t="shared" si="3"/>
        <v>#VALUE!</v>
      </c>
      <c r="AM33" s="21" t="e">
        <f t="shared" si="4"/>
        <v>#VALUE!</v>
      </c>
      <c r="AN33" s="21" t="e">
        <f t="shared" si="5"/>
        <v>#VALUE!</v>
      </c>
      <c r="AO33" s="21" t="e">
        <f t="shared" si="6"/>
        <v>#VALUE!</v>
      </c>
      <c r="AP33" s="22" t="e">
        <f t="shared" si="7"/>
        <v>#VALUE!</v>
      </c>
    </row>
    <row r="34" spans="1:42" ht="14.25">
      <c r="A34" s="161">
        <v>30</v>
      </c>
      <c r="B34" s="24"/>
      <c r="C34" s="24"/>
      <c r="D34" s="25"/>
      <c r="E34" s="25"/>
      <c r="F34" s="25"/>
      <c r="G34" s="134">
        <v>30</v>
      </c>
      <c r="H34" s="134">
        <f t="shared" si="0"/>
      </c>
      <c r="I34" s="134">
        <f t="shared" si="1"/>
        <v>0</v>
      </c>
      <c r="J34" s="134">
        <f t="shared" si="8"/>
      </c>
      <c r="K34" s="134">
        <f t="shared" si="8"/>
      </c>
      <c r="L34" s="134">
        <f t="shared" si="8"/>
      </c>
      <c r="M34" s="134">
        <f t="shared" si="8"/>
      </c>
      <c r="N34" s="134">
        <f t="shared" si="8"/>
      </c>
      <c r="O34" s="27">
        <f t="shared" si="9"/>
      </c>
      <c r="P34" s="27">
        <f t="shared" si="9"/>
      </c>
      <c r="Q34" s="26">
        <f t="shared" si="10"/>
      </c>
      <c r="R34" s="26">
        <f t="shared" si="10"/>
      </c>
      <c r="S34" s="26">
        <f t="shared" si="11"/>
      </c>
      <c r="T34" s="26">
        <f t="shared" si="12"/>
      </c>
      <c r="U34" s="26">
        <f t="shared" si="13"/>
      </c>
      <c r="V34" s="27">
        <f t="shared" si="14"/>
      </c>
      <c r="W34" s="28">
        <f t="shared" si="15"/>
      </c>
      <c r="X34" s="26">
        <f t="shared" si="16"/>
      </c>
      <c r="Y34" s="26">
        <f t="shared" si="17"/>
      </c>
      <c r="Z34" s="26">
        <f t="shared" si="18"/>
      </c>
      <c r="AA34" s="26">
        <f t="shared" si="19"/>
      </c>
      <c r="AB34" s="27">
        <f t="shared" si="20"/>
      </c>
      <c r="AC34" s="26">
        <f t="shared" si="21"/>
      </c>
      <c r="AD34" s="28">
        <f t="shared" si="22"/>
      </c>
      <c r="AE34" s="26">
        <f t="shared" si="23"/>
      </c>
      <c r="AF34" s="26">
        <f t="shared" si="24"/>
      </c>
      <c r="AG34" s="26">
        <f t="shared" si="25"/>
      </c>
      <c r="AH34" s="27">
        <f t="shared" si="26"/>
      </c>
      <c r="AI34" s="27">
        <f t="shared" si="27"/>
      </c>
      <c r="AJ34" s="29" t="e">
        <f t="shared" si="28"/>
        <v>#VALUE!</v>
      </c>
      <c r="AK34" s="29" t="e">
        <f t="shared" si="28"/>
        <v>#VALUE!</v>
      </c>
      <c r="AL34" s="29" t="e">
        <f t="shared" si="3"/>
        <v>#VALUE!</v>
      </c>
      <c r="AM34" s="29" t="e">
        <f t="shared" si="4"/>
        <v>#VALUE!</v>
      </c>
      <c r="AN34" s="29" t="e">
        <f t="shared" si="5"/>
        <v>#VALUE!</v>
      </c>
      <c r="AO34" s="29" t="e">
        <f t="shared" si="6"/>
        <v>#VALUE!</v>
      </c>
      <c r="AP34" s="30" t="e">
        <f t="shared" si="7"/>
        <v>#VALUE!</v>
      </c>
    </row>
    <row r="35" spans="1:42" ht="14.25">
      <c r="A35" s="162">
        <v>31</v>
      </c>
      <c r="B35" s="32"/>
      <c r="C35" s="32"/>
      <c r="D35" s="33"/>
      <c r="E35" s="33"/>
      <c r="F35" s="33"/>
      <c r="G35" s="135">
        <v>31</v>
      </c>
      <c r="H35" s="135">
        <f t="shared" si="0"/>
      </c>
      <c r="I35" s="135">
        <f t="shared" si="1"/>
        <v>0</v>
      </c>
      <c r="J35" s="135">
        <f t="shared" si="8"/>
      </c>
      <c r="K35" s="135">
        <f t="shared" si="8"/>
      </c>
      <c r="L35" s="135">
        <f t="shared" si="8"/>
      </c>
      <c r="M35" s="135">
        <f t="shared" si="8"/>
      </c>
      <c r="N35" s="135">
        <f t="shared" si="8"/>
      </c>
      <c r="O35" s="35">
        <f t="shared" si="9"/>
      </c>
      <c r="P35" s="35">
        <f t="shared" si="9"/>
      </c>
      <c r="Q35" s="34">
        <f t="shared" si="10"/>
      </c>
      <c r="R35" s="34">
        <f t="shared" si="10"/>
      </c>
      <c r="S35" s="34">
        <f t="shared" si="11"/>
      </c>
      <c r="T35" s="34">
        <f t="shared" si="12"/>
      </c>
      <c r="U35" s="34">
        <f t="shared" si="13"/>
      </c>
      <c r="V35" s="35">
        <f t="shared" si="14"/>
      </c>
      <c r="W35" s="36">
        <f t="shared" si="15"/>
      </c>
      <c r="X35" s="34">
        <f t="shared" si="16"/>
      </c>
      <c r="Y35" s="34">
        <f t="shared" si="17"/>
      </c>
      <c r="Z35" s="34">
        <f t="shared" si="18"/>
      </c>
      <c r="AA35" s="34">
        <f t="shared" si="19"/>
      </c>
      <c r="AB35" s="35">
        <f t="shared" si="20"/>
      </c>
      <c r="AC35" s="34">
        <f t="shared" si="21"/>
      </c>
      <c r="AD35" s="36">
        <f t="shared" si="22"/>
      </c>
      <c r="AE35" s="34">
        <f t="shared" si="23"/>
      </c>
      <c r="AF35" s="34">
        <f t="shared" si="24"/>
      </c>
      <c r="AG35" s="34">
        <f t="shared" si="25"/>
      </c>
      <c r="AH35" s="35">
        <f t="shared" si="26"/>
      </c>
      <c r="AI35" s="35">
        <f t="shared" si="27"/>
      </c>
      <c r="AJ35" s="37" t="e">
        <f t="shared" si="28"/>
        <v>#VALUE!</v>
      </c>
      <c r="AK35" s="37" t="e">
        <f t="shared" si="28"/>
        <v>#VALUE!</v>
      </c>
      <c r="AL35" s="37" t="e">
        <f t="shared" si="3"/>
        <v>#VALUE!</v>
      </c>
      <c r="AM35" s="37" t="e">
        <f t="shared" si="4"/>
        <v>#VALUE!</v>
      </c>
      <c r="AN35" s="37" t="e">
        <f t="shared" si="5"/>
        <v>#VALUE!</v>
      </c>
      <c r="AO35" s="37" t="e">
        <f t="shared" si="6"/>
        <v>#VALUE!</v>
      </c>
      <c r="AP35" s="38" t="e">
        <f t="shared" si="7"/>
        <v>#VALUE!</v>
      </c>
    </row>
    <row r="36" spans="1:42" ht="14.25">
      <c r="A36" s="160">
        <v>32</v>
      </c>
      <c r="B36" s="16"/>
      <c r="C36" s="16"/>
      <c r="D36" s="17"/>
      <c r="E36" s="17"/>
      <c r="F36" s="17"/>
      <c r="G36" s="133">
        <v>32</v>
      </c>
      <c r="H36" s="133">
        <f t="shared" si="0"/>
      </c>
      <c r="I36" s="133">
        <f t="shared" si="1"/>
        <v>0</v>
      </c>
      <c r="J36" s="133">
        <f t="shared" si="8"/>
      </c>
      <c r="K36" s="133">
        <f t="shared" si="8"/>
      </c>
      <c r="L36" s="133">
        <f t="shared" si="8"/>
      </c>
      <c r="M36" s="133">
        <f t="shared" si="8"/>
      </c>
      <c r="N36" s="133">
        <f t="shared" si="8"/>
      </c>
      <c r="O36" s="19">
        <f t="shared" si="9"/>
      </c>
      <c r="P36" s="19">
        <f t="shared" si="9"/>
      </c>
      <c r="Q36" s="18">
        <f t="shared" si="10"/>
      </c>
      <c r="R36" s="18">
        <f t="shared" si="10"/>
      </c>
      <c r="S36" s="18">
        <f t="shared" si="11"/>
      </c>
      <c r="T36" s="18">
        <f t="shared" si="12"/>
      </c>
      <c r="U36" s="18">
        <f t="shared" si="13"/>
      </c>
      <c r="V36" s="19">
        <f t="shared" si="14"/>
      </c>
      <c r="W36" s="20">
        <f t="shared" si="15"/>
      </c>
      <c r="X36" s="18">
        <f t="shared" si="16"/>
      </c>
      <c r="Y36" s="18">
        <f t="shared" si="17"/>
      </c>
      <c r="Z36" s="18">
        <f t="shared" si="18"/>
      </c>
      <c r="AA36" s="18">
        <f t="shared" si="19"/>
      </c>
      <c r="AB36" s="19">
        <f t="shared" si="20"/>
      </c>
      <c r="AC36" s="18">
        <f t="shared" si="21"/>
      </c>
      <c r="AD36" s="20">
        <f t="shared" si="22"/>
      </c>
      <c r="AE36" s="18">
        <f t="shared" si="23"/>
      </c>
      <c r="AF36" s="18">
        <f t="shared" si="24"/>
      </c>
      <c r="AG36" s="18">
        <f t="shared" si="25"/>
      </c>
      <c r="AH36" s="19">
        <f t="shared" si="26"/>
      </c>
      <c r="AI36" s="19">
        <f t="shared" si="27"/>
      </c>
      <c r="AJ36" s="21" t="e">
        <f t="shared" si="28"/>
        <v>#VALUE!</v>
      </c>
      <c r="AK36" s="21" t="e">
        <f t="shared" si="28"/>
        <v>#VALUE!</v>
      </c>
      <c r="AL36" s="21" t="e">
        <f t="shared" si="3"/>
        <v>#VALUE!</v>
      </c>
      <c r="AM36" s="21" t="e">
        <f t="shared" si="4"/>
        <v>#VALUE!</v>
      </c>
      <c r="AN36" s="21" t="e">
        <f t="shared" si="5"/>
        <v>#VALUE!</v>
      </c>
      <c r="AO36" s="21" t="e">
        <f t="shared" si="6"/>
        <v>#VALUE!</v>
      </c>
      <c r="AP36" s="22" t="e">
        <f t="shared" si="7"/>
        <v>#VALUE!</v>
      </c>
    </row>
    <row r="37" spans="1:42" ht="14.25">
      <c r="A37" s="160">
        <v>33</v>
      </c>
      <c r="B37" s="16"/>
      <c r="C37" s="16"/>
      <c r="D37" s="17"/>
      <c r="E37" s="17"/>
      <c r="F37" s="17"/>
      <c r="G37" s="133">
        <v>33</v>
      </c>
      <c r="H37" s="133">
        <f t="shared" si="0"/>
      </c>
      <c r="I37" s="133">
        <f t="shared" si="1"/>
        <v>0</v>
      </c>
      <c r="J37" s="133">
        <f t="shared" si="8"/>
      </c>
      <c r="K37" s="133">
        <f t="shared" si="8"/>
      </c>
      <c r="L37" s="133">
        <f t="shared" si="8"/>
      </c>
      <c r="M37" s="133">
        <f t="shared" si="8"/>
      </c>
      <c r="N37" s="133">
        <f t="shared" si="8"/>
      </c>
      <c r="O37" s="19">
        <f t="shared" si="9"/>
      </c>
      <c r="P37" s="19">
        <f t="shared" si="9"/>
      </c>
      <c r="Q37" s="18">
        <f t="shared" si="10"/>
      </c>
      <c r="R37" s="18">
        <f t="shared" si="10"/>
      </c>
      <c r="S37" s="18">
        <f t="shared" si="11"/>
      </c>
      <c r="T37" s="18">
        <f t="shared" si="12"/>
      </c>
      <c r="U37" s="18">
        <f t="shared" si="13"/>
      </c>
      <c r="V37" s="19">
        <f t="shared" si="14"/>
      </c>
      <c r="W37" s="20">
        <f t="shared" si="15"/>
      </c>
      <c r="X37" s="18">
        <f t="shared" si="16"/>
      </c>
      <c r="Y37" s="18">
        <f t="shared" si="17"/>
      </c>
      <c r="Z37" s="18">
        <f t="shared" si="18"/>
      </c>
      <c r="AA37" s="18">
        <f t="shared" si="19"/>
      </c>
      <c r="AB37" s="19">
        <f t="shared" si="20"/>
      </c>
      <c r="AC37" s="18">
        <f t="shared" si="21"/>
      </c>
      <c r="AD37" s="20">
        <f t="shared" si="22"/>
      </c>
      <c r="AE37" s="18">
        <f t="shared" si="23"/>
      </c>
      <c r="AF37" s="18">
        <f t="shared" si="24"/>
      </c>
      <c r="AG37" s="18">
        <f t="shared" si="25"/>
      </c>
      <c r="AH37" s="19">
        <f t="shared" si="26"/>
      </c>
      <c r="AI37" s="19">
        <f t="shared" si="27"/>
      </c>
      <c r="AJ37" s="21" t="e">
        <f t="shared" si="28"/>
        <v>#VALUE!</v>
      </c>
      <c r="AK37" s="21" t="e">
        <f t="shared" si="28"/>
        <v>#VALUE!</v>
      </c>
      <c r="AL37" s="21" t="e">
        <f t="shared" si="3"/>
        <v>#VALUE!</v>
      </c>
      <c r="AM37" s="21" t="e">
        <f t="shared" si="4"/>
        <v>#VALUE!</v>
      </c>
      <c r="AN37" s="21" t="e">
        <f t="shared" si="5"/>
        <v>#VALUE!</v>
      </c>
      <c r="AO37" s="21" t="e">
        <f t="shared" si="6"/>
        <v>#VALUE!</v>
      </c>
      <c r="AP37" s="22" t="e">
        <f t="shared" si="7"/>
        <v>#VALUE!</v>
      </c>
    </row>
    <row r="38" spans="1:42" ht="14.25">
      <c r="A38" s="160">
        <v>34</v>
      </c>
      <c r="B38" s="16"/>
      <c r="C38" s="16"/>
      <c r="D38" s="17"/>
      <c r="E38" s="17"/>
      <c r="F38" s="17"/>
      <c r="G38" s="133">
        <v>34</v>
      </c>
      <c r="H38" s="133">
        <f t="shared" si="0"/>
      </c>
      <c r="I38" s="133">
        <f t="shared" si="1"/>
        <v>0</v>
      </c>
      <c r="J38" s="133">
        <f t="shared" si="8"/>
      </c>
      <c r="K38" s="133">
        <f t="shared" si="8"/>
      </c>
      <c r="L38" s="133">
        <f t="shared" si="8"/>
      </c>
      <c r="M38" s="133">
        <f t="shared" si="8"/>
      </c>
      <c r="N38" s="133">
        <f t="shared" si="8"/>
      </c>
      <c r="O38" s="19">
        <f t="shared" si="9"/>
      </c>
      <c r="P38" s="19">
        <f t="shared" si="9"/>
      </c>
      <c r="Q38" s="18">
        <f t="shared" si="10"/>
      </c>
      <c r="R38" s="18">
        <f t="shared" si="10"/>
      </c>
      <c r="S38" s="18">
        <f t="shared" si="11"/>
      </c>
      <c r="T38" s="18">
        <f t="shared" si="12"/>
      </c>
      <c r="U38" s="18">
        <f t="shared" si="13"/>
      </c>
      <c r="V38" s="19">
        <f t="shared" si="14"/>
      </c>
      <c r="W38" s="20">
        <f t="shared" si="15"/>
      </c>
      <c r="X38" s="18">
        <f t="shared" si="16"/>
      </c>
      <c r="Y38" s="18">
        <f t="shared" si="17"/>
      </c>
      <c r="Z38" s="18">
        <f t="shared" si="18"/>
      </c>
      <c r="AA38" s="18">
        <f t="shared" si="19"/>
      </c>
      <c r="AB38" s="19">
        <f t="shared" si="20"/>
      </c>
      <c r="AC38" s="18">
        <f t="shared" si="21"/>
      </c>
      <c r="AD38" s="20">
        <f t="shared" si="22"/>
      </c>
      <c r="AE38" s="18">
        <f t="shared" si="23"/>
      </c>
      <c r="AF38" s="18">
        <f t="shared" si="24"/>
      </c>
      <c r="AG38" s="18">
        <f t="shared" si="25"/>
      </c>
      <c r="AH38" s="19">
        <f t="shared" si="26"/>
      </c>
      <c r="AI38" s="19">
        <f t="shared" si="27"/>
      </c>
      <c r="AJ38" s="21" t="e">
        <f t="shared" si="28"/>
        <v>#VALUE!</v>
      </c>
      <c r="AK38" s="21" t="e">
        <f t="shared" si="28"/>
        <v>#VALUE!</v>
      </c>
      <c r="AL38" s="21" t="e">
        <f t="shared" si="3"/>
        <v>#VALUE!</v>
      </c>
      <c r="AM38" s="21" t="e">
        <f t="shared" si="4"/>
        <v>#VALUE!</v>
      </c>
      <c r="AN38" s="21" t="e">
        <f t="shared" si="5"/>
        <v>#VALUE!</v>
      </c>
      <c r="AO38" s="21" t="e">
        <f t="shared" si="6"/>
        <v>#VALUE!</v>
      </c>
      <c r="AP38" s="22" t="e">
        <f t="shared" si="7"/>
        <v>#VALUE!</v>
      </c>
    </row>
    <row r="39" spans="1:42" ht="14.25">
      <c r="A39" s="161">
        <v>35</v>
      </c>
      <c r="B39" s="24"/>
      <c r="C39" s="24"/>
      <c r="D39" s="25"/>
      <c r="E39" s="25"/>
      <c r="F39" s="25"/>
      <c r="G39" s="134">
        <v>35</v>
      </c>
      <c r="H39" s="134">
        <f t="shared" si="0"/>
      </c>
      <c r="I39" s="134">
        <f t="shared" si="1"/>
        <v>0</v>
      </c>
      <c r="J39" s="134">
        <f t="shared" si="8"/>
      </c>
      <c r="K39" s="134">
        <f t="shared" si="8"/>
      </c>
      <c r="L39" s="134">
        <f t="shared" si="8"/>
      </c>
      <c r="M39" s="134">
        <f t="shared" si="8"/>
      </c>
      <c r="N39" s="134">
        <f t="shared" si="8"/>
      </c>
      <c r="O39" s="27">
        <f t="shared" si="9"/>
      </c>
      <c r="P39" s="27">
        <f t="shared" si="9"/>
      </c>
      <c r="Q39" s="26">
        <f t="shared" si="10"/>
      </c>
      <c r="R39" s="26">
        <f t="shared" si="10"/>
      </c>
      <c r="S39" s="26">
        <f t="shared" si="11"/>
      </c>
      <c r="T39" s="26">
        <f t="shared" si="12"/>
      </c>
      <c r="U39" s="26">
        <f t="shared" si="13"/>
      </c>
      <c r="V39" s="27">
        <f t="shared" si="14"/>
      </c>
      <c r="W39" s="28">
        <f t="shared" si="15"/>
      </c>
      <c r="X39" s="26">
        <f t="shared" si="16"/>
      </c>
      <c r="Y39" s="26">
        <f t="shared" si="17"/>
      </c>
      <c r="Z39" s="26">
        <f t="shared" si="18"/>
      </c>
      <c r="AA39" s="26">
        <f t="shared" si="19"/>
      </c>
      <c r="AB39" s="27">
        <f t="shared" si="20"/>
      </c>
      <c r="AC39" s="26">
        <f t="shared" si="21"/>
      </c>
      <c r="AD39" s="28">
        <f t="shared" si="22"/>
      </c>
      <c r="AE39" s="26">
        <f t="shared" si="23"/>
      </c>
      <c r="AF39" s="26">
        <f t="shared" si="24"/>
      </c>
      <c r="AG39" s="26">
        <f t="shared" si="25"/>
      </c>
      <c r="AH39" s="27">
        <f t="shared" si="26"/>
      </c>
      <c r="AI39" s="27">
        <f t="shared" si="27"/>
      </c>
      <c r="AJ39" s="29" t="e">
        <f t="shared" si="28"/>
        <v>#VALUE!</v>
      </c>
      <c r="AK39" s="29" t="e">
        <f t="shared" si="28"/>
        <v>#VALUE!</v>
      </c>
      <c r="AL39" s="29" t="e">
        <f t="shared" si="3"/>
        <v>#VALUE!</v>
      </c>
      <c r="AM39" s="29" t="e">
        <f t="shared" si="4"/>
        <v>#VALUE!</v>
      </c>
      <c r="AN39" s="29" t="e">
        <f t="shared" si="5"/>
        <v>#VALUE!</v>
      </c>
      <c r="AO39" s="29" t="e">
        <f t="shared" si="6"/>
        <v>#VALUE!</v>
      </c>
      <c r="AP39" s="30" t="e">
        <f t="shared" si="7"/>
        <v>#VALUE!</v>
      </c>
    </row>
    <row r="40" spans="1:42" ht="14.25">
      <c r="A40" s="162">
        <v>36</v>
      </c>
      <c r="B40" s="32"/>
      <c r="C40" s="32"/>
      <c r="D40" s="33"/>
      <c r="E40" s="33"/>
      <c r="F40" s="33"/>
      <c r="G40" s="135">
        <v>36</v>
      </c>
      <c r="H40" s="135">
        <f t="shared" si="0"/>
      </c>
      <c r="I40" s="135">
        <f t="shared" si="1"/>
        <v>0</v>
      </c>
      <c r="J40" s="135">
        <f t="shared" si="8"/>
      </c>
      <c r="K40" s="135">
        <f t="shared" si="8"/>
      </c>
      <c r="L40" s="135">
        <f t="shared" si="8"/>
      </c>
      <c r="M40" s="135">
        <f t="shared" si="8"/>
      </c>
      <c r="N40" s="135">
        <f t="shared" si="8"/>
      </c>
      <c r="O40" s="35">
        <f t="shared" si="9"/>
      </c>
      <c r="P40" s="35">
        <f t="shared" si="9"/>
      </c>
      <c r="Q40" s="34">
        <f t="shared" si="10"/>
      </c>
      <c r="R40" s="34">
        <f t="shared" si="10"/>
      </c>
      <c r="S40" s="34">
        <f t="shared" si="11"/>
      </c>
      <c r="T40" s="34">
        <f t="shared" si="12"/>
      </c>
      <c r="U40" s="34">
        <f t="shared" si="13"/>
      </c>
      <c r="V40" s="35">
        <f t="shared" si="14"/>
      </c>
      <c r="W40" s="36">
        <f t="shared" si="15"/>
      </c>
      <c r="X40" s="34">
        <f t="shared" si="16"/>
      </c>
      <c r="Y40" s="34">
        <f t="shared" si="17"/>
      </c>
      <c r="Z40" s="34">
        <f t="shared" si="18"/>
      </c>
      <c r="AA40" s="34">
        <f t="shared" si="19"/>
      </c>
      <c r="AB40" s="35">
        <f t="shared" si="20"/>
      </c>
      <c r="AC40" s="34">
        <f t="shared" si="21"/>
      </c>
      <c r="AD40" s="36">
        <f t="shared" si="22"/>
      </c>
      <c r="AE40" s="34">
        <f t="shared" si="23"/>
      </c>
      <c r="AF40" s="34">
        <f t="shared" si="24"/>
      </c>
      <c r="AG40" s="34">
        <f t="shared" si="25"/>
      </c>
      <c r="AH40" s="35">
        <f t="shared" si="26"/>
      </c>
      <c r="AI40" s="35">
        <f t="shared" si="27"/>
      </c>
      <c r="AJ40" s="37" t="e">
        <f t="shared" si="28"/>
        <v>#VALUE!</v>
      </c>
      <c r="AK40" s="37" t="e">
        <f t="shared" si="28"/>
        <v>#VALUE!</v>
      </c>
      <c r="AL40" s="37" t="e">
        <f t="shared" si="3"/>
        <v>#VALUE!</v>
      </c>
      <c r="AM40" s="37" t="e">
        <f t="shared" si="4"/>
        <v>#VALUE!</v>
      </c>
      <c r="AN40" s="37" t="e">
        <f t="shared" si="5"/>
        <v>#VALUE!</v>
      </c>
      <c r="AO40" s="37" t="e">
        <f t="shared" si="6"/>
        <v>#VALUE!</v>
      </c>
      <c r="AP40" s="38" t="e">
        <f t="shared" si="7"/>
        <v>#VALUE!</v>
      </c>
    </row>
    <row r="41" spans="1:42" ht="14.25">
      <c r="A41" s="160">
        <v>37</v>
      </c>
      <c r="B41" s="16"/>
      <c r="C41" s="16"/>
      <c r="D41" s="17"/>
      <c r="E41" s="17"/>
      <c r="F41" s="17"/>
      <c r="G41" s="133">
        <v>37</v>
      </c>
      <c r="H41" s="133">
        <f t="shared" si="0"/>
      </c>
      <c r="I41" s="133">
        <f t="shared" si="1"/>
        <v>0</v>
      </c>
      <c r="J41" s="133">
        <f t="shared" si="8"/>
      </c>
      <c r="K41" s="133">
        <f t="shared" si="8"/>
      </c>
      <c r="L41" s="133">
        <f t="shared" si="8"/>
      </c>
      <c r="M41" s="133">
        <f t="shared" si="8"/>
      </c>
      <c r="N41" s="133">
        <f t="shared" si="8"/>
      </c>
      <c r="O41" s="19">
        <f t="shared" si="9"/>
      </c>
      <c r="P41" s="19">
        <f t="shared" si="9"/>
      </c>
      <c r="Q41" s="18">
        <f t="shared" si="10"/>
      </c>
      <c r="R41" s="18">
        <f t="shared" si="10"/>
      </c>
      <c r="S41" s="18">
        <f t="shared" si="11"/>
      </c>
      <c r="T41" s="18">
        <f t="shared" si="12"/>
      </c>
      <c r="U41" s="18">
        <f t="shared" si="13"/>
      </c>
      <c r="V41" s="19">
        <f t="shared" si="14"/>
      </c>
      <c r="W41" s="20">
        <f t="shared" si="15"/>
      </c>
      <c r="X41" s="18">
        <f t="shared" si="16"/>
      </c>
      <c r="Y41" s="18">
        <f t="shared" si="17"/>
      </c>
      <c r="Z41" s="18">
        <f t="shared" si="18"/>
      </c>
      <c r="AA41" s="18">
        <f t="shared" si="19"/>
      </c>
      <c r="AB41" s="19">
        <f t="shared" si="20"/>
      </c>
      <c r="AC41" s="18">
        <f t="shared" si="21"/>
      </c>
      <c r="AD41" s="20">
        <f t="shared" si="22"/>
      </c>
      <c r="AE41" s="18">
        <f t="shared" si="23"/>
      </c>
      <c r="AF41" s="18">
        <f t="shared" si="24"/>
      </c>
      <c r="AG41" s="18">
        <f t="shared" si="25"/>
      </c>
      <c r="AH41" s="19">
        <f t="shared" si="26"/>
      </c>
      <c r="AI41" s="19">
        <f t="shared" si="27"/>
      </c>
      <c r="AJ41" s="21" t="e">
        <f t="shared" si="28"/>
        <v>#VALUE!</v>
      </c>
      <c r="AK41" s="21" t="e">
        <f t="shared" si="28"/>
        <v>#VALUE!</v>
      </c>
      <c r="AL41" s="21" t="e">
        <f t="shared" si="3"/>
        <v>#VALUE!</v>
      </c>
      <c r="AM41" s="21" t="e">
        <f t="shared" si="4"/>
        <v>#VALUE!</v>
      </c>
      <c r="AN41" s="21" t="e">
        <f t="shared" si="5"/>
        <v>#VALUE!</v>
      </c>
      <c r="AO41" s="21" t="e">
        <f t="shared" si="6"/>
        <v>#VALUE!</v>
      </c>
      <c r="AP41" s="22" t="e">
        <f t="shared" si="7"/>
        <v>#VALUE!</v>
      </c>
    </row>
    <row r="42" spans="1:42" ht="14.25">
      <c r="A42" s="160">
        <v>38</v>
      </c>
      <c r="B42" s="16"/>
      <c r="C42" s="16"/>
      <c r="D42" s="17"/>
      <c r="E42" s="17"/>
      <c r="F42" s="17"/>
      <c r="G42" s="133">
        <v>38</v>
      </c>
      <c r="H42" s="133">
        <f t="shared" si="0"/>
      </c>
      <c r="I42" s="133">
        <f t="shared" si="1"/>
        <v>0</v>
      </c>
      <c r="J42" s="133">
        <f t="shared" si="8"/>
      </c>
      <c r="K42" s="133">
        <f t="shared" si="8"/>
      </c>
      <c r="L42" s="133">
        <f t="shared" si="8"/>
      </c>
      <c r="M42" s="133">
        <f t="shared" si="8"/>
      </c>
      <c r="N42" s="133">
        <f t="shared" si="8"/>
      </c>
      <c r="O42" s="19">
        <f t="shared" si="9"/>
      </c>
      <c r="P42" s="19">
        <f t="shared" si="9"/>
      </c>
      <c r="Q42" s="18">
        <f t="shared" si="10"/>
      </c>
      <c r="R42" s="18">
        <f t="shared" si="10"/>
      </c>
      <c r="S42" s="18">
        <f t="shared" si="11"/>
      </c>
      <c r="T42" s="18">
        <f t="shared" si="12"/>
      </c>
      <c r="U42" s="18">
        <f t="shared" si="13"/>
      </c>
      <c r="V42" s="19">
        <f t="shared" si="14"/>
      </c>
      <c r="W42" s="20">
        <f t="shared" si="15"/>
      </c>
      <c r="X42" s="18">
        <f t="shared" si="16"/>
      </c>
      <c r="Y42" s="18">
        <f t="shared" si="17"/>
      </c>
      <c r="Z42" s="18">
        <f t="shared" si="18"/>
      </c>
      <c r="AA42" s="18">
        <f t="shared" si="19"/>
      </c>
      <c r="AB42" s="19">
        <f t="shared" si="20"/>
      </c>
      <c r="AC42" s="18">
        <f t="shared" si="21"/>
      </c>
      <c r="AD42" s="20">
        <f t="shared" si="22"/>
      </c>
      <c r="AE42" s="18">
        <f t="shared" si="23"/>
      </c>
      <c r="AF42" s="18">
        <f t="shared" si="24"/>
      </c>
      <c r="AG42" s="18">
        <f t="shared" si="25"/>
      </c>
      <c r="AH42" s="19">
        <f t="shared" si="26"/>
      </c>
      <c r="AI42" s="19">
        <f t="shared" si="27"/>
      </c>
      <c r="AJ42" s="21" t="e">
        <f t="shared" si="28"/>
        <v>#VALUE!</v>
      </c>
      <c r="AK42" s="21" t="e">
        <f t="shared" si="28"/>
        <v>#VALUE!</v>
      </c>
      <c r="AL42" s="21" t="e">
        <f t="shared" si="3"/>
        <v>#VALUE!</v>
      </c>
      <c r="AM42" s="21" t="e">
        <f t="shared" si="4"/>
        <v>#VALUE!</v>
      </c>
      <c r="AN42" s="21" t="e">
        <f t="shared" si="5"/>
        <v>#VALUE!</v>
      </c>
      <c r="AO42" s="21" t="e">
        <f t="shared" si="6"/>
        <v>#VALUE!</v>
      </c>
      <c r="AP42" s="22" t="e">
        <f t="shared" si="7"/>
        <v>#VALUE!</v>
      </c>
    </row>
    <row r="43" spans="1:42" ht="14.25">
      <c r="A43" s="160">
        <v>39</v>
      </c>
      <c r="B43" s="16"/>
      <c r="C43" s="16"/>
      <c r="D43" s="17"/>
      <c r="E43" s="17"/>
      <c r="F43" s="17"/>
      <c r="G43" s="133">
        <v>39</v>
      </c>
      <c r="H43" s="133">
        <f t="shared" si="0"/>
      </c>
      <c r="I43" s="133">
        <f t="shared" si="1"/>
        <v>0</v>
      </c>
      <c r="J43" s="133">
        <f t="shared" si="8"/>
      </c>
      <c r="K43" s="133">
        <f t="shared" si="8"/>
      </c>
      <c r="L43" s="133">
        <f t="shared" si="8"/>
      </c>
      <c r="M43" s="133">
        <f t="shared" si="8"/>
      </c>
      <c r="N43" s="133">
        <f t="shared" si="8"/>
      </c>
      <c r="O43" s="19">
        <f t="shared" si="9"/>
      </c>
      <c r="P43" s="19">
        <f t="shared" si="9"/>
      </c>
      <c r="Q43" s="18">
        <f t="shared" si="10"/>
      </c>
      <c r="R43" s="18">
        <f t="shared" si="10"/>
      </c>
      <c r="S43" s="18">
        <f t="shared" si="11"/>
      </c>
      <c r="T43" s="18">
        <f t="shared" si="12"/>
      </c>
      <c r="U43" s="18">
        <f t="shared" si="13"/>
      </c>
      <c r="V43" s="19">
        <f t="shared" si="14"/>
      </c>
      <c r="W43" s="20">
        <f t="shared" si="15"/>
      </c>
      <c r="X43" s="18">
        <f t="shared" si="16"/>
      </c>
      <c r="Y43" s="18">
        <f t="shared" si="17"/>
      </c>
      <c r="Z43" s="18">
        <f t="shared" si="18"/>
      </c>
      <c r="AA43" s="18">
        <f t="shared" si="19"/>
      </c>
      <c r="AB43" s="19">
        <f t="shared" si="20"/>
      </c>
      <c r="AC43" s="18">
        <f t="shared" si="21"/>
      </c>
      <c r="AD43" s="20">
        <f t="shared" si="22"/>
      </c>
      <c r="AE43" s="18">
        <f t="shared" si="23"/>
      </c>
      <c r="AF43" s="18">
        <f t="shared" si="24"/>
      </c>
      <c r="AG43" s="18">
        <f t="shared" si="25"/>
      </c>
      <c r="AH43" s="19">
        <f t="shared" si="26"/>
      </c>
      <c r="AI43" s="19">
        <f t="shared" si="27"/>
      </c>
      <c r="AJ43" s="21" t="e">
        <f t="shared" si="28"/>
        <v>#VALUE!</v>
      </c>
      <c r="AK43" s="21" t="e">
        <f t="shared" si="28"/>
        <v>#VALUE!</v>
      </c>
      <c r="AL43" s="21" t="e">
        <f t="shared" si="3"/>
        <v>#VALUE!</v>
      </c>
      <c r="AM43" s="21" t="e">
        <f t="shared" si="4"/>
        <v>#VALUE!</v>
      </c>
      <c r="AN43" s="21" t="e">
        <f t="shared" si="5"/>
        <v>#VALUE!</v>
      </c>
      <c r="AO43" s="21" t="e">
        <f t="shared" si="6"/>
        <v>#VALUE!</v>
      </c>
      <c r="AP43" s="22" t="e">
        <f t="shared" si="7"/>
        <v>#VALUE!</v>
      </c>
    </row>
    <row r="44" spans="1:42" ht="15" thickBot="1">
      <c r="A44" s="161">
        <v>40</v>
      </c>
      <c r="B44" s="24"/>
      <c r="C44" s="24"/>
      <c r="D44" s="25"/>
      <c r="E44" s="25"/>
      <c r="F44" s="25"/>
      <c r="G44" s="134">
        <v>40</v>
      </c>
      <c r="H44" s="134">
        <f t="shared" si="0"/>
      </c>
      <c r="I44" s="134">
        <f t="shared" si="1"/>
        <v>0</v>
      </c>
      <c r="J44" s="134">
        <f t="shared" si="8"/>
      </c>
      <c r="K44" s="134">
        <f t="shared" si="8"/>
      </c>
      <c r="L44" s="134">
        <f t="shared" si="8"/>
      </c>
      <c r="M44" s="134">
        <f t="shared" si="8"/>
      </c>
      <c r="N44" s="134">
        <f t="shared" si="8"/>
      </c>
      <c r="O44" s="27">
        <f t="shared" si="9"/>
      </c>
      <c r="P44" s="27">
        <f t="shared" si="9"/>
      </c>
      <c r="Q44" s="26">
        <f t="shared" si="10"/>
      </c>
      <c r="R44" s="26">
        <f t="shared" si="10"/>
      </c>
      <c r="S44" s="26">
        <f t="shared" si="11"/>
      </c>
      <c r="T44" s="26">
        <f t="shared" si="12"/>
      </c>
      <c r="U44" s="26">
        <f t="shared" si="13"/>
      </c>
      <c r="V44" s="27">
        <f t="shared" si="14"/>
      </c>
      <c r="W44" s="28">
        <f t="shared" si="15"/>
      </c>
      <c r="X44" s="26">
        <f t="shared" si="16"/>
      </c>
      <c r="Y44" s="26">
        <f t="shared" si="17"/>
      </c>
      <c r="Z44" s="26">
        <f t="shared" si="18"/>
      </c>
      <c r="AA44" s="26">
        <f t="shared" si="19"/>
      </c>
      <c r="AB44" s="27">
        <f t="shared" si="20"/>
      </c>
      <c r="AC44" s="26">
        <f t="shared" si="21"/>
      </c>
      <c r="AD44" s="28">
        <f t="shared" si="22"/>
      </c>
      <c r="AE44" s="26">
        <f t="shared" si="23"/>
      </c>
      <c r="AF44" s="26">
        <f t="shared" si="24"/>
      </c>
      <c r="AG44" s="26">
        <f t="shared" si="25"/>
      </c>
      <c r="AH44" s="27">
        <f t="shared" si="26"/>
      </c>
      <c r="AI44" s="27">
        <f t="shared" si="27"/>
      </c>
      <c r="AJ44" s="29" t="e">
        <f t="shared" si="28"/>
        <v>#VALUE!</v>
      </c>
      <c r="AK44" s="29" t="e">
        <f t="shared" si="28"/>
        <v>#VALUE!</v>
      </c>
      <c r="AL44" s="29" t="e">
        <f t="shared" si="3"/>
        <v>#VALUE!</v>
      </c>
      <c r="AM44" s="29" t="e">
        <f t="shared" si="4"/>
        <v>#VALUE!</v>
      </c>
      <c r="AN44" s="29" t="e">
        <f t="shared" si="5"/>
        <v>#VALUE!</v>
      </c>
      <c r="AO44" s="29" t="e">
        <f t="shared" si="6"/>
        <v>#VALUE!</v>
      </c>
      <c r="AP44" s="30" t="e">
        <f t="shared" si="7"/>
        <v>#VALUE!</v>
      </c>
    </row>
    <row r="45" spans="1:42" ht="13.5">
      <c r="A45" s="2"/>
      <c r="B45" s="2"/>
      <c r="C45" s="2"/>
      <c r="D45" s="2"/>
      <c r="E45" s="2"/>
      <c r="F45" s="39"/>
      <c r="G45" s="173" t="s">
        <v>31</v>
      </c>
      <c r="H45" s="174"/>
      <c r="I45" s="136"/>
      <c r="J45" s="132">
        <f>COUNTIF(J$5:J$44,4)</f>
        <v>0</v>
      </c>
      <c r="K45" s="132">
        <f aca="true" t="shared" si="29" ref="K45:AI45">COUNTIF(K$5:K$44,4)</f>
        <v>0</v>
      </c>
      <c r="L45" s="132">
        <f t="shared" si="29"/>
        <v>0</v>
      </c>
      <c r="M45" s="132">
        <f t="shared" si="29"/>
        <v>0</v>
      </c>
      <c r="N45" s="132">
        <f t="shared" si="29"/>
        <v>0</v>
      </c>
      <c r="O45" s="40">
        <f t="shared" si="29"/>
        <v>0</v>
      </c>
      <c r="P45" s="11">
        <f t="shared" si="29"/>
        <v>0</v>
      </c>
      <c r="Q45" s="9">
        <f>COUNTIF(Q$5:Q$44,4)</f>
        <v>0</v>
      </c>
      <c r="R45" s="9">
        <f t="shared" si="29"/>
        <v>0</v>
      </c>
      <c r="S45" s="9">
        <f t="shared" si="29"/>
        <v>0</v>
      </c>
      <c r="T45" s="9">
        <f t="shared" si="29"/>
        <v>0</v>
      </c>
      <c r="U45" s="9">
        <f t="shared" si="29"/>
        <v>0</v>
      </c>
      <c r="V45" s="40">
        <f t="shared" si="29"/>
        <v>0</v>
      </c>
      <c r="W45" s="12">
        <f t="shared" si="29"/>
        <v>0</v>
      </c>
      <c r="X45" s="9">
        <f>COUNTIF(X$5:X$44,4)</f>
        <v>0</v>
      </c>
      <c r="Y45" s="9">
        <f t="shared" si="29"/>
        <v>0</v>
      </c>
      <c r="Z45" s="9">
        <f t="shared" si="29"/>
        <v>0</v>
      </c>
      <c r="AA45" s="9">
        <f t="shared" si="29"/>
        <v>0</v>
      </c>
      <c r="AB45" s="40">
        <f t="shared" si="29"/>
        <v>0</v>
      </c>
      <c r="AC45" s="9">
        <f t="shared" si="29"/>
        <v>0</v>
      </c>
      <c r="AD45" s="12">
        <f t="shared" si="29"/>
        <v>0</v>
      </c>
      <c r="AE45" s="9">
        <f>COUNTIF(AE$5:AE$44,4)</f>
        <v>0</v>
      </c>
      <c r="AF45" s="9">
        <f t="shared" si="29"/>
        <v>0</v>
      </c>
      <c r="AG45" s="9">
        <f t="shared" si="29"/>
        <v>0</v>
      </c>
      <c r="AH45" s="40">
        <f t="shared" si="29"/>
        <v>0</v>
      </c>
      <c r="AI45" s="40">
        <f t="shared" si="29"/>
        <v>0</v>
      </c>
      <c r="AJ45" s="9">
        <f aca="true" t="shared" si="30" ref="AJ45:AK48">J45+Q45+W45+AC45</f>
        <v>0</v>
      </c>
      <c r="AK45" s="9">
        <f t="shared" si="30"/>
        <v>0</v>
      </c>
      <c r="AL45" s="9">
        <f>N45+U45+AA45+AG45</f>
        <v>0</v>
      </c>
      <c r="AM45" s="9">
        <f>M45+T45+Z45+AF45</f>
        <v>0</v>
      </c>
      <c r="AN45" s="9">
        <f>O45+V45+AB45+AH45</f>
        <v>0</v>
      </c>
      <c r="AO45" s="9">
        <f>L45+S45+Y45+AE45</f>
        <v>0</v>
      </c>
      <c r="AP45" s="41">
        <f>AI45+P45</f>
        <v>0</v>
      </c>
    </row>
    <row r="46" spans="1:42" ht="13.5">
      <c r="A46" s="2"/>
      <c r="B46" s="2"/>
      <c r="C46" s="2"/>
      <c r="D46" s="2"/>
      <c r="E46" s="2"/>
      <c r="F46" s="39"/>
      <c r="G46" s="169" t="s">
        <v>32</v>
      </c>
      <c r="H46" s="170"/>
      <c r="I46" s="137"/>
      <c r="J46" s="133">
        <f>COUNTIF(J$5:J$44,3)</f>
        <v>0</v>
      </c>
      <c r="K46" s="133">
        <f aca="true" t="shared" si="31" ref="K46:AI46">COUNTIF(K$5:K$44,3)</f>
        <v>0</v>
      </c>
      <c r="L46" s="133">
        <f t="shared" si="31"/>
        <v>0</v>
      </c>
      <c r="M46" s="133">
        <f t="shared" si="31"/>
        <v>0</v>
      </c>
      <c r="N46" s="133">
        <f t="shared" si="31"/>
        <v>0</v>
      </c>
      <c r="O46" s="42">
        <f t="shared" si="31"/>
        <v>0</v>
      </c>
      <c r="P46" s="43">
        <f t="shared" si="31"/>
        <v>0</v>
      </c>
      <c r="Q46" s="18">
        <f>COUNTIF(Q$5:Q$44,3)</f>
        <v>0</v>
      </c>
      <c r="R46" s="18">
        <f t="shared" si="31"/>
        <v>0</v>
      </c>
      <c r="S46" s="18">
        <f t="shared" si="31"/>
        <v>0</v>
      </c>
      <c r="T46" s="18">
        <f t="shared" si="31"/>
        <v>0</v>
      </c>
      <c r="U46" s="18">
        <f t="shared" si="31"/>
        <v>0</v>
      </c>
      <c r="V46" s="42">
        <f t="shared" si="31"/>
        <v>0</v>
      </c>
      <c r="W46" s="20">
        <f t="shared" si="31"/>
        <v>0</v>
      </c>
      <c r="X46" s="18">
        <f>COUNTIF(X$5:X$44,3)</f>
        <v>0</v>
      </c>
      <c r="Y46" s="18">
        <f t="shared" si="31"/>
        <v>0</v>
      </c>
      <c r="Z46" s="18">
        <f t="shared" si="31"/>
        <v>0</v>
      </c>
      <c r="AA46" s="18">
        <f t="shared" si="31"/>
        <v>0</v>
      </c>
      <c r="AB46" s="42">
        <f t="shared" si="31"/>
        <v>0</v>
      </c>
      <c r="AC46" s="18">
        <f t="shared" si="31"/>
        <v>0</v>
      </c>
      <c r="AD46" s="20">
        <f t="shared" si="31"/>
        <v>0</v>
      </c>
      <c r="AE46" s="18">
        <f>COUNTIF(AE$5:AE$44,3)</f>
        <v>0</v>
      </c>
      <c r="AF46" s="18">
        <f t="shared" si="31"/>
        <v>0</v>
      </c>
      <c r="AG46" s="18">
        <f t="shared" si="31"/>
        <v>0</v>
      </c>
      <c r="AH46" s="42">
        <f t="shared" si="31"/>
        <v>0</v>
      </c>
      <c r="AI46" s="42">
        <f t="shared" si="31"/>
        <v>0</v>
      </c>
      <c r="AJ46" s="18">
        <f t="shared" si="30"/>
        <v>0</v>
      </c>
      <c r="AK46" s="18">
        <f t="shared" si="30"/>
        <v>0</v>
      </c>
      <c r="AL46" s="18">
        <f>N46+U46+AA46+AG46</f>
        <v>0</v>
      </c>
      <c r="AM46" s="18">
        <f>M46+T46+Z46+AF46</f>
        <v>0</v>
      </c>
      <c r="AN46" s="18">
        <f>O46+V46+AB46+AH46</f>
        <v>0</v>
      </c>
      <c r="AO46" s="18">
        <f>L46+S46+Y46+AE46</f>
        <v>0</v>
      </c>
      <c r="AP46" s="44">
        <f>AI46+P46</f>
        <v>0</v>
      </c>
    </row>
    <row r="47" spans="1:42" ht="13.5">
      <c r="A47" s="2"/>
      <c r="B47" s="2"/>
      <c r="C47" s="2"/>
      <c r="D47" s="2"/>
      <c r="E47" s="2"/>
      <c r="F47" s="39"/>
      <c r="G47" s="169" t="s">
        <v>33</v>
      </c>
      <c r="H47" s="170"/>
      <c r="I47" s="137"/>
      <c r="J47" s="133">
        <f>COUNTIF(J$5:J$44,2)</f>
        <v>0</v>
      </c>
      <c r="K47" s="133">
        <f aca="true" t="shared" si="32" ref="K47:AI47">COUNTIF(K$5:K$44,2)</f>
        <v>0</v>
      </c>
      <c r="L47" s="133">
        <f t="shared" si="32"/>
        <v>0</v>
      </c>
      <c r="M47" s="133">
        <f t="shared" si="32"/>
        <v>0</v>
      </c>
      <c r="N47" s="133">
        <f t="shared" si="32"/>
        <v>0</v>
      </c>
      <c r="O47" s="42">
        <f t="shared" si="32"/>
        <v>0</v>
      </c>
      <c r="P47" s="43">
        <f t="shared" si="32"/>
        <v>0</v>
      </c>
      <c r="Q47" s="18">
        <f>COUNTIF(Q$5:Q$44,2)</f>
        <v>0</v>
      </c>
      <c r="R47" s="18">
        <f t="shared" si="32"/>
        <v>0</v>
      </c>
      <c r="S47" s="18">
        <f t="shared" si="32"/>
        <v>0</v>
      </c>
      <c r="T47" s="18">
        <f t="shared" si="32"/>
        <v>0</v>
      </c>
      <c r="U47" s="18">
        <f t="shared" si="32"/>
        <v>0</v>
      </c>
      <c r="V47" s="42">
        <f t="shared" si="32"/>
        <v>0</v>
      </c>
      <c r="W47" s="20">
        <f t="shared" si="32"/>
        <v>0</v>
      </c>
      <c r="X47" s="18">
        <f>COUNTIF(X$5:X$44,2)</f>
        <v>0</v>
      </c>
      <c r="Y47" s="18">
        <f t="shared" si="32"/>
        <v>0</v>
      </c>
      <c r="Z47" s="18">
        <f t="shared" si="32"/>
        <v>0</v>
      </c>
      <c r="AA47" s="18">
        <f t="shared" si="32"/>
        <v>0</v>
      </c>
      <c r="AB47" s="42">
        <f t="shared" si="32"/>
        <v>0</v>
      </c>
      <c r="AC47" s="18">
        <f t="shared" si="32"/>
        <v>0</v>
      </c>
      <c r="AD47" s="20">
        <f t="shared" si="32"/>
        <v>0</v>
      </c>
      <c r="AE47" s="18">
        <f>COUNTIF(AE$5:AE$44,2)</f>
        <v>0</v>
      </c>
      <c r="AF47" s="18">
        <f t="shared" si="32"/>
        <v>0</v>
      </c>
      <c r="AG47" s="18">
        <f t="shared" si="32"/>
        <v>0</v>
      </c>
      <c r="AH47" s="42">
        <f t="shared" si="32"/>
        <v>0</v>
      </c>
      <c r="AI47" s="42">
        <f t="shared" si="32"/>
        <v>0</v>
      </c>
      <c r="AJ47" s="18">
        <f t="shared" si="30"/>
        <v>0</v>
      </c>
      <c r="AK47" s="18">
        <f t="shared" si="30"/>
        <v>0</v>
      </c>
      <c r="AL47" s="18">
        <f>N47+U47+AA47+AG47</f>
        <v>0</v>
      </c>
      <c r="AM47" s="18">
        <f>M47+T47+Z47+AF47</f>
        <v>0</v>
      </c>
      <c r="AN47" s="18">
        <f>O47+V47+AB47+AH47</f>
        <v>0</v>
      </c>
      <c r="AO47" s="18">
        <f>L47+S47+Y47+AE47</f>
        <v>0</v>
      </c>
      <c r="AP47" s="44">
        <f>AI47+P47</f>
        <v>0</v>
      </c>
    </row>
    <row r="48" spans="1:42" ht="13.5">
      <c r="A48" s="2"/>
      <c r="B48" s="2"/>
      <c r="C48" s="2"/>
      <c r="D48" s="2"/>
      <c r="E48" s="2"/>
      <c r="F48" s="39"/>
      <c r="G48" s="163" t="s">
        <v>34</v>
      </c>
      <c r="H48" s="164"/>
      <c r="I48" s="138"/>
      <c r="J48" s="134">
        <f>COUNTIF(J$5:J$44,1)</f>
        <v>0</v>
      </c>
      <c r="K48" s="134">
        <f aca="true" t="shared" si="33" ref="K48:AI48">COUNTIF(K$5:K$44,1)</f>
        <v>0</v>
      </c>
      <c r="L48" s="134">
        <f t="shared" si="33"/>
        <v>0</v>
      </c>
      <c r="M48" s="134">
        <f t="shared" si="33"/>
        <v>0</v>
      </c>
      <c r="N48" s="134">
        <f t="shared" si="33"/>
        <v>0</v>
      </c>
      <c r="O48" s="45">
        <f t="shared" si="33"/>
        <v>0</v>
      </c>
      <c r="P48" s="46">
        <f t="shared" si="33"/>
        <v>0</v>
      </c>
      <c r="Q48" s="26">
        <f>COUNTIF(Q$5:Q$44,1)</f>
        <v>0</v>
      </c>
      <c r="R48" s="26">
        <f t="shared" si="33"/>
        <v>0</v>
      </c>
      <c r="S48" s="26">
        <f t="shared" si="33"/>
        <v>0</v>
      </c>
      <c r="T48" s="26">
        <f t="shared" si="33"/>
        <v>0</v>
      </c>
      <c r="U48" s="26">
        <f t="shared" si="33"/>
        <v>0</v>
      </c>
      <c r="V48" s="45">
        <f t="shared" si="33"/>
        <v>0</v>
      </c>
      <c r="W48" s="28">
        <f t="shared" si="33"/>
        <v>0</v>
      </c>
      <c r="X48" s="26">
        <f>COUNTIF(X$5:X$44,1)</f>
        <v>0</v>
      </c>
      <c r="Y48" s="26">
        <f t="shared" si="33"/>
        <v>0</v>
      </c>
      <c r="Z48" s="26">
        <f t="shared" si="33"/>
        <v>0</v>
      </c>
      <c r="AA48" s="26">
        <f t="shared" si="33"/>
        <v>0</v>
      </c>
      <c r="AB48" s="45">
        <f t="shared" si="33"/>
        <v>0</v>
      </c>
      <c r="AC48" s="26">
        <f t="shared" si="33"/>
        <v>0</v>
      </c>
      <c r="AD48" s="28">
        <f t="shared" si="33"/>
        <v>0</v>
      </c>
      <c r="AE48" s="26">
        <f>COUNTIF(AE$5:AE$44,1)</f>
        <v>0</v>
      </c>
      <c r="AF48" s="26">
        <f t="shared" si="33"/>
        <v>0</v>
      </c>
      <c r="AG48" s="26">
        <f t="shared" si="33"/>
        <v>0</v>
      </c>
      <c r="AH48" s="45">
        <f t="shared" si="33"/>
        <v>0</v>
      </c>
      <c r="AI48" s="45">
        <f t="shared" si="33"/>
        <v>0</v>
      </c>
      <c r="AJ48" s="26">
        <f t="shared" si="30"/>
        <v>0</v>
      </c>
      <c r="AK48" s="26">
        <f t="shared" si="30"/>
        <v>0</v>
      </c>
      <c r="AL48" s="26">
        <f>N48+U48+AA48+AG48</f>
        <v>0</v>
      </c>
      <c r="AM48" s="26">
        <f>M48+T48+Z48+AF48</f>
        <v>0</v>
      </c>
      <c r="AN48" s="26">
        <f>O48+V48+AB48+AH48</f>
        <v>0</v>
      </c>
      <c r="AO48" s="26">
        <f>L48+S48+Y48+AE48</f>
        <v>0</v>
      </c>
      <c r="AP48" s="47">
        <f>AI48+P48</f>
        <v>0</v>
      </c>
    </row>
    <row r="49" spans="1:42" ht="13.5">
      <c r="A49" s="2"/>
      <c r="B49" s="2"/>
      <c r="C49" s="2"/>
      <c r="D49" s="2"/>
      <c r="E49" s="2"/>
      <c r="F49" s="39"/>
      <c r="G49" s="171" t="s">
        <v>35</v>
      </c>
      <c r="H49" s="172"/>
      <c r="I49" s="139"/>
      <c r="J49" s="140">
        <f>SUM(J45:J48)</f>
        <v>0</v>
      </c>
      <c r="K49" s="140">
        <f aca="true" t="shared" si="34" ref="K49:AD49">SUM(K45:K48)</f>
        <v>0</v>
      </c>
      <c r="L49" s="140">
        <f t="shared" si="34"/>
        <v>0</v>
      </c>
      <c r="M49" s="140">
        <f t="shared" si="34"/>
        <v>0</v>
      </c>
      <c r="N49" s="140">
        <f t="shared" si="34"/>
        <v>0</v>
      </c>
      <c r="O49" s="49">
        <f t="shared" si="34"/>
        <v>0</v>
      </c>
      <c r="P49" s="50">
        <f t="shared" si="34"/>
        <v>0</v>
      </c>
      <c r="Q49" s="48">
        <f t="shared" si="34"/>
        <v>0</v>
      </c>
      <c r="R49" s="48">
        <f t="shared" si="34"/>
        <v>0</v>
      </c>
      <c r="S49" s="48">
        <f t="shared" si="34"/>
        <v>0</v>
      </c>
      <c r="T49" s="48">
        <f t="shared" si="34"/>
        <v>0</v>
      </c>
      <c r="U49" s="48">
        <f t="shared" si="34"/>
        <v>0</v>
      </c>
      <c r="V49" s="49">
        <f t="shared" si="34"/>
        <v>0</v>
      </c>
      <c r="W49" s="51">
        <f t="shared" si="34"/>
        <v>0</v>
      </c>
      <c r="X49" s="48">
        <f t="shared" si="34"/>
        <v>0</v>
      </c>
      <c r="Y49" s="48">
        <f t="shared" si="34"/>
        <v>0</v>
      </c>
      <c r="Z49" s="48">
        <f t="shared" si="34"/>
        <v>0</v>
      </c>
      <c r="AA49" s="48">
        <f t="shared" si="34"/>
        <v>0</v>
      </c>
      <c r="AB49" s="49">
        <f t="shared" si="34"/>
        <v>0</v>
      </c>
      <c r="AC49" s="48">
        <f t="shared" si="34"/>
        <v>0</v>
      </c>
      <c r="AD49" s="51">
        <f t="shared" si="34"/>
        <v>0</v>
      </c>
      <c r="AE49" s="48">
        <f>SUM(AE45:AE48)</f>
        <v>0</v>
      </c>
      <c r="AF49" s="48">
        <f>SUM(AF45:AF48)</f>
        <v>0</v>
      </c>
      <c r="AG49" s="48">
        <f>SUM(AG45:AG48)</f>
        <v>0</v>
      </c>
      <c r="AH49" s="49">
        <f>SUM(AH45:AH48)</f>
        <v>0</v>
      </c>
      <c r="AI49" s="49">
        <f>SUM(AI45:AI48)</f>
        <v>0</v>
      </c>
      <c r="AJ49" s="48">
        <f aca="true" t="shared" si="35" ref="AJ49:AP49">SUM(AJ45:AJ48)</f>
        <v>0</v>
      </c>
      <c r="AK49" s="48">
        <f t="shared" si="35"/>
        <v>0</v>
      </c>
      <c r="AL49" s="48">
        <f t="shared" si="35"/>
        <v>0</v>
      </c>
      <c r="AM49" s="48">
        <f t="shared" si="35"/>
        <v>0</v>
      </c>
      <c r="AN49" s="48">
        <f t="shared" si="35"/>
        <v>0</v>
      </c>
      <c r="AO49" s="48">
        <f t="shared" si="35"/>
        <v>0</v>
      </c>
      <c r="AP49" s="52">
        <f t="shared" si="35"/>
        <v>0</v>
      </c>
    </row>
    <row r="50" spans="1:42" ht="13.5">
      <c r="A50" s="2"/>
      <c r="B50" s="2"/>
      <c r="C50" s="2"/>
      <c r="D50" s="2"/>
      <c r="E50" s="2"/>
      <c r="F50" s="39"/>
      <c r="G50" s="177" t="s">
        <v>36</v>
      </c>
      <c r="H50" s="178"/>
      <c r="I50" s="141">
        <f>COUNTIF($I$5:$I$44,1)</f>
        <v>0</v>
      </c>
      <c r="J50" s="142" t="e">
        <f aca="true" t="shared" si="36" ref="J50:AP50">SUMIF($C$5:$C$44,1,J5:J44)/COUNTIF($C$5:$C$44,1)</f>
        <v>#DIV/0!</v>
      </c>
      <c r="K50" s="142" t="e">
        <f t="shared" si="36"/>
        <v>#DIV/0!</v>
      </c>
      <c r="L50" s="142" t="e">
        <f t="shared" si="36"/>
        <v>#DIV/0!</v>
      </c>
      <c r="M50" s="142" t="e">
        <f t="shared" si="36"/>
        <v>#DIV/0!</v>
      </c>
      <c r="N50" s="142" t="e">
        <f t="shared" si="36"/>
        <v>#DIV/0!</v>
      </c>
      <c r="O50" s="54" t="e">
        <f t="shared" si="36"/>
        <v>#DIV/0!</v>
      </c>
      <c r="P50" s="55" t="e">
        <f t="shared" si="36"/>
        <v>#DIV/0!</v>
      </c>
      <c r="Q50" s="53" t="e">
        <f t="shared" si="36"/>
        <v>#DIV/0!</v>
      </c>
      <c r="R50" s="53" t="e">
        <f t="shared" si="36"/>
        <v>#DIV/0!</v>
      </c>
      <c r="S50" s="53" t="e">
        <f t="shared" si="36"/>
        <v>#DIV/0!</v>
      </c>
      <c r="T50" s="53" t="e">
        <f t="shared" si="36"/>
        <v>#DIV/0!</v>
      </c>
      <c r="U50" s="53" t="e">
        <f t="shared" si="36"/>
        <v>#DIV/0!</v>
      </c>
      <c r="V50" s="54" t="e">
        <f t="shared" si="36"/>
        <v>#DIV/0!</v>
      </c>
      <c r="W50" s="56" t="e">
        <f t="shared" si="36"/>
        <v>#DIV/0!</v>
      </c>
      <c r="X50" s="53" t="e">
        <f t="shared" si="36"/>
        <v>#DIV/0!</v>
      </c>
      <c r="Y50" s="53" t="e">
        <f t="shared" si="36"/>
        <v>#DIV/0!</v>
      </c>
      <c r="Z50" s="53" t="e">
        <f t="shared" si="36"/>
        <v>#DIV/0!</v>
      </c>
      <c r="AA50" s="53" t="e">
        <f t="shared" si="36"/>
        <v>#DIV/0!</v>
      </c>
      <c r="AB50" s="54" t="e">
        <f t="shared" si="36"/>
        <v>#DIV/0!</v>
      </c>
      <c r="AC50" s="53" t="e">
        <f t="shared" si="36"/>
        <v>#DIV/0!</v>
      </c>
      <c r="AD50" s="56" t="e">
        <f t="shared" si="36"/>
        <v>#DIV/0!</v>
      </c>
      <c r="AE50" s="53" t="e">
        <f t="shared" si="36"/>
        <v>#DIV/0!</v>
      </c>
      <c r="AF50" s="53" t="e">
        <f t="shared" si="36"/>
        <v>#DIV/0!</v>
      </c>
      <c r="AG50" s="53" t="e">
        <f t="shared" si="36"/>
        <v>#DIV/0!</v>
      </c>
      <c r="AH50" s="54" t="e">
        <f t="shared" si="36"/>
        <v>#DIV/0!</v>
      </c>
      <c r="AI50" s="54" t="e">
        <f t="shared" si="36"/>
        <v>#DIV/0!</v>
      </c>
      <c r="AJ50" s="53" t="e">
        <f t="shared" si="36"/>
        <v>#DIV/0!</v>
      </c>
      <c r="AK50" s="53" t="e">
        <f t="shared" si="36"/>
        <v>#DIV/0!</v>
      </c>
      <c r="AL50" s="53" t="e">
        <f t="shared" si="36"/>
        <v>#DIV/0!</v>
      </c>
      <c r="AM50" s="53" t="e">
        <f t="shared" si="36"/>
        <v>#DIV/0!</v>
      </c>
      <c r="AN50" s="53" t="e">
        <f t="shared" si="36"/>
        <v>#DIV/0!</v>
      </c>
      <c r="AO50" s="53" t="e">
        <f t="shared" si="36"/>
        <v>#DIV/0!</v>
      </c>
      <c r="AP50" s="57" t="e">
        <f t="shared" si="36"/>
        <v>#DIV/0!</v>
      </c>
    </row>
    <row r="51" spans="1:42" ht="13.5">
      <c r="A51" s="58"/>
      <c r="B51" s="2"/>
      <c r="C51" s="2"/>
      <c r="D51" s="2"/>
      <c r="E51" s="2"/>
      <c r="F51" s="39"/>
      <c r="G51" s="163" t="s">
        <v>37</v>
      </c>
      <c r="H51" s="164"/>
      <c r="I51" s="138">
        <f>COUNTIF($I$5:$I$44,2)</f>
        <v>0</v>
      </c>
      <c r="J51" s="143" t="e">
        <f aca="true" t="shared" si="37" ref="J51:AP51">SUMIF($C$5:$C$44,2,J5:J44)/COUNTIF($C$5:$C$44,2)</f>
        <v>#DIV/0!</v>
      </c>
      <c r="K51" s="143" t="e">
        <f t="shared" si="37"/>
        <v>#DIV/0!</v>
      </c>
      <c r="L51" s="143" t="e">
        <f t="shared" si="37"/>
        <v>#DIV/0!</v>
      </c>
      <c r="M51" s="143" t="e">
        <f t="shared" si="37"/>
        <v>#DIV/0!</v>
      </c>
      <c r="N51" s="143" t="e">
        <f t="shared" si="37"/>
        <v>#DIV/0!</v>
      </c>
      <c r="O51" s="60" t="e">
        <f t="shared" si="37"/>
        <v>#DIV/0!</v>
      </c>
      <c r="P51" s="61" t="e">
        <f t="shared" si="37"/>
        <v>#DIV/0!</v>
      </c>
      <c r="Q51" s="59" t="e">
        <f t="shared" si="37"/>
        <v>#DIV/0!</v>
      </c>
      <c r="R51" s="59" t="e">
        <f t="shared" si="37"/>
        <v>#DIV/0!</v>
      </c>
      <c r="S51" s="59" t="e">
        <f t="shared" si="37"/>
        <v>#DIV/0!</v>
      </c>
      <c r="T51" s="59" t="e">
        <f t="shared" si="37"/>
        <v>#DIV/0!</v>
      </c>
      <c r="U51" s="59" t="e">
        <f t="shared" si="37"/>
        <v>#DIV/0!</v>
      </c>
      <c r="V51" s="60" t="e">
        <f t="shared" si="37"/>
        <v>#DIV/0!</v>
      </c>
      <c r="W51" s="62" t="e">
        <f t="shared" si="37"/>
        <v>#DIV/0!</v>
      </c>
      <c r="X51" s="59" t="e">
        <f t="shared" si="37"/>
        <v>#DIV/0!</v>
      </c>
      <c r="Y51" s="59" t="e">
        <f t="shared" si="37"/>
        <v>#DIV/0!</v>
      </c>
      <c r="Z51" s="59" t="e">
        <f t="shared" si="37"/>
        <v>#DIV/0!</v>
      </c>
      <c r="AA51" s="59" t="e">
        <f t="shared" si="37"/>
        <v>#DIV/0!</v>
      </c>
      <c r="AB51" s="60" t="e">
        <f t="shared" si="37"/>
        <v>#DIV/0!</v>
      </c>
      <c r="AC51" s="59" t="e">
        <f t="shared" si="37"/>
        <v>#DIV/0!</v>
      </c>
      <c r="AD51" s="62" t="e">
        <f t="shared" si="37"/>
        <v>#DIV/0!</v>
      </c>
      <c r="AE51" s="59" t="e">
        <f t="shared" si="37"/>
        <v>#DIV/0!</v>
      </c>
      <c r="AF51" s="59" t="e">
        <f t="shared" si="37"/>
        <v>#DIV/0!</v>
      </c>
      <c r="AG51" s="59" t="e">
        <f t="shared" si="37"/>
        <v>#DIV/0!</v>
      </c>
      <c r="AH51" s="60" t="e">
        <f t="shared" si="37"/>
        <v>#DIV/0!</v>
      </c>
      <c r="AI51" s="60" t="e">
        <f t="shared" si="37"/>
        <v>#DIV/0!</v>
      </c>
      <c r="AJ51" s="59" t="e">
        <f t="shared" si="37"/>
        <v>#DIV/0!</v>
      </c>
      <c r="AK51" s="59" t="e">
        <f t="shared" si="37"/>
        <v>#DIV/0!</v>
      </c>
      <c r="AL51" s="59" t="e">
        <f t="shared" si="37"/>
        <v>#DIV/0!</v>
      </c>
      <c r="AM51" s="59" t="e">
        <f t="shared" si="37"/>
        <v>#DIV/0!</v>
      </c>
      <c r="AN51" s="59" t="e">
        <f t="shared" si="37"/>
        <v>#DIV/0!</v>
      </c>
      <c r="AO51" s="59" t="e">
        <f t="shared" si="37"/>
        <v>#DIV/0!</v>
      </c>
      <c r="AP51" s="63" t="e">
        <f t="shared" si="37"/>
        <v>#DIV/0!</v>
      </c>
    </row>
    <row r="52" spans="1:42" ht="13.5">
      <c r="A52" s="58"/>
      <c r="B52" s="2"/>
      <c r="C52" s="2"/>
      <c r="D52" s="2"/>
      <c r="E52" s="2"/>
      <c r="F52" s="39"/>
      <c r="G52" s="171" t="s">
        <v>38</v>
      </c>
      <c r="H52" s="172"/>
      <c r="I52" s="139">
        <f>40-COUNTIF($I$5:$I$44,0)</f>
        <v>0</v>
      </c>
      <c r="J52" s="144" t="e">
        <f>(4*J45+3*J46+2*J47+J48)/J49</f>
        <v>#DIV/0!</v>
      </c>
      <c r="K52" s="144" t="e">
        <f aca="true" t="shared" si="38" ref="K52:P52">(4*K45+3*K46+2*K47+K48)/K49</f>
        <v>#DIV/0!</v>
      </c>
      <c r="L52" s="144" t="e">
        <f t="shared" si="38"/>
        <v>#DIV/0!</v>
      </c>
      <c r="M52" s="144" t="e">
        <f t="shared" si="38"/>
        <v>#DIV/0!</v>
      </c>
      <c r="N52" s="144" t="e">
        <f t="shared" si="38"/>
        <v>#DIV/0!</v>
      </c>
      <c r="O52" s="65" t="e">
        <f t="shared" si="38"/>
        <v>#DIV/0!</v>
      </c>
      <c r="P52" s="66" t="e">
        <f t="shared" si="38"/>
        <v>#DIV/0!</v>
      </c>
      <c r="Q52" s="64" t="e">
        <f>(4*Q45+3*Q46+2*Q47+Q48)/Q49</f>
        <v>#DIV/0!</v>
      </c>
      <c r="R52" s="64" t="e">
        <f aca="true" t="shared" si="39" ref="R52:W52">(4*R45+3*R46+2*R47+R48)/R49</f>
        <v>#DIV/0!</v>
      </c>
      <c r="S52" s="64" t="e">
        <f t="shared" si="39"/>
        <v>#DIV/0!</v>
      </c>
      <c r="T52" s="64" t="e">
        <f t="shared" si="39"/>
        <v>#DIV/0!</v>
      </c>
      <c r="U52" s="64" t="e">
        <f t="shared" si="39"/>
        <v>#DIV/0!</v>
      </c>
      <c r="V52" s="65" t="e">
        <f t="shared" si="39"/>
        <v>#DIV/0!</v>
      </c>
      <c r="W52" s="67" t="e">
        <f t="shared" si="39"/>
        <v>#DIV/0!</v>
      </c>
      <c r="X52" s="64" t="e">
        <f>(4*X45+3*X46+2*X47+X48)/X49</f>
        <v>#DIV/0!</v>
      </c>
      <c r="Y52" s="64" t="e">
        <f aca="true" t="shared" si="40" ref="Y52:AD52">(4*Y45+3*Y46+2*Y47+Y48)/Y49</f>
        <v>#DIV/0!</v>
      </c>
      <c r="Z52" s="64" t="e">
        <f t="shared" si="40"/>
        <v>#DIV/0!</v>
      </c>
      <c r="AA52" s="64" t="e">
        <f t="shared" si="40"/>
        <v>#DIV/0!</v>
      </c>
      <c r="AB52" s="65" t="e">
        <f t="shared" si="40"/>
        <v>#DIV/0!</v>
      </c>
      <c r="AC52" s="64" t="e">
        <f t="shared" si="40"/>
        <v>#DIV/0!</v>
      </c>
      <c r="AD52" s="67" t="e">
        <f t="shared" si="40"/>
        <v>#DIV/0!</v>
      </c>
      <c r="AE52" s="64" t="e">
        <f>(4*AE45+3*AE46+2*AE47+AE48)/AE49</f>
        <v>#DIV/0!</v>
      </c>
      <c r="AF52" s="64" t="e">
        <f>(4*AF45+3*AF46+2*AF47+AF48)/AF49</f>
        <v>#DIV/0!</v>
      </c>
      <c r="AG52" s="64" t="e">
        <f>(4*AG45+3*AG46+2*AG47+AG48)/AG49</f>
        <v>#DIV/0!</v>
      </c>
      <c r="AH52" s="65" t="e">
        <f>(4*AH45+3*AH46+2*AH47+AH48)/AH49</f>
        <v>#DIV/0!</v>
      </c>
      <c r="AI52" s="65" t="e">
        <f>(4*AI45+3*AI46+2*AI47+AI48)/AI49</f>
        <v>#DIV/0!</v>
      </c>
      <c r="AJ52" s="64" t="e">
        <f aca="true" t="shared" si="41" ref="AJ52:AO52">((4*AJ45+3*AJ46+2*AJ47+AJ48)/AJ49)*4</f>
        <v>#DIV/0!</v>
      </c>
      <c r="AK52" s="64" t="e">
        <f t="shared" si="41"/>
        <v>#DIV/0!</v>
      </c>
      <c r="AL52" s="64" t="e">
        <f t="shared" si="41"/>
        <v>#DIV/0!</v>
      </c>
      <c r="AM52" s="64" t="e">
        <f t="shared" si="41"/>
        <v>#DIV/0!</v>
      </c>
      <c r="AN52" s="64" t="e">
        <f t="shared" si="41"/>
        <v>#DIV/0!</v>
      </c>
      <c r="AO52" s="64" t="e">
        <f t="shared" si="41"/>
        <v>#DIV/0!</v>
      </c>
      <c r="AP52" s="68" t="e">
        <f>(4*AP45+3*AP46+2*AP47+AP48)/AP49</f>
        <v>#DIV/0!</v>
      </c>
    </row>
    <row r="53" ht="13.5">
      <c r="I53" s="3" t="s">
        <v>39</v>
      </c>
    </row>
    <row r="54" ht="13.5">
      <c r="I54" t="s">
        <v>40</v>
      </c>
    </row>
  </sheetData>
  <sheetProtection password="CC71" sheet="1"/>
  <mergeCells count="41">
    <mergeCell ref="AJ2:AO2"/>
    <mergeCell ref="AI3:AI4"/>
    <mergeCell ref="AH3:AH4"/>
    <mergeCell ref="AG3:AG4"/>
    <mergeCell ref="J3:J4"/>
    <mergeCell ref="K3:K4"/>
    <mergeCell ref="L3:L4"/>
    <mergeCell ref="M3:M4"/>
    <mergeCell ref="X3:X4"/>
    <mergeCell ref="AD3:AD4"/>
    <mergeCell ref="AC3:AC4"/>
    <mergeCell ref="N3:N4"/>
    <mergeCell ref="AA3:AA4"/>
    <mergeCell ref="AB3:AB4"/>
    <mergeCell ref="A2:A4"/>
    <mergeCell ref="B2:B4"/>
    <mergeCell ref="C2:C4"/>
    <mergeCell ref="D2:F3"/>
    <mergeCell ref="G2:G4"/>
    <mergeCell ref="G46:H46"/>
    <mergeCell ref="H2:H4"/>
    <mergeCell ref="G52:H52"/>
    <mergeCell ref="AF3:AF4"/>
    <mergeCell ref="AE3:AE4"/>
    <mergeCell ref="T3:T4"/>
    <mergeCell ref="U3:U4"/>
    <mergeCell ref="V3:V4"/>
    <mergeCell ref="W3:W4"/>
    <mergeCell ref="G50:H50"/>
    <mergeCell ref="Y3:Y4"/>
    <mergeCell ref="Z3:Z4"/>
    <mergeCell ref="G51:H51"/>
    <mergeCell ref="R3:R4"/>
    <mergeCell ref="S3:S4"/>
    <mergeCell ref="P3:P4"/>
    <mergeCell ref="Q3:Q4"/>
    <mergeCell ref="G47:H47"/>
    <mergeCell ref="G48:H48"/>
    <mergeCell ref="G49:H49"/>
    <mergeCell ref="G45:H45"/>
    <mergeCell ref="O3:O4"/>
  </mergeCells>
  <conditionalFormatting sqref="O5:O44">
    <cfRule type="expression" priority="3" dxfId="9" stopIfTrue="1">
      <formula>ISERROR($O5:O$44)</formula>
    </cfRule>
  </conditionalFormatting>
  <conditionalFormatting sqref="V5:V44">
    <cfRule type="expression" priority="4" dxfId="9" stopIfTrue="1">
      <formula>ISERROR($V5:V$44)</formula>
    </cfRule>
  </conditionalFormatting>
  <conditionalFormatting sqref="AB5:AB44">
    <cfRule type="expression" priority="5" dxfId="9" stopIfTrue="1">
      <formula>ISERROR($AB5:AB$44)</formula>
    </cfRule>
  </conditionalFormatting>
  <conditionalFormatting sqref="AH5:AH44">
    <cfRule type="expression" priority="6" dxfId="9" stopIfTrue="1">
      <formula>ISERROR($AH5:AH$44)</formula>
    </cfRule>
  </conditionalFormatting>
  <conditionalFormatting sqref="AJ5:AP44">
    <cfRule type="expression" priority="7" dxfId="9" stopIfTrue="1">
      <formula>ISERROR($AJ5:AO$44)</formula>
    </cfRule>
  </conditionalFormatting>
  <conditionalFormatting sqref="P5:P44">
    <cfRule type="expression" priority="2" dxfId="9" stopIfTrue="1">
      <formula>ISERROR($O5:P$44)</formula>
    </cfRule>
  </conditionalFormatting>
  <conditionalFormatting sqref="AI5:AI44">
    <cfRule type="expression" priority="1" dxfId="9" stopIfTrue="1">
      <formula>ISERROR($O5:AI$44)</formula>
    </cfRule>
  </conditionalFormatting>
  <dataValidations count="4">
    <dataValidation type="list" allowBlank="1" showInputMessage="1" showErrorMessage="1" sqref="C5:C44">
      <formula1>$A$5:$A$6</formula1>
    </dataValidation>
    <dataValidation type="whole" allowBlank="1" showInputMessage="1" showErrorMessage="1" sqref="D5:D44">
      <formula1>111111111</formula1>
      <formula2>444444444</formula2>
    </dataValidation>
    <dataValidation type="whole" allowBlank="1" showInputMessage="1" showErrorMessage="1" sqref="E5:E44">
      <formula1>1111111111</formula1>
      <formula2>4444444444</formula2>
    </dataValidation>
    <dataValidation type="whole" allowBlank="1" showInputMessage="1" showErrorMessage="1" sqref="F5:F44">
      <formula1>1111111</formula1>
      <formula2>4444444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H5:I44 I50:I52 J5:N49 O45:P49 Q5:T44 Q45:U49 U5:U44 W5:AA44 V45:AA49 AB45:AI49 AC5:AG44 AJ49:AO49 AJ45:AK48 AM45:AO48" unlockedFormula="1"/>
    <ignoredError sqref="O50:AO52 J50:N52 AP45:AP49 AP50:AP52 V5:V44 AL45:AL48 AL5:AL44" evalError="1" unlockedFormula="1"/>
    <ignoredError sqref="AJ5:AK44 AM5:AO44 AP5:AP44" evalError="1"/>
    <ignoredError sqref="V5:V44 AL45:AL48" formula="1" unlockedFormula="1"/>
    <ignoredError sqref="AL5:AL44" evalError="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F53"/>
  <sheetViews>
    <sheetView zoomScalePageLayoutView="0" workbookViewId="0" topLeftCell="A1">
      <selection activeCell="F2" sqref="F2:G2"/>
    </sheetView>
  </sheetViews>
  <sheetFormatPr defaultColWidth="9.140625" defaultRowHeight="15"/>
  <cols>
    <col min="2" max="3" width="2.57421875" style="0" customWidth="1"/>
    <col min="4" max="4" width="2.57421875" style="70" customWidth="1"/>
    <col min="5" max="38" width="2.57421875" style="0" customWidth="1"/>
    <col min="39" max="40" width="2.7109375" style="0" customWidth="1"/>
    <col min="41" max="42" width="2.57421875" style="0" customWidth="1"/>
    <col min="43" max="43" width="5.00390625" style="0" customWidth="1"/>
    <col min="44" max="44" width="2.7109375" style="0" customWidth="1"/>
    <col min="45" max="49" width="2.7109375" style="0" hidden="1" customWidth="1"/>
    <col min="50" max="50" width="5.140625" style="0" hidden="1" customWidth="1"/>
    <col min="51" max="51" width="4.00390625" style="0" hidden="1" customWidth="1"/>
    <col min="52" max="52" width="4.421875" style="0" hidden="1" customWidth="1"/>
    <col min="53" max="54" width="2.7109375" style="0" hidden="1" customWidth="1"/>
    <col min="55" max="58" width="2.421875" style="0" hidden="1" customWidth="1"/>
    <col min="59" max="64" width="2.421875" style="0" customWidth="1"/>
  </cols>
  <sheetData>
    <row r="1" spans="5:35" ht="54" customHeight="1" thickBot="1">
      <c r="E1" s="286" t="s">
        <v>41</v>
      </c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</row>
    <row r="2" spans="2:37" ht="22.5" customHeight="1" thickBot="1">
      <c r="B2" s="128">
        <v>4</v>
      </c>
      <c r="C2" s="71" t="s">
        <v>123</v>
      </c>
      <c r="D2" s="129">
        <v>1</v>
      </c>
      <c r="E2" s="71" t="s">
        <v>124</v>
      </c>
      <c r="F2" s="287">
        <v>1</v>
      </c>
      <c r="G2" s="287"/>
      <c r="H2" s="71" t="s">
        <v>125</v>
      </c>
      <c r="I2" s="71"/>
      <c r="J2" s="288" t="s">
        <v>126</v>
      </c>
      <c r="K2" s="289"/>
      <c r="L2" s="288">
        <f>INDEX('入力シート'!$A$5:$AQ$44,$F$2,8)</f>
      </c>
      <c r="M2" s="290"/>
      <c r="N2" s="290"/>
      <c r="O2" s="290"/>
      <c r="P2" s="290"/>
      <c r="Q2" s="290"/>
      <c r="R2" s="291"/>
      <c r="S2" s="72"/>
      <c r="T2" s="72"/>
      <c r="U2" s="1"/>
      <c r="V2" s="1"/>
      <c r="W2" s="292" t="s">
        <v>42</v>
      </c>
      <c r="X2" s="292"/>
      <c r="Y2" s="293"/>
      <c r="Z2" s="292" t="s">
        <v>127</v>
      </c>
      <c r="AA2" s="293"/>
      <c r="AB2" s="267"/>
      <c r="AC2" s="267"/>
      <c r="AD2" s="73" t="s">
        <v>123</v>
      </c>
      <c r="AE2" s="267"/>
      <c r="AF2" s="267"/>
      <c r="AG2" s="73" t="s">
        <v>128</v>
      </c>
      <c r="AH2" s="267"/>
      <c r="AI2" s="267"/>
      <c r="AJ2" s="130" t="s">
        <v>129</v>
      </c>
      <c r="AK2" s="131"/>
    </row>
    <row r="3" ht="20.25" customHeight="1" thickBot="1">
      <c r="AU3" t="s">
        <v>105</v>
      </c>
    </row>
    <row r="4" spans="2:58" ht="22.5" customHeight="1">
      <c r="B4" s="268" t="s">
        <v>12</v>
      </c>
      <c r="C4" s="269"/>
      <c r="D4" s="269"/>
      <c r="E4" s="269"/>
      <c r="F4" s="269"/>
      <c r="G4" s="269"/>
      <c r="H4" s="269"/>
      <c r="I4" s="269"/>
      <c r="J4" s="269"/>
      <c r="K4" s="272" t="s">
        <v>43</v>
      </c>
      <c r="L4" s="273"/>
      <c r="M4" s="276" t="s">
        <v>44</v>
      </c>
      <c r="N4" s="277"/>
      <c r="AT4" s="117" t="s">
        <v>106</v>
      </c>
      <c r="AU4" s="285" t="s">
        <v>107</v>
      </c>
      <c r="AV4" s="285"/>
      <c r="AW4" s="285"/>
      <c r="AX4" s="285"/>
      <c r="AY4" s="285"/>
      <c r="AZ4" s="285"/>
      <c r="BA4" s="285" t="s">
        <v>108</v>
      </c>
      <c r="BB4" s="285"/>
      <c r="BC4" s="285"/>
      <c r="BD4" s="285" t="s">
        <v>109</v>
      </c>
      <c r="BE4" s="285"/>
      <c r="BF4" s="285"/>
    </row>
    <row r="5" spans="2:58" ht="22.5" customHeight="1" thickBot="1">
      <c r="B5" s="270"/>
      <c r="C5" s="271"/>
      <c r="D5" s="271"/>
      <c r="E5" s="271"/>
      <c r="F5" s="271"/>
      <c r="G5" s="271"/>
      <c r="H5" s="271"/>
      <c r="I5" s="271"/>
      <c r="J5" s="271"/>
      <c r="K5" s="274"/>
      <c r="L5" s="275"/>
      <c r="M5" s="278"/>
      <c r="N5" s="279"/>
      <c r="AQ5" t="s">
        <v>110</v>
      </c>
      <c r="AT5" s="117" t="s">
        <v>111</v>
      </c>
      <c r="AU5" s="117">
        <v>1</v>
      </c>
      <c r="AV5" s="117">
        <v>2</v>
      </c>
      <c r="AW5" s="117">
        <v>3</v>
      </c>
      <c r="AX5" s="117">
        <v>4</v>
      </c>
      <c r="AY5" s="117">
        <v>5</v>
      </c>
      <c r="AZ5" s="117">
        <v>6</v>
      </c>
      <c r="BA5" s="117">
        <v>1</v>
      </c>
      <c r="BB5" s="117">
        <v>2</v>
      </c>
      <c r="BC5" s="117">
        <v>3</v>
      </c>
      <c r="BD5" s="117">
        <v>1</v>
      </c>
      <c r="BE5" s="117">
        <v>2</v>
      </c>
      <c r="BF5" s="117">
        <v>3</v>
      </c>
    </row>
    <row r="6" spans="2:58" ht="22.5" customHeight="1" thickTop="1">
      <c r="B6" s="74">
        <v>1</v>
      </c>
      <c r="C6" s="280" t="s">
        <v>24</v>
      </c>
      <c r="D6" s="280"/>
      <c r="E6" s="280"/>
      <c r="F6" s="280"/>
      <c r="G6" s="280"/>
      <c r="H6" s="280"/>
      <c r="I6" s="280"/>
      <c r="J6" s="281"/>
      <c r="K6" s="282" t="e">
        <f>INDEX('入力シート'!$A$5:$AQ$44,$F$2,36)</f>
        <v>#VALUE!</v>
      </c>
      <c r="L6" s="282"/>
      <c r="M6" s="283" t="e">
        <f>'入力シート'!AJ52</f>
        <v>#DIV/0!</v>
      </c>
      <c r="N6" s="284"/>
      <c r="AQ6" s="118">
        <f>HLOOKUP($B$2,AX$5:$AZ$11,2)</f>
        <v>13.3</v>
      </c>
      <c r="AT6" s="117" t="s">
        <v>112</v>
      </c>
      <c r="AU6" s="119">
        <v>13.3</v>
      </c>
      <c r="AV6" s="119">
        <v>13.3</v>
      </c>
      <c r="AW6" s="119">
        <v>13.3</v>
      </c>
      <c r="AX6" s="119">
        <v>13.3</v>
      </c>
      <c r="AY6" s="119">
        <v>13.4</v>
      </c>
      <c r="AZ6" s="119">
        <v>13.4</v>
      </c>
      <c r="BA6" s="119">
        <v>13.2</v>
      </c>
      <c r="BB6" s="119">
        <v>13</v>
      </c>
      <c r="BC6" s="119">
        <v>12.9</v>
      </c>
      <c r="BD6" s="119">
        <v>12.8</v>
      </c>
      <c r="BE6" s="119">
        <v>12.6</v>
      </c>
      <c r="BF6" s="119">
        <v>12.7</v>
      </c>
    </row>
    <row r="7" spans="2:58" ht="22.5" customHeight="1">
      <c r="B7" s="75">
        <v>2</v>
      </c>
      <c r="C7" s="263" t="s">
        <v>25</v>
      </c>
      <c r="D7" s="263"/>
      <c r="E7" s="263"/>
      <c r="F7" s="263"/>
      <c r="G7" s="263"/>
      <c r="H7" s="263"/>
      <c r="I7" s="263"/>
      <c r="J7" s="264"/>
      <c r="K7" s="204" t="e">
        <f>INDEX('入力シート'!$A$5:$AQ$44,$F$2,37)</f>
        <v>#VALUE!</v>
      </c>
      <c r="L7" s="204"/>
      <c r="M7" s="265" t="e">
        <f>'入力シート'!AK52</f>
        <v>#DIV/0!</v>
      </c>
      <c r="N7" s="266"/>
      <c r="AQ7" s="118">
        <f>HLOOKUP($B$2,AX$5:$AZ$11,3)</f>
        <v>11.8</v>
      </c>
      <c r="AT7" s="117" t="s">
        <v>113</v>
      </c>
      <c r="AU7" s="119">
        <v>12.2</v>
      </c>
      <c r="AV7" s="119">
        <v>12</v>
      </c>
      <c r="AW7" s="119">
        <v>11.7</v>
      </c>
      <c r="AX7" s="119">
        <v>11.8</v>
      </c>
      <c r="AY7" s="119">
        <v>11.8</v>
      </c>
      <c r="AZ7" s="119">
        <v>11.5</v>
      </c>
      <c r="BA7" s="119">
        <v>10.7</v>
      </c>
      <c r="BB7" s="119">
        <v>10.5</v>
      </c>
      <c r="BC7" s="119">
        <v>10.6</v>
      </c>
      <c r="BD7" s="119">
        <v>10.1</v>
      </c>
      <c r="BE7" s="119">
        <v>10.2</v>
      </c>
      <c r="BF7" s="119">
        <v>10.5</v>
      </c>
    </row>
    <row r="8" spans="2:58" ht="22.5" customHeight="1">
      <c r="B8" s="75">
        <v>3</v>
      </c>
      <c r="C8" s="263" t="s">
        <v>26</v>
      </c>
      <c r="D8" s="263"/>
      <c r="E8" s="263"/>
      <c r="F8" s="263"/>
      <c r="G8" s="263"/>
      <c r="H8" s="263"/>
      <c r="I8" s="263"/>
      <c r="J8" s="264"/>
      <c r="K8" s="204" t="e">
        <f>INDEX('入力シート'!$A$5:$AQ$44,$F$2,38)</f>
        <v>#VALUE!</v>
      </c>
      <c r="L8" s="204"/>
      <c r="M8" s="265" t="e">
        <f>'入力シート'!AL52</f>
        <v>#DIV/0!</v>
      </c>
      <c r="N8" s="266"/>
      <c r="AQ8" s="118">
        <f>HLOOKUP($B$2,AX$5:$AZ$11,4)</f>
        <v>12.1</v>
      </c>
      <c r="AT8" s="117" t="s">
        <v>114</v>
      </c>
      <c r="AU8" s="119">
        <v>13.3</v>
      </c>
      <c r="AV8" s="119">
        <v>13.3</v>
      </c>
      <c r="AW8" s="119">
        <v>12.7</v>
      </c>
      <c r="AX8" s="119">
        <v>12.1</v>
      </c>
      <c r="AY8" s="119">
        <v>12.1</v>
      </c>
      <c r="AZ8" s="119">
        <v>11.9</v>
      </c>
      <c r="BA8" s="119">
        <v>11.7</v>
      </c>
      <c r="BB8" s="119">
        <v>11.2</v>
      </c>
      <c r="BC8" s="119">
        <v>11.4</v>
      </c>
      <c r="BD8" s="119">
        <v>11.1</v>
      </c>
      <c r="BE8" s="119">
        <v>10.9</v>
      </c>
      <c r="BF8" s="119">
        <v>11.3</v>
      </c>
    </row>
    <row r="9" spans="2:58" ht="22.5" customHeight="1">
      <c r="B9" s="75">
        <v>4</v>
      </c>
      <c r="C9" s="263" t="s">
        <v>27</v>
      </c>
      <c r="D9" s="263"/>
      <c r="E9" s="263"/>
      <c r="F9" s="263"/>
      <c r="G9" s="263"/>
      <c r="H9" s="263"/>
      <c r="I9" s="263"/>
      <c r="J9" s="264"/>
      <c r="K9" s="204" t="e">
        <f>INDEX('入力シート'!$A$5:$AQ$44,$F$2,39)</f>
        <v>#VALUE!</v>
      </c>
      <c r="L9" s="204"/>
      <c r="M9" s="265" t="e">
        <f>'入力シート'!AM52</f>
        <v>#DIV/0!</v>
      </c>
      <c r="N9" s="266"/>
      <c r="AQ9" s="118">
        <f>HLOOKUP($B$2,AX$5:$AZ$11,5)</f>
        <v>10.9</v>
      </c>
      <c r="AT9" s="117" t="s">
        <v>115</v>
      </c>
      <c r="AU9" s="119">
        <v>12.3</v>
      </c>
      <c r="AV9" s="119">
        <v>11.7</v>
      </c>
      <c r="AW9" s="119">
        <v>11.2</v>
      </c>
      <c r="AX9" s="119">
        <v>10.9</v>
      </c>
      <c r="AY9" s="119">
        <v>10.8</v>
      </c>
      <c r="AZ9" s="119">
        <v>11</v>
      </c>
      <c r="BA9" s="119">
        <v>10.9</v>
      </c>
      <c r="BB9" s="119">
        <v>10.7</v>
      </c>
      <c r="BC9" s="119">
        <v>10.6</v>
      </c>
      <c r="BD9" s="119">
        <v>10.6</v>
      </c>
      <c r="BE9" s="119">
        <v>10.4</v>
      </c>
      <c r="BF9" s="119">
        <v>10.9</v>
      </c>
    </row>
    <row r="10" spans="2:58" ht="22.5" customHeight="1">
      <c r="B10" s="75">
        <v>5</v>
      </c>
      <c r="C10" s="263" t="s">
        <v>28</v>
      </c>
      <c r="D10" s="263"/>
      <c r="E10" s="263"/>
      <c r="F10" s="263"/>
      <c r="G10" s="263"/>
      <c r="H10" s="263"/>
      <c r="I10" s="263"/>
      <c r="J10" s="264"/>
      <c r="K10" s="204" t="e">
        <f>INDEX('入力シート'!$A$5:$AQ$44,$F$2,40)</f>
        <v>#VALUE!</v>
      </c>
      <c r="L10" s="204"/>
      <c r="M10" s="265" t="e">
        <f>'入力シート'!AN52</f>
        <v>#DIV/0!</v>
      </c>
      <c r="N10" s="266"/>
      <c r="AQ10" s="118">
        <f>HLOOKUP($B$2,AX$5:$AZ$11,6)</f>
        <v>10.8</v>
      </c>
      <c r="AT10" s="117" t="s">
        <v>116</v>
      </c>
      <c r="AU10" s="119">
        <v>11.3</v>
      </c>
      <c r="AV10" s="119">
        <v>11.3</v>
      </c>
      <c r="AW10" s="119">
        <v>11.1</v>
      </c>
      <c r="AX10" s="119">
        <v>10.8</v>
      </c>
      <c r="AY10" s="119">
        <v>11</v>
      </c>
      <c r="AZ10" s="119">
        <v>10.7</v>
      </c>
      <c r="BA10" s="119">
        <v>10.6</v>
      </c>
      <c r="BB10" s="119">
        <v>10.5</v>
      </c>
      <c r="BC10" s="119">
        <v>10.4</v>
      </c>
      <c r="BD10" s="119">
        <v>10</v>
      </c>
      <c r="BE10" s="119">
        <v>9.7</v>
      </c>
      <c r="BF10" s="119">
        <v>9.5</v>
      </c>
    </row>
    <row r="11" spans="2:58" ht="22.5" customHeight="1" thickBot="1">
      <c r="B11" s="76">
        <v>6</v>
      </c>
      <c r="C11" s="255" t="s">
        <v>29</v>
      </c>
      <c r="D11" s="255"/>
      <c r="E11" s="255"/>
      <c r="F11" s="255"/>
      <c r="G11" s="255"/>
      <c r="H11" s="255"/>
      <c r="I11" s="255"/>
      <c r="J11" s="256"/>
      <c r="K11" s="223" t="e">
        <f>INDEX('入力シート'!$A$5:$AQ$44,$F$2,41)</f>
        <v>#VALUE!</v>
      </c>
      <c r="L11" s="223"/>
      <c r="M11" s="257" t="e">
        <f>'入力シート'!AO52</f>
        <v>#DIV/0!</v>
      </c>
      <c r="N11" s="258"/>
      <c r="AQ11" s="118">
        <f>HLOOKUP($B$2,AX$5:$AZ$11,7)</f>
        <v>13</v>
      </c>
      <c r="AT11" s="120" t="s">
        <v>117</v>
      </c>
      <c r="AU11" s="121">
        <v>14</v>
      </c>
      <c r="AV11" s="121">
        <v>13.9</v>
      </c>
      <c r="AW11" s="121">
        <v>13.7</v>
      </c>
      <c r="AX11" s="121">
        <v>13</v>
      </c>
      <c r="AY11" s="121">
        <v>13</v>
      </c>
      <c r="AZ11" s="121">
        <v>12.9</v>
      </c>
      <c r="BA11" s="121">
        <v>12.4</v>
      </c>
      <c r="BB11" s="121">
        <v>12.1</v>
      </c>
      <c r="BC11" s="121">
        <v>12.2</v>
      </c>
      <c r="BD11" s="121">
        <v>12.3</v>
      </c>
      <c r="BE11" s="121">
        <v>11.9</v>
      </c>
      <c r="BF11" s="121">
        <v>12.3</v>
      </c>
    </row>
    <row r="12" spans="2:58" ht="22.5" customHeight="1" thickTop="1">
      <c r="B12" s="77"/>
      <c r="C12" s="77"/>
      <c r="D12" s="77"/>
      <c r="E12" s="77"/>
      <c r="F12" s="77"/>
      <c r="G12" s="77"/>
      <c r="H12" s="77"/>
      <c r="I12" s="77"/>
      <c r="J12" s="77"/>
      <c r="AT12" s="122" t="s">
        <v>118</v>
      </c>
      <c r="AU12" s="123">
        <v>5.2</v>
      </c>
      <c r="AV12" s="123">
        <v>5.4</v>
      </c>
      <c r="AW12" s="123">
        <v>5.6</v>
      </c>
      <c r="AX12" s="123">
        <v>5.9</v>
      </c>
      <c r="AY12" s="123">
        <v>6.2</v>
      </c>
      <c r="AZ12" s="123">
        <v>6.2</v>
      </c>
      <c r="BA12" s="123">
        <v>6.6</v>
      </c>
      <c r="BB12" s="123">
        <v>6.8</v>
      </c>
      <c r="BC12" s="123">
        <v>6.8</v>
      </c>
      <c r="BD12" s="123">
        <v>7.1</v>
      </c>
      <c r="BE12" s="123">
        <v>7</v>
      </c>
      <c r="BF12" s="123">
        <v>7</v>
      </c>
    </row>
    <row r="13" spans="2:50" ht="22.5" customHeight="1" thickBot="1">
      <c r="B13" s="77"/>
      <c r="C13" s="77"/>
      <c r="D13" s="77"/>
      <c r="E13" s="77"/>
      <c r="F13" s="77"/>
      <c r="G13" s="77"/>
      <c r="H13" s="77"/>
      <c r="I13" s="77"/>
      <c r="J13" s="77"/>
      <c r="AS13" t="s">
        <v>114</v>
      </c>
      <c r="AT13" s="124" t="s">
        <v>119</v>
      </c>
      <c r="AU13" t="s">
        <v>120</v>
      </c>
      <c r="AV13" t="s">
        <v>111</v>
      </c>
      <c r="AW13" t="s">
        <v>121</v>
      </c>
      <c r="AX13" t="s">
        <v>122</v>
      </c>
    </row>
    <row r="14" spans="2:50" ht="22.5" customHeight="1" thickBot="1">
      <c r="B14" s="259" t="s">
        <v>45</v>
      </c>
      <c r="C14" s="260"/>
      <c r="D14" s="250" t="s">
        <v>46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2"/>
      <c r="S14" s="253" t="s">
        <v>47</v>
      </c>
      <c r="T14" s="254"/>
      <c r="U14" s="259" t="s">
        <v>45</v>
      </c>
      <c r="V14" s="260"/>
      <c r="W14" s="250" t="s">
        <v>46</v>
      </c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2"/>
      <c r="AK14" s="253" t="s">
        <v>47</v>
      </c>
      <c r="AL14" s="254"/>
      <c r="AS14" s="125">
        <v>4</v>
      </c>
      <c r="AT14" s="125">
        <v>1</v>
      </c>
      <c r="AU14" s="126">
        <v>1</v>
      </c>
      <c r="AV14" s="125">
        <v>24</v>
      </c>
      <c r="AW14" s="127">
        <v>1</v>
      </c>
      <c r="AX14" s="127">
        <v>1</v>
      </c>
    </row>
    <row r="15" spans="2:50" ht="29.25" customHeight="1">
      <c r="B15" s="215" t="s">
        <v>24</v>
      </c>
      <c r="C15" s="216"/>
      <c r="D15" s="78">
        <v>1</v>
      </c>
      <c r="E15" s="237" t="s">
        <v>75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00">
        <f>INDEX('入力シート'!$J$5:$AJ$44,$F$2,D15)</f>
      </c>
      <c r="T15" s="201"/>
      <c r="U15" s="239" t="s">
        <v>25</v>
      </c>
      <c r="V15" s="240"/>
      <c r="W15" s="79">
        <v>2</v>
      </c>
      <c r="X15" s="237" t="s">
        <v>76</v>
      </c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00">
        <f>INDEX('入力シート'!$J$5:$AJ$44,$F$2,W15)</f>
      </c>
      <c r="AL15" s="201"/>
      <c r="AM15" s="80"/>
      <c r="AS15" s="125">
        <v>5</v>
      </c>
      <c r="AT15" s="125">
        <v>2</v>
      </c>
      <c r="AU15" s="126">
        <v>2</v>
      </c>
      <c r="AV15" s="125">
        <v>25</v>
      </c>
      <c r="AW15" s="127">
        <v>2</v>
      </c>
      <c r="AX15" s="127">
        <v>2</v>
      </c>
    </row>
    <row r="16" spans="2:50" ht="29.25" customHeight="1">
      <c r="B16" s="217"/>
      <c r="C16" s="218"/>
      <c r="D16" s="81">
        <v>8</v>
      </c>
      <c r="E16" s="202" t="s">
        <v>79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4">
        <f>INDEX('入力シート'!$J$5:$AJ$44,$F$2,D16)</f>
      </c>
      <c r="T16" s="205"/>
      <c r="U16" s="241"/>
      <c r="V16" s="242"/>
      <c r="W16" s="82">
        <v>9</v>
      </c>
      <c r="X16" s="202" t="s">
        <v>80</v>
      </c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4">
        <f>INDEX('入力シート'!$J$5:$AJ$44,$F$2,W16)</f>
      </c>
      <c r="AL16" s="205"/>
      <c r="AM16" s="80"/>
      <c r="AS16" s="125">
        <v>6</v>
      </c>
      <c r="AT16" s="125">
        <v>3</v>
      </c>
      <c r="AU16" s="126">
        <v>3</v>
      </c>
      <c r="AV16" s="125">
        <v>26</v>
      </c>
      <c r="AW16" s="127">
        <v>3</v>
      </c>
      <c r="AX16" s="127">
        <v>3</v>
      </c>
    </row>
    <row r="17" spans="2:50" ht="29.25" customHeight="1">
      <c r="B17" s="217"/>
      <c r="C17" s="218"/>
      <c r="D17" s="81">
        <v>14</v>
      </c>
      <c r="E17" s="202" t="s">
        <v>83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4">
        <f>INDEX('入力シート'!$J$5:$AJ$44,$F$2,D17)</f>
      </c>
      <c r="T17" s="205"/>
      <c r="U17" s="241"/>
      <c r="V17" s="242"/>
      <c r="W17" s="82">
        <v>15</v>
      </c>
      <c r="X17" s="202" t="s">
        <v>84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4">
        <f>INDEX('入力シート'!$J$5:$AJ$44,$F$2,W17)</f>
      </c>
      <c r="AL17" s="205"/>
      <c r="AM17" s="80"/>
      <c r="AS17" s="125"/>
      <c r="AT17" s="125">
        <v>4</v>
      </c>
      <c r="AU17" s="126">
        <v>4</v>
      </c>
      <c r="AV17" s="125">
        <v>27</v>
      </c>
      <c r="AW17" s="127">
        <v>4</v>
      </c>
      <c r="AX17" s="127">
        <v>4</v>
      </c>
    </row>
    <row r="18" spans="2:50" ht="29.25" customHeight="1" thickBot="1">
      <c r="B18" s="219"/>
      <c r="C18" s="220"/>
      <c r="D18" s="83">
        <v>20</v>
      </c>
      <c r="E18" s="221" t="s">
        <v>48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3">
        <f>INDEX('入力シート'!$J$5:$AJ$44,$F$2,D18)</f>
      </c>
      <c r="T18" s="224"/>
      <c r="U18" s="243"/>
      <c r="V18" s="244"/>
      <c r="W18" s="84">
        <v>21</v>
      </c>
      <c r="X18" s="221" t="s">
        <v>86</v>
      </c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3">
        <f>INDEX('入力シート'!$J$5:$AJ$44,$F$2,W18)</f>
      </c>
      <c r="AL18" s="224"/>
      <c r="AM18" s="80"/>
      <c r="AS18" s="125"/>
      <c r="AT18" s="125">
        <v>5</v>
      </c>
      <c r="AU18" s="126">
        <v>5</v>
      </c>
      <c r="AV18" s="125">
        <v>28</v>
      </c>
      <c r="AW18" s="127">
        <v>5</v>
      </c>
      <c r="AX18" s="127">
        <v>5</v>
      </c>
    </row>
    <row r="19" spans="2:50" ht="29.25" customHeight="1">
      <c r="B19" s="215" t="s">
        <v>26</v>
      </c>
      <c r="C19" s="216"/>
      <c r="D19" s="79">
        <v>5</v>
      </c>
      <c r="E19" s="237" t="s">
        <v>15</v>
      </c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00">
        <f>INDEX('入力シート'!$J$5:$AJ$44,$F$2,D19)</f>
      </c>
      <c r="T19" s="201"/>
      <c r="U19" s="239" t="s">
        <v>27</v>
      </c>
      <c r="V19" s="240"/>
      <c r="W19" s="79">
        <v>4</v>
      </c>
      <c r="X19" s="237" t="s">
        <v>77</v>
      </c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00">
        <f>INDEX('入力シート'!$J$5:$AJ$44,$F$2,W19)</f>
      </c>
      <c r="AL19" s="201"/>
      <c r="AM19" s="80"/>
      <c r="AS19" s="125"/>
      <c r="AT19" s="125">
        <v>6</v>
      </c>
      <c r="AU19" s="126">
        <v>6</v>
      </c>
      <c r="AV19" s="125">
        <v>29</v>
      </c>
      <c r="AW19" s="127">
        <v>6</v>
      </c>
      <c r="AX19" s="127">
        <v>6</v>
      </c>
    </row>
    <row r="20" spans="2:50" ht="29.25" customHeight="1">
      <c r="B20" s="217"/>
      <c r="C20" s="218"/>
      <c r="D20" s="82">
        <v>12</v>
      </c>
      <c r="E20" s="202" t="s">
        <v>49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4">
        <f>INDEX('入力シート'!$J$5:$AJ$44,$F$2,D20)</f>
      </c>
      <c r="T20" s="205"/>
      <c r="U20" s="241"/>
      <c r="V20" s="242"/>
      <c r="W20" s="82">
        <v>11</v>
      </c>
      <c r="X20" s="248" t="s">
        <v>81</v>
      </c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04">
        <f>INDEX('入力シート'!$J$5:$AJ$44,$F$2,W20)</f>
      </c>
      <c r="AL20" s="205"/>
      <c r="AM20" s="80"/>
      <c r="AS20" s="125"/>
      <c r="AT20" s="125">
        <v>7</v>
      </c>
      <c r="AU20" s="126">
        <v>7</v>
      </c>
      <c r="AV20" s="125">
        <v>30</v>
      </c>
      <c r="AW20" s="127">
        <v>7</v>
      </c>
      <c r="AX20" s="127">
        <v>7</v>
      </c>
    </row>
    <row r="21" spans="2:50" ht="29.25" customHeight="1">
      <c r="B21" s="217"/>
      <c r="C21" s="218"/>
      <c r="D21" s="82">
        <v>18</v>
      </c>
      <c r="E21" s="245" t="s">
        <v>50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7"/>
      <c r="S21" s="204">
        <f>INDEX('入力シート'!$J$5:$AJ$44,$F$2,D21)</f>
      </c>
      <c r="T21" s="205"/>
      <c r="U21" s="241"/>
      <c r="V21" s="242"/>
      <c r="W21" s="82">
        <v>17</v>
      </c>
      <c r="X21" s="202" t="s">
        <v>51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4">
        <f>INDEX('入力シート'!$J$5:$AJ$44,$F$2,W21)</f>
      </c>
      <c r="AL21" s="205"/>
      <c r="AM21" s="80"/>
      <c r="AS21" s="125"/>
      <c r="AT21" s="125">
        <v>8</v>
      </c>
      <c r="AU21" s="126">
        <v>8</v>
      </c>
      <c r="AV21" s="125">
        <v>31</v>
      </c>
      <c r="AW21" s="127">
        <v>8</v>
      </c>
      <c r="AX21" s="127">
        <v>8</v>
      </c>
    </row>
    <row r="22" spans="2:50" ht="29.25" customHeight="1" thickBot="1">
      <c r="B22" s="219"/>
      <c r="C22" s="220"/>
      <c r="D22" s="84">
        <v>24</v>
      </c>
      <c r="E22" s="221" t="s">
        <v>88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3">
        <f>INDEX('入力シート'!$J$5:$AJ$44,$F$2,D22)</f>
      </c>
      <c r="T22" s="224"/>
      <c r="U22" s="243"/>
      <c r="V22" s="244"/>
      <c r="W22" s="84">
        <v>23</v>
      </c>
      <c r="X22" s="221" t="s">
        <v>69</v>
      </c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3">
        <f>INDEX('入力シート'!$J$5:$AJ$44,$F$2,W22)</f>
      </c>
      <c r="AL22" s="224"/>
      <c r="AM22" s="80"/>
      <c r="AS22" s="125"/>
      <c r="AT22" s="125">
        <v>9</v>
      </c>
      <c r="AU22" s="126">
        <v>9</v>
      </c>
      <c r="AV22" s="125">
        <v>32</v>
      </c>
      <c r="AW22" s="127">
        <v>9</v>
      </c>
      <c r="AX22" s="127">
        <v>9</v>
      </c>
    </row>
    <row r="23" spans="2:50" ht="29.25" customHeight="1">
      <c r="B23" s="215" t="s">
        <v>28</v>
      </c>
      <c r="C23" s="216"/>
      <c r="D23" s="79">
        <v>6</v>
      </c>
      <c r="E23" s="237" t="s">
        <v>16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00">
        <f>INDEX('入力シート'!$J$5:$AJ$44,$F$2,D23)</f>
      </c>
      <c r="T23" s="201"/>
      <c r="U23" s="239" t="s">
        <v>52</v>
      </c>
      <c r="V23" s="240"/>
      <c r="W23" s="79">
        <v>3</v>
      </c>
      <c r="X23" s="237" t="s">
        <v>53</v>
      </c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00">
        <f>INDEX('入力シート'!$J$5:$AJ$44,$F$2,W23)</f>
      </c>
      <c r="AL23" s="201"/>
      <c r="AM23" s="80"/>
      <c r="AS23" s="125"/>
      <c r="AT23" s="125">
        <v>10</v>
      </c>
      <c r="AU23" s="126">
        <v>10</v>
      </c>
      <c r="AV23" s="125">
        <v>33</v>
      </c>
      <c r="AW23" s="127">
        <v>10</v>
      </c>
      <c r="AX23" s="127">
        <v>10</v>
      </c>
    </row>
    <row r="24" spans="2:50" ht="29.25" customHeight="1">
      <c r="B24" s="217"/>
      <c r="C24" s="218"/>
      <c r="D24" s="82">
        <v>13</v>
      </c>
      <c r="E24" s="202" t="s">
        <v>82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4">
        <f>INDEX('入力シート'!$J$5:$AJ$44,$F$2,D24)</f>
      </c>
      <c r="T24" s="205"/>
      <c r="U24" s="241"/>
      <c r="V24" s="242"/>
      <c r="W24" s="82">
        <v>10</v>
      </c>
      <c r="X24" s="202" t="s">
        <v>54</v>
      </c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4">
        <f>INDEX('入力シート'!$J$5:$AJ$44,$F$2,W24)</f>
      </c>
      <c r="AL24" s="205"/>
      <c r="AM24" s="80"/>
      <c r="AS24" s="125"/>
      <c r="AT24" s="125"/>
      <c r="AU24" s="126">
        <v>11</v>
      </c>
      <c r="AV24" s="125">
        <v>34</v>
      </c>
      <c r="AW24" s="127">
        <v>11</v>
      </c>
      <c r="AX24" s="127">
        <v>11</v>
      </c>
    </row>
    <row r="25" spans="2:50" ht="29.25" customHeight="1">
      <c r="B25" s="217"/>
      <c r="C25" s="218"/>
      <c r="D25" s="82">
        <v>19</v>
      </c>
      <c r="E25" s="202" t="s">
        <v>21</v>
      </c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>
        <f>INDEX('入力シート'!$J$5:$AJ$44,$F$2,D25)</f>
      </c>
      <c r="T25" s="205"/>
      <c r="U25" s="241"/>
      <c r="V25" s="242"/>
      <c r="W25" s="82">
        <v>16</v>
      </c>
      <c r="X25" s="245" t="s">
        <v>85</v>
      </c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7"/>
      <c r="AK25" s="204">
        <f>INDEX('入力シート'!$J$5:$AJ$44,$F$2,W25)</f>
      </c>
      <c r="AL25" s="205"/>
      <c r="AM25" s="80"/>
      <c r="AS25" s="125"/>
      <c r="AT25" s="125"/>
      <c r="AU25" s="126">
        <v>12</v>
      </c>
      <c r="AV25" s="125">
        <v>35</v>
      </c>
      <c r="AW25" s="127">
        <v>12</v>
      </c>
      <c r="AX25" s="127">
        <v>12</v>
      </c>
    </row>
    <row r="26" spans="2:50" ht="29.25" customHeight="1" thickBot="1">
      <c r="B26" s="219"/>
      <c r="C26" s="220"/>
      <c r="D26" s="84">
        <v>25</v>
      </c>
      <c r="E26" s="221" t="s">
        <v>23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3">
        <f>INDEX('入力シート'!$J$5:$AJ$44,$F$2,D26)</f>
      </c>
      <c r="T26" s="224"/>
      <c r="U26" s="243"/>
      <c r="V26" s="244"/>
      <c r="W26" s="84">
        <v>22</v>
      </c>
      <c r="X26" s="221" t="s">
        <v>87</v>
      </c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3">
        <f>INDEX('入力シート'!$J$5:$AJ$44,$F$2,W26)</f>
      </c>
      <c r="AL26" s="224"/>
      <c r="AM26" s="80"/>
      <c r="AS26" s="125"/>
      <c r="AT26" s="125"/>
      <c r="AU26" s="126">
        <v>13</v>
      </c>
      <c r="AV26" s="125">
        <v>36</v>
      </c>
      <c r="AX26" s="127">
        <v>13</v>
      </c>
    </row>
    <row r="27" spans="2:50" ht="32.25" customHeight="1">
      <c r="B27" s="225" t="s">
        <v>55</v>
      </c>
      <c r="C27" s="226"/>
      <c r="D27" s="85">
        <v>7</v>
      </c>
      <c r="E27" s="229" t="s">
        <v>78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1"/>
      <c r="S27" s="232">
        <f>INDEX('入力シート'!$J$5:$AJ$44,$F$2,D27)</f>
      </c>
      <c r="T27" s="233"/>
      <c r="U27" s="86"/>
      <c r="V27" s="86" t="s">
        <v>130</v>
      </c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S27" s="125"/>
      <c r="AT27" s="125"/>
      <c r="AU27" s="126">
        <v>14</v>
      </c>
      <c r="AV27" s="125">
        <v>37</v>
      </c>
      <c r="AX27" s="127">
        <v>14</v>
      </c>
    </row>
    <row r="28" spans="2:50" ht="32.25" customHeight="1" thickBot="1">
      <c r="B28" s="227"/>
      <c r="C28" s="228"/>
      <c r="D28" s="84">
        <v>26</v>
      </c>
      <c r="E28" s="234" t="s">
        <v>89</v>
      </c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6"/>
      <c r="S28" s="198">
        <f>INDEX('入力シート'!$J$5:$AJ$44,$F$2,D28)</f>
      </c>
      <c r="T28" s="199"/>
      <c r="U28" s="86"/>
      <c r="V28" s="206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8"/>
      <c r="AS28" s="125"/>
      <c r="AT28" s="125"/>
      <c r="AU28" s="126">
        <v>15</v>
      </c>
      <c r="AV28" s="125">
        <v>38</v>
      </c>
      <c r="AX28" s="127">
        <v>15</v>
      </c>
    </row>
    <row r="29" spans="2:50" ht="32.25" customHeight="1">
      <c r="B29" s="87"/>
      <c r="C29" s="87"/>
      <c r="D29" s="88"/>
      <c r="E29" s="87"/>
      <c r="F29" s="87"/>
      <c r="G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209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1"/>
      <c r="AS29" s="125"/>
      <c r="AT29" s="125"/>
      <c r="AU29" s="126">
        <v>16</v>
      </c>
      <c r="AV29" s="125">
        <v>39</v>
      </c>
      <c r="AX29" s="127">
        <v>16</v>
      </c>
    </row>
    <row r="30" spans="5:50" ht="32.25" customHeight="1">
      <c r="E30" s="87"/>
      <c r="F30" s="87"/>
      <c r="G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209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1"/>
      <c r="AS30" s="125"/>
      <c r="AT30" s="125"/>
      <c r="AU30" s="126">
        <v>17</v>
      </c>
      <c r="AV30" s="125">
        <v>40</v>
      </c>
      <c r="AX30" s="127">
        <v>17</v>
      </c>
    </row>
    <row r="31" spans="22:50" ht="32.25" customHeight="1">
      <c r="V31" s="209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1"/>
      <c r="AS31" s="125"/>
      <c r="AT31" s="125"/>
      <c r="AU31" s="126">
        <v>18</v>
      </c>
      <c r="AV31" s="125"/>
      <c r="AX31" s="127">
        <v>18</v>
      </c>
    </row>
    <row r="32" spans="22:50" ht="32.25" customHeight="1">
      <c r="V32" s="212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S32" s="125"/>
      <c r="AT32" s="125"/>
      <c r="AU32" s="126">
        <v>19</v>
      </c>
      <c r="AV32" s="125"/>
      <c r="AX32" s="127">
        <v>19</v>
      </c>
    </row>
    <row r="33" spans="45:50" ht="13.5">
      <c r="AS33" s="125"/>
      <c r="AT33" s="125"/>
      <c r="AU33" s="126">
        <v>20</v>
      </c>
      <c r="AV33" s="125"/>
      <c r="AX33" s="127">
        <v>20</v>
      </c>
    </row>
    <row r="34" spans="45:50" ht="13.5">
      <c r="AS34" s="125"/>
      <c r="AT34" s="125"/>
      <c r="AU34" s="126">
        <v>21</v>
      </c>
      <c r="AV34" s="125"/>
      <c r="AX34" s="127">
        <v>21</v>
      </c>
    </row>
    <row r="35" spans="45:50" ht="13.5">
      <c r="AS35" s="125"/>
      <c r="AT35" s="125"/>
      <c r="AU35" s="126">
        <v>22</v>
      </c>
      <c r="AV35" s="125"/>
      <c r="AX35" s="127">
        <v>22</v>
      </c>
    </row>
    <row r="36" spans="45:50" ht="13.5">
      <c r="AS36" s="125"/>
      <c r="AT36" s="125"/>
      <c r="AU36" s="126">
        <v>23</v>
      </c>
      <c r="AV36" s="125"/>
      <c r="AX36" s="127">
        <v>23</v>
      </c>
    </row>
    <row r="37" spans="45:50" ht="13.5">
      <c r="AS37" s="125"/>
      <c r="AT37" s="125"/>
      <c r="AU37" s="126">
        <v>24</v>
      </c>
      <c r="AV37" s="125"/>
      <c r="AX37" s="127">
        <v>24</v>
      </c>
    </row>
    <row r="38" spans="45:50" ht="13.5">
      <c r="AS38" s="125"/>
      <c r="AT38" s="125"/>
      <c r="AU38" s="126">
        <v>25</v>
      </c>
      <c r="AV38" s="125"/>
      <c r="AX38" s="127">
        <v>25</v>
      </c>
    </row>
    <row r="39" spans="45:50" ht="13.5">
      <c r="AS39" s="125"/>
      <c r="AT39" s="125"/>
      <c r="AU39" s="126">
        <v>26</v>
      </c>
      <c r="AV39" s="125"/>
      <c r="AX39" s="127">
        <v>26</v>
      </c>
    </row>
    <row r="40" spans="45:50" ht="13.5">
      <c r="AS40" s="125"/>
      <c r="AT40" s="125"/>
      <c r="AU40" s="126">
        <v>27</v>
      </c>
      <c r="AV40" s="125"/>
      <c r="AX40" s="127">
        <v>27</v>
      </c>
    </row>
    <row r="41" spans="45:50" ht="13.5">
      <c r="AS41" s="125"/>
      <c r="AT41" s="125"/>
      <c r="AU41" s="126">
        <v>28</v>
      </c>
      <c r="AV41" s="125"/>
      <c r="AX41" s="127">
        <v>28</v>
      </c>
    </row>
    <row r="42" spans="45:50" ht="13.5">
      <c r="AS42" s="125"/>
      <c r="AT42" s="125"/>
      <c r="AU42" s="126">
        <v>29</v>
      </c>
      <c r="AV42" s="125"/>
      <c r="AX42" s="127">
        <v>29</v>
      </c>
    </row>
    <row r="43" spans="45:50" ht="13.5">
      <c r="AS43" s="125"/>
      <c r="AT43" s="125"/>
      <c r="AU43" s="126">
        <v>30</v>
      </c>
      <c r="AV43" s="125"/>
      <c r="AX43" s="127">
        <v>30</v>
      </c>
    </row>
    <row r="44" spans="45:50" ht="13.5">
      <c r="AS44" s="125"/>
      <c r="AT44" s="125"/>
      <c r="AU44" s="126">
        <v>31</v>
      </c>
      <c r="AV44" s="125"/>
      <c r="AX44" s="127">
        <v>31</v>
      </c>
    </row>
    <row r="45" spans="45:48" ht="13.5">
      <c r="AS45" s="125"/>
      <c r="AT45" s="125"/>
      <c r="AU45" s="126">
        <v>32</v>
      </c>
      <c r="AV45" s="125"/>
    </row>
    <row r="46" spans="45:48" ht="13.5">
      <c r="AS46" s="125"/>
      <c r="AT46" s="125"/>
      <c r="AU46" s="126">
        <v>33</v>
      </c>
      <c r="AV46" s="125"/>
    </row>
    <row r="47" spans="45:48" ht="13.5">
      <c r="AS47" s="125"/>
      <c r="AT47" s="125"/>
      <c r="AU47" s="126">
        <v>34</v>
      </c>
      <c r="AV47" s="125"/>
    </row>
    <row r="48" spans="45:48" ht="13.5">
      <c r="AS48" s="125"/>
      <c r="AT48" s="125"/>
      <c r="AU48" s="126">
        <v>35</v>
      </c>
      <c r="AV48" s="125"/>
    </row>
    <row r="49" spans="45:48" ht="13.5">
      <c r="AS49" s="125"/>
      <c r="AT49" s="125"/>
      <c r="AU49" s="126">
        <v>36</v>
      </c>
      <c r="AV49" s="125"/>
    </row>
    <row r="50" spans="45:48" ht="13.5">
      <c r="AS50" s="125"/>
      <c r="AT50" s="125"/>
      <c r="AU50" s="126">
        <v>37</v>
      </c>
      <c r="AV50" s="125"/>
    </row>
    <row r="51" spans="45:48" ht="13.5">
      <c r="AS51" s="125"/>
      <c r="AT51" s="125"/>
      <c r="AU51" s="126">
        <v>38</v>
      </c>
      <c r="AV51" s="125"/>
    </row>
    <row r="52" spans="45:48" ht="13.5">
      <c r="AS52" s="125"/>
      <c r="AT52" s="125"/>
      <c r="AU52" s="126">
        <v>39</v>
      </c>
      <c r="AV52" s="125"/>
    </row>
    <row r="53" spans="45:48" ht="13.5">
      <c r="AS53" s="125"/>
      <c r="AT53" s="125"/>
      <c r="AU53" s="126">
        <v>40</v>
      </c>
      <c r="AV53" s="125"/>
    </row>
  </sheetData>
  <sheetProtection password="CC71" sheet="1" selectLockedCells="1"/>
  <mergeCells count="99">
    <mergeCell ref="AU4:AZ4"/>
    <mergeCell ref="BA4:BC4"/>
    <mergeCell ref="BD4:BF4"/>
    <mergeCell ref="E1:AI1"/>
    <mergeCell ref="F2:G2"/>
    <mergeCell ref="J2:K2"/>
    <mergeCell ref="L2:R2"/>
    <mergeCell ref="W2:Y2"/>
    <mergeCell ref="Z2:AA2"/>
    <mergeCell ref="AB2:AC2"/>
    <mergeCell ref="AE2:AF2"/>
    <mergeCell ref="AH2:AI2"/>
    <mergeCell ref="B4:J5"/>
    <mergeCell ref="K4:L5"/>
    <mergeCell ref="M4:N5"/>
    <mergeCell ref="C6:J6"/>
    <mergeCell ref="K6:L6"/>
    <mergeCell ref="M6:N6"/>
    <mergeCell ref="C7:J7"/>
    <mergeCell ref="K7:L7"/>
    <mergeCell ref="M7:N7"/>
    <mergeCell ref="C8:J8"/>
    <mergeCell ref="K8:L8"/>
    <mergeCell ref="M8:N8"/>
    <mergeCell ref="C9:J9"/>
    <mergeCell ref="K9:L9"/>
    <mergeCell ref="M9:N9"/>
    <mergeCell ref="C10:J10"/>
    <mergeCell ref="K10:L10"/>
    <mergeCell ref="M10:N10"/>
    <mergeCell ref="C11:J11"/>
    <mergeCell ref="K11:L11"/>
    <mergeCell ref="M11:N11"/>
    <mergeCell ref="B14:C14"/>
    <mergeCell ref="D14:R14"/>
    <mergeCell ref="U14:V14"/>
    <mergeCell ref="W14:AJ14"/>
    <mergeCell ref="AK14:AL14"/>
    <mergeCell ref="B15:C18"/>
    <mergeCell ref="E15:R15"/>
    <mergeCell ref="S15:T15"/>
    <mergeCell ref="U15:V18"/>
    <mergeCell ref="X15:AJ15"/>
    <mergeCell ref="AK15:AL15"/>
    <mergeCell ref="E16:R16"/>
    <mergeCell ref="S14:T14"/>
    <mergeCell ref="S16:T16"/>
    <mergeCell ref="X16:AJ16"/>
    <mergeCell ref="AK16:AL16"/>
    <mergeCell ref="E17:R17"/>
    <mergeCell ref="S17:T17"/>
    <mergeCell ref="X17:AJ17"/>
    <mergeCell ref="AK17:AL17"/>
    <mergeCell ref="E18:R18"/>
    <mergeCell ref="S18:T18"/>
    <mergeCell ref="X18:AJ18"/>
    <mergeCell ref="AK18:AL18"/>
    <mergeCell ref="B19:C22"/>
    <mergeCell ref="E19:R19"/>
    <mergeCell ref="S19:T19"/>
    <mergeCell ref="U19:V22"/>
    <mergeCell ref="X19:AJ19"/>
    <mergeCell ref="E21:R21"/>
    <mergeCell ref="X21:AJ21"/>
    <mergeCell ref="AK19:AL19"/>
    <mergeCell ref="E20:R20"/>
    <mergeCell ref="S20:T20"/>
    <mergeCell ref="X20:AJ20"/>
    <mergeCell ref="AK20:AL20"/>
    <mergeCell ref="AK21:AL21"/>
    <mergeCell ref="S21:T21"/>
    <mergeCell ref="E22:R22"/>
    <mergeCell ref="S22:T22"/>
    <mergeCell ref="X22:AJ22"/>
    <mergeCell ref="AK22:AL22"/>
    <mergeCell ref="E23:R23"/>
    <mergeCell ref="S23:T23"/>
    <mergeCell ref="U23:V26"/>
    <mergeCell ref="X23:AJ23"/>
    <mergeCell ref="S25:T25"/>
    <mergeCell ref="X25:AJ25"/>
    <mergeCell ref="B23:C26"/>
    <mergeCell ref="E26:R26"/>
    <mergeCell ref="S26:T26"/>
    <mergeCell ref="X26:AJ26"/>
    <mergeCell ref="AK26:AL26"/>
    <mergeCell ref="B27:C28"/>
    <mergeCell ref="AK25:AL25"/>
    <mergeCell ref="E27:R27"/>
    <mergeCell ref="S27:T27"/>
    <mergeCell ref="E28:R28"/>
    <mergeCell ref="S28:T28"/>
    <mergeCell ref="AK23:AL23"/>
    <mergeCell ref="E24:R24"/>
    <mergeCell ref="S24:T24"/>
    <mergeCell ref="X24:AJ24"/>
    <mergeCell ref="AK24:AL24"/>
    <mergeCell ref="E25:R25"/>
    <mergeCell ref="V28:AL32"/>
  </mergeCells>
  <conditionalFormatting sqref="D31:D65536">
    <cfRule type="cellIs" priority="2" dxfId="10" operator="equal" stopIfTrue="1">
      <formula>1</formula>
    </cfRule>
  </conditionalFormatting>
  <conditionalFormatting sqref="S14:T14 AK14:AL14">
    <cfRule type="cellIs" priority="1" dxfId="10" operator="equal" stopIfTrue="1">
      <formula>1</formula>
    </cfRule>
  </conditionalFormatting>
  <dataValidations count="6">
    <dataValidation type="list" allowBlank="1" showInputMessage="1" showErrorMessage="1" imeMode="halfAlpha" sqref="B2">
      <formula1>$AS$14:$AS$16</formula1>
    </dataValidation>
    <dataValidation type="list" allowBlank="1" showInputMessage="1" showErrorMessage="1" imeMode="halfAlpha" sqref="F2:G2">
      <formula1>$AU$14:$AU$53</formula1>
    </dataValidation>
    <dataValidation type="list" allowBlank="1" showInputMessage="1" showErrorMessage="1" imeMode="halfAlpha" sqref="D2">
      <formula1>$AT$14:$AT$23</formula1>
    </dataValidation>
    <dataValidation type="list" allowBlank="1" showInputMessage="1" showErrorMessage="1" imeMode="halfAlpha" sqref="AH2:AI2">
      <formula1>$AX$14:$AX$44</formula1>
    </dataValidation>
    <dataValidation type="list" allowBlank="1" showInputMessage="1" showErrorMessage="1" imeMode="halfAlpha" sqref="AE2:AF2">
      <formula1>$AW$14:$AW$25</formula1>
    </dataValidation>
    <dataValidation type="list" allowBlank="1" showInputMessage="1" showErrorMessage="1" imeMode="halfAlpha" sqref="AB2:AC2">
      <formula1>$AV$14:$AV$30</formula1>
    </dataValidation>
  </dataValidations>
  <printOptions/>
  <pageMargins left="0.7" right="0.7" top="0.75" bottom="0.75" header="0.3" footer="0.3"/>
  <pageSetup horizontalDpi="600" verticalDpi="600" orientation="portrait" paperSize="9" scale="82" r:id="rId2"/>
  <ignoredErrors>
    <ignoredError sqref="K6:N1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鹿児島県総合教育センター</dc:creator>
  <cp:keywords/>
  <dc:description/>
  <cp:lastModifiedBy>鹿児島県総合教育センター</cp:lastModifiedBy>
  <cp:lastPrinted>2012-01-19T00:30:31Z</cp:lastPrinted>
  <dcterms:created xsi:type="dcterms:W3CDTF">2011-10-21T02:47:18Z</dcterms:created>
  <dcterms:modified xsi:type="dcterms:W3CDTF">2012-01-24T00:32:43Z</dcterms:modified>
  <cp:category/>
  <cp:version/>
  <cp:contentType/>
  <cp:contentStatus/>
</cp:coreProperties>
</file>