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76" windowWidth="18435" windowHeight="8130" activeTab="0"/>
  </bookViews>
  <sheets>
    <sheet name="説明" sheetId="1" r:id="rId1"/>
    <sheet name="入力シート" sheetId="2" r:id="rId2"/>
    <sheet name="個票" sheetId="3" r:id="rId3"/>
  </sheets>
  <definedNames>
    <definedName name="_xlnm.Print_Area" localSheetId="2">'個票'!$A$1:$AL$32</definedName>
    <definedName name="_xlnm.Print_Area" localSheetId="0">'説明'!$A$1:$O$37</definedName>
  </definedNames>
  <calcPr fullCalcOnLoad="1"/>
</workbook>
</file>

<file path=xl/sharedStrings.xml><?xml version="1.0" encoding="utf-8"?>
<sst xmlns="http://schemas.openxmlformats.org/spreadsheetml/2006/main" count="185" uniqueCount="138">
  <si>
    <t>処理の方法</t>
  </si>
  <si>
    <t>番号</t>
  </si>
  <si>
    <t>氏名</t>
  </si>
  <si>
    <t>性別</t>
  </si>
  <si>
    <t>＊</t>
  </si>
  <si>
    <t>１クラス４０人まで入力可能です。</t>
  </si>
  <si>
    <t>性別の欄は，男→１，女→２　を入力</t>
  </si>
  <si>
    <t>年</t>
  </si>
  <si>
    <t>組　○○</t>
  </si>
  <si>
    <t>番</t>
  </si>
  <si>
    <t>組</t>
  </si>
  <si>
    <t>学校楽しぃーと　　一覧表</t>
  </si>
  <si>
    <t xml:space="preserve">性別
男１
女２
 </t>
  </si>
  <si>
    <t>観　点</t>
  </si>
  <si>
    <t>性別
男１
女２</t>
  </si>
  <si>
    <t>友達との関係</t>
  </si>
  <si>
    <t>教師との関係</t>
  </si>
  <si>
    <t>学習意欲</t>
  </si>
  <si>
    <t>自己肯定感</t>
  </si>
  <si>
    <t>心身の状態</t>
  </si>
  <si>
    <t>学級集団における適応感</t>
  </si>
  <si>
    <t>いじめ</t>
  </si>
  <si>
    <t>④ の数</t>
  </si>
  <si>
    <t>③ の数</t>
  </si>
  <si>
    <t>② の数</t>
  </si>
  <si>
    <t>① の数</t>
  </si>
  <si>
    <t>合計</t>
  </si>
  <si>
    <t>男子平均</t>
  </si>
  <si>
    <t>女子平均</t>
  </si>
  <si>
    <t>全体平均</t>
  </si>
  <si>
    <t>↑</t>
  </si>
  <si>
    <t>人数</t>
  </si>
  <si>
    <t>「学校楽しぃーと」　－個票－</t>
  </si>
  <si>
    <t>実施日</t>
  </si>
  <si>
    <t>平成</t>
  </si>
  <si>
    <t>月</t>
  </si>
  <si>
    <t>日</t>
  </si>
  <si>
    <t>合計点数</t>
  </si>
  <si>
    <t>学級平均</t>
  </si>
  <si>
    <t>観点</t>
  </si>
  <si>
    <t>質問</t>
  </si>
  <si>
    <t>点数</t>
  </si>
  <si>
    <t>学級集団に
おける適応感</t>
  </si>
  <si>
    <t>いじめ</t>
  </si>
  <si>
    <t>１～５</t>
  </si>
  <si>
    <t>６～１１</t>
  </si>
  <si>
    <t>１２～１７</t>
  </si>
  <si>
    <t>１８～２３</t>
  </si>
  <si>
    <t>２４～２６</t>
  </si>
  <si>
    <t>ほかの人からすかれているとおもいますか。</t>
  </si>
  <si>
    <t>がっこうには､おはなしができるともだちがいますか。</t>
  </si>
  <si>
    <t>がっこうには、じぶんのしんぱいなことをはなせるせんせいがいますか。</t>
  </si>
  <si>
    <t>がっきゅうのなかにいると、たのしいきもちになりますか。</t>
  </si>
  <si>
    <t>じぶんのかかりのしごとは、みんなのやくにたっているとおもいますか。</t>
  </si>
  <si>
    <t>じゅぎょうのとき、「できた」「わかった」とおもうことがありますか。</t>
  </si>
  <si>
    <t>かなしいきもちになることがありますか。</t>
  </si>
  <si>
    <t>かなしいきもちになることがありますか。</t>
  </si>
  <si>
    <t>ともだちからものをかくされたり、からだをたたかれたりしていやなきもちになることがありますか。</t>
  </si>
  <si>
    <t>がっきゅうには､いっしょにおはなしをしたり､あそんだりするともだちがいますか。</t>
  </si>
  <si>
    <t>がっこうには、じぶんのきもちをわかってくれるせんせいがいますか。</t>
  </si>
  <si>
    <t>がっきゅうのみんなといっしょにいるのは、たのしいですか。</t>
  </si>
  <si>
    <t>じゅぎょうやきゅうしょくとうばんで「じぶんは、よくがんばったなあ」とおもうことがありますか。</t>
  </si>
  <si>
    <t>じゅぎょうちゅうのとき、せんせいのおはなしをよくきいていますか。</t>
  </si>
  <si>
    <t>おなかがいたくなるときがありますか。</t>
  </si>
  <si>
    <t>おなかがいたくなるときがありますか。</t>
  </si>
  <si>
    <t>がっこうには、じぶんのきもちをはなせるともだちがいますか。</t>
  </si>
  <si>
    <t>がっこうには、まちがいやしっぱいをしても、きちんとりゆうをきいてくれるせんせいがいますか。</t>
  </si>
  <si>
    <t>じぶんは、このがっきゅうでよかったとおもいますか。</t>
  </si>
  <si>
    <t>じぶんには、じぶんのいいところがあるとおもいますか。</t>
  </si>
  <si>
    <t>じゅぎょうのとき、よくはっぴょうしてしていますか。</t>
  </si>
  <si>
    <t>あたまがいたくなるときがありますか。</t>
  </si>
  <si>
    <t>あたまがいたくなるときがありますか。</t>
  </si>
  <si>
    <t>じぶんがこまっているときに、おてつだいをしてくれるともだちがいますか。</t>
  </si>
  <si>
    <t>がっこうのせんせいは、ひいきをせずにみんなとおなじようにあなたにおはなしをしてくれますか。</t>
  </si>
  <si>
    <t>がっきゅうでは、あんしんしてすごすことができますか。</t>
  </si>
  <si>
    <t>ほかの人からすかれているとおもいますか。</t>
  </si>
  <si>
    <t>じゅぎょうでならったことができるようになろうとがんばっていますか。</t>
  </si>
  <si>
    <t>じゅぎょうでならったことができるようになろうとがんばっていますか。</t>
  </si>
  <si>
    <t>きぶんがわるくなることがありますか。</t>
  </si>
  <si>
    <t>きぶんがわるくなることがありますか。</t>
  </si>
  <si>
    <t>ともだちからわるぐちをいわれたり、むしをされたりしていやなきもちになることがありますか。</t>
  </si>
  <si>
    <t>がっこうには，おはなしができるともだちがいますか。</t>
  </si>
  <si>
    <t>がっこうには，じぶんのきもちをはなせるともだちがいますか。</t>
  </si>
  <si>
    <t>じぶんがこまっているときに，おてつだいをしてくれるともだちがいますか。</t>
  </si>
  <si>
    <t>がっこうには，じぶんのしんぱいなことをはなせるせんせいがいますか。</t>
  </si>
  <si>
    <t>がっこうには，じぶんのきもちをわかってくれるせんせいがいますか。</t>
  </si>
  <si>
    <t>がっこうには，まちがいやしっぱいをしても、きちんとりゆうをきいてくれるせんせいがいますか。</t>
  </si>
  <si>
    <t>がっこうのせんせいは，ひいきをせずにみんなとおなじようにあなたにおはなしをしてくれますか。</t>
  </si>
  <si>
    <t>じゅぎょうのとき，「できた」「わかった」とおもうことがありますか。</t>
  </si>
  <si>
    <t>じゅぎょうちゅうのとき，せんせいのおはなしをよくきいていますか。</t>
  </si>
  <si>
    <t>じゅぎょうのとき，よくはっぴょうしてしていますか。</t>
  </si>
  <si>
    <t>じぶんのかかりのしごとは，みんなのやくにたっているとおもいますか。</t>
  </si>
  <si>
    <t>じゅぎょうやきゅうしょくとうばんで「じぶんは，よくがんばったなあ」とおもうことがありますか。</t>
  </si>
  <si>
    <t>じぶんには，じぶんのいいところがあるとおもいますか。</t>
  </si>
  <si>
    <t>ともだちからものをかくされたり，からだをたたかれたりしていやなきもちになることがありますか。</t>
  </si>
  <si>
    <t>ともだちからわるぐちをいわれたり，むしをされたりしていやなきもちになることがありますか。</t>
  </si>
  <si>
    <t>がっきゅうのなかにいると，たのしいきもちになりますか。</t>
  </si>
  <si>
    <t>がっきゅうのみんなといっしょにいるのは，たのしいですか。</t>
  </si>
  <si>
    <t>じぶんは，このがっきゅうでよかったとおもいますか。</t>
  </si>
  <si>
    <t>がっきゅうでは，あんしんしてすごすことができますか。</t>
  </si>
  <si>
    <t>がっきゅうには，いっしょにおはなしをしたり，あそんだりするともだちがいますか。</t>
  </si>
  <si>
    <t>1～5</t>
  </si>
  <si>
    <t>6～11</t>
  </si>
  <si>
    <t>18～23</t>
  </si>
  <si>
    <t>24～26</t>
  </si>
  <si>
    <t>回答を入力すると，自動で右の一覧表に反映されます。</t>
  </si>
  <si>
    <t>６番，７番，13番，19番，25番，26番の項目は逆転項目になっています。</t>
  </si>
  <si>
    <t>12～17</t>
  </si>
  <si>
    <t>①　入力シートの「入力欄」に氏名，性別，回答を入力します。</t>
  </si>
  <si>
    <t>②　個票で結果を確認します。</t>
  </si>
  <si>
    <t>〈入力例〉</t>
  </si>
  <si>
    <t>大原太郎</t>
  </si>
  <si>
    <t>総合花子</t>
  </si>
  <si>
    <t>出席番号の欄に，出席番号を入力すると，自動的に氏名及びその結果が表示されます。</t>
  </si>
  <si>
    <t>～</t>
  </si>
  <si>
    <t>小学校</t>
  </si>
  <si>
    <t>中学校</t>
  </si>
  <si>
    <t>高等学校</t>
  </si>
  <si>
    <t>鹿児島県の平均（H23.11)５％抽出</t>
  </si>
  <si>
    <t>選択データ</t>
  </si>
  <si>
    <t>友</t>
  </si>
  <si>
    <t>教</t>
  </si>
  <si>
    <t>学</t>
  </si>
  <si>
    <t>自</t>
  </si>
  <si>
    <t>心</t>
  </si>
  <si>
    <t>集</t>
  </si>
  <si>
    <t>年</t>
  </si>
  <si>
    <t>種</t>
  </si>
  <si>
    <t>い</t>
  </si>
  <si>
    <t>組</t>
  </si>
  <si>
    <t>番</t>
  </si>
  <si>
    <t>月</t>
  </si>
  <si>
    <t>日</t>
  </si>
  <si>
    <t>ＭＥＭＯ</t>
  </si>
  <si>
    <t>（プルダウンリストから選択可）</t>
  </si>
  <si>
    <t>「入力シート」の一覧表と「個票」には，再変換した数値（１→４，２→３など）が自動的に表示されます。</t>
  </si>
  <si>
    <t>学年，組，実施日を記入します。（プルダウンリストから選択可）</t>
  </si>
  <si>
    <t>入力する場合は，回答項目の上から順に４，３，２，１とみなして数値を入力してください。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</si>
</sst>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s>
  <fonts count="66">
    <font>
      <sz val="11"/>
      <color theme="1"/>
      <name val="Calibri"/>
      <family val="3"/>
    </font>
    <font>
      <sz val="11"/>
      <color indexed="8"/>
      <name val="ＭＳ Ｐゴシック"/>
      <family val="3"/>
    </font>
    <font>
      <sz val="12"/>
      <name val="ＭＳ Ｐゴシック"/>
      <family val="3"/>
    </font>
    <font>
      <sz val="6"/>
      <name val="ＭＳ Ｐゴシック"/>
      <family val="3"/>
    </font>
    <font>
      <sz val="11"/>
      <name val="ＭＳ ゴシック"/>
      <family val="3"/>
    </font>
    <font>
      <sz val="24"/>
      <name val="AR浪漫明朝体U"/>
      <family val="3"/>
    </font>
    <font>
      <sz val="12"/>
      <name val="AR Pゴシック体M"/>
      <family val="3"/>
    </font>
    <font>
      <sz val="18"/>
      <name val="AR浪漫明朝体U"/>
      <family val="3"/>
    </font>
    <font>
      <sz val="12"/>
      <name val="ＭＳ ゴシック"/>
      <family val="3"/>
    </font>
    <font>
      <sz val="16"/>
      <name val="ＭＳ ゴシック"/>
      <family val="3"/>
    </font>
    <font>
      <sz val="10"/>
      <name val="ＭＳ Ｐゴシック"/>
      <family val="3"/>
    </font>
    <font>
      <sz val="9"/>
      <name val="ＭＳ Ｐゴシック"/>
      <family val="3"/>
    </font>
    <font>
      <sz val="22"/>
      <name val="AR浪漫明朝体U"/>
      <family val="3"/>
    </font>
    <font>
      <sz val="8"/>
      <name val="ＭＳ Ｐゴシック"/>
      <family val="3"/>
    </font>
    <font>
      <sz val="11"/>
      <name val="ＭＳ Ｐゴシック"/>
      <family val="3"/>
    </font>
    <font>
      <sz val="14"/>
      <name val="ＭＳ Ｐゴシック"/>
      <family val="3"/>
    </font>
    <font>
      <sz val="14"/>
      <name val="ＭＳ ゴシック"/>
      <family val="3"/>
    </font>
    <font>
      <sz val="10"/>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ゴシック"/>
      <family val="3"/>
    </font>
    <font>
      <sz val="14"/>
      <color indexed="8"/>
      <name val="ＭＳ Ｐゴシック"/>
      <family val="3"/>
    </font>
    <font>
      <sz val="14"/>
      <color indexed="8"/>
      <name val="ＭＳ ゴシック"/>
      <family val="3"/>
    </font>
    <font>
      <b/>
      <sz val="14"/>
      <color indexed="10"/>
      <name val="ＭＳ Ｐゴシック"/>
      <family val="3"/>
    </font>
    <font>
      <sz val="9"/>
      <name val="MS UI Gothic"/>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2"/>
      <color theme="1"/>
      <name val="ＭＳ ゴシック"/>
      <family val="3"/>
    </font>
    <font>
      <sz val="14"/>
      <color theme="1"/>
      <name val="Calibri"/>
      <family val="3"/>
    </font>
    <font>
      <sz val="14"/>
      <color theme="1"/>
      <name val="ＭＳ ゴシック"/>
      <family val="3"/>
    </font>
    <font>
      <sz val="14"/>
      <color theme="1"/>
      <name val="ＭＳ Ｐゴシック"/>
      <family val="3"/>
    </font>
    <font>
      <b/>
      <sz val="14"/>
      <color rgb="FFFF0000"/>
      <name val="Calibri"/>
      <family val="3"/>
    </font>
    <font>
      <sz val="11"/>
      <name val="Calibri"/>
      <family val="3"/>
    </font>
    <font>
      <sz val="10"/>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solid">
        <fgColor rgb="FFFF9999"/>
        <bgColor indexed="64"/>
      </patternFill>
    </fill>
    <fill>
      <patternFill patternType="solid">
        <fgColor rgb="FFCCFFFF"/>
        <bgColor indexed="64"/>
      </patternFill>
    </fill>
    <fill>
      <patternFill patternType="solid">
        <fgColor rgb="FFFFFF66"/>
        <bgColor indexed="64"/>
      </patternFill>
    </fill>
    <fill>
      <patternFill patternType="solid">
        <fgColor rgb="FFCCFFCC"/>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style="thin"/>
      <bottom style="thin"/>
    </border>
    <border>
      <left style="thin"/>
      <right style="thin"/>
      <top/>
      <bottom/>
    </border>
    <border>
      <left style="thin"/>
      <right style="thin"/>
      <top style="thin"/>
      <bottom style="medium"/>
    </border>
    <border>
      <left style="thin"/>
      <right style="thin"/>
      <top/>
      <bottom style="medium"/>
    </border>
    <border>
      <left style="thin"/>
      <right style="thin"/>
      <top style="medium"/>
      <bottom style="hair"/>
    </border>
    <border>
      <left style="thin"/>
      <right style="thin"/>
      <top style="hair"/>
      <bottom style="hair"/>
    </border>
    <border>
      <left style="thin"/>
      <right style="thin"/>
      <top style="hair"/>
      <bottom style="thin"/>
    </border>
    <border>
      <left style="thin"/>
      <right style="thin"/>
      <top style="thin"/>
      <bottom style="hair"/>
    </border>
    <border>
      <left/>
      <right/>
      <top style="medium"/>
      <bottom style="medium"/>
    </border>
    <border>
      <left/>
      <right/>
      <top style="thin"/>
      <bottom style="thin"/>
    </border>
    <border>
      <left style="medium"/>
      <right style="thin"/>
      <top style="double"/>
      <bottom style="thin"/>
    </border>
    <border>
      <left style="medium"/>
      <right style="thin"/>
      <top style="thin"/>
      <bottom style="thin"/>
    </border>
    <border>
      <left style="medium"/>
      <right style="thin"/>
      <top style="thin"/>
      <bottom style="medium"/>
    </border>
    <border>
      <left style="thin"/>
      <right/>
      <top style="medium"/>
      <bottom style="thin"/>
    </border>
    <border>
      <left style="thin"/>
      <right/>
      <top style="thin"/>
      <bottom style="thin"/>
    </border>
    <border>
      <left style="thin"/>
      <right/>
      <top style="thin"/>
      <bottom style="medium"/>
    </border>
    <border>
      <left style="thin"/>
      <right/>
      <top style="medium"/>
      <bottom/>
    </border>
    <border>
      <left/>
      <right style="thin"/>
      <top style="thin"/>
      <bottom style="thin"/>
    </border>
    <border>
      <left style="thin"/>
      <right style="thin"/>
      <top style="double"/>
      <bottom style="thin"/>
    </border>
    <border>
      <left/>
      <right style="thin"/>
      <top style="medium"/>
      <bottom style="hair"/>
    </border>
    <border>
      <left/>
      <right style="thin"/>
      <top style="hair"/>
      <bottom style="hair"/>
    </border>
    <border>
      <left/>
      <right style="thin"/>
      <top style="hair"/>
      <bottom style="thin"/>
    </border>
    <border>
      <left/>
      <right style="thin"/>
      <top style="thin"/>
      <bottom style="hair"/>
    </border>
    <border>
      <left style="medium"/>
      <right/>
      <top style="medium"/>
      <bottom style="medium"/>
    </border>
    <border>
      <left/>
      <right/>
      <top style="thin"/>
      <bottom/>
    </border>
    <border>
      <left style="thin"/>
      <right/>
      <top style="hair"/>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medium"/>
      <bottom style="hair"/>
    </border>
    <border>
      <left style="thin"/>
      <right/>
      <top style="thin"/>
      <bottom style="hair"/>
    </border>
    <border>
      <left style="thin"/>
      <right/>
      <top style="hair"/>
      <bottom style="hair"/>
    </border>
    <border>
      <left style="hair"/>
      <right/>
      <top/>
      <bottom style="medium"/>
    </border>
    <border>
      <left/>
      <right/>
      <top/>
      <bottom style="medium"/>
    </border>
    <border>
      <left/>
      <right style="thin"/>
      <top/>
      <bottom style="medium"/>
    </border>
    <border>
      <left style="thin"/>
      <right/>
      <top/>
      <bottom style="medium"/>
    </border>
    <border>
      <left/>
      <right style="medium"/>
      <top/>
      <bottom style="medium"/>
    </border>
    <border>
      <left style="thin"/>
      <right style="thin"/>
      <top style="medium"/>
      <bottom style="thin"/>
    </border>
    <border>
      <left style="thin"/>
      <right style="medium"/>
      <top style="medium"/>
      <bottom style="thin"/>
    </border>
    <border>
      <left style="hair"/>
      <right style="thin"/>
      <top style="thin"/>
      <bottom style="thin"/>
    </border>
    <border>
      <left style="thin"/>
      <right style="medium"/>
      <top style="thin"/>
      <bottom style="thin"/>
    </border>
    <border>
      <left style="medium"/>
      <right style="thin"/>
      <top style="medium"/>
      <bottom style="thin"/>
    </border>
    <border>
      <left style="hair"/>
      <right style="thin"/>
      <top style="thin"/>
      <bottom style="medium"/>
    </border>
    <border>
      <left style="thin"/>
      <right style="medium"/>
      <top style="thin"/>
      <bottom style="medium"/>
    </border>
    <border>
      <left style="medium"/>
      <right/>
      <top style="medium"/>
      <bottom/>
    </border>
    <border>
      <left/>
      <right style="thin"/>
      <top style="medium"/>
      <bottom/>
    </border>
    <border>
      <left style="medium"/>
      <right/>
      <top/>
      <bottom style="medium"/>
    </border>
    <border>
      <left style="hair"/>
      <right/>
      <top style="medium"/>
      <bottom style="thin"/>
    </border>
    <border>
      <left/>
      <right/>
      <top style="medium"/>
      <bottom style="thin"/>
    </border>
    <border>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right style="medium"/>
      <top style="medium"/>
      <bottom style="thin"/>
    </border>
    <border>
      <left style="hair"/>
      <right style="thin"/>
      <top style="medium"/>
      <bottom style="thin"/>
    </border>
    <border>
      <left style="hair"/>
      <right/>
      <top style="thin"/>
      <bottom style="thin"/>
    </border>
    <border>
      <left style="thin"/>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top style="thin"/>
      <bottom style="medium"/>
    </border>
    <border>
      <left/>
      <right style="thin"/>
      <top style="thin"/>
      <bottom style="medium"/>
    </border>
    <border>
      <left style="medium"/>
      <right style="thin"/>
      <top style="thin"/>
      <bottom/>
    </border>
    <border>
      <left style="thin"/>
      <right/>
      <top/>
      <bottom style="double"/>
    </border>
    <border>
      <left/>
      <right style="thin"/>
      <top/>
      <bottom style="double"/>
    </border>
    <border>
      <left style="thin"/>
      <right style="medium"/>
      <top style="thin"/>
      <bottom/>
    </border>
    <border>
      <left/>
      <right/>
      <top style="double"/>
      <bottom style="thin"/>
    </border>
    <border>
      <left/>
      <right style="thin"/>
      <top style="double"/>
      <bottom style="thin"/>
    </border>
    <border>
      <left style="thin"/>
      <right style="medium"/>
      <top style="double"/>
      <bottom style="thin"/>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302">
    <xf numFmtId="0" fontId="0" fillId="0" borderId="0" xfId="0" applyFont="1" applyAlignment="1">
      <alignment vertical="center"/>
    </xf>
    <xf numFmtId="0" fontId="2" fillId="0" borderId="0" xfId="0" applyFont="1" applyAlignment="1">
      <alignment vertical="center"/>
    </xf>
    <xf numFmtId="0" fontId="58" fillId="0" borderId="0"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5" fillId="0" borderId="10" xfId="0" applyFont="1" applyFill="1" applyBorder="1" applyAlignment="1">
      <alignment vertical="center"/>
    </xf>
    <xf numFmtId="0" fontId="7" fillId="0" borderId="10" xfId="0" applyFont="1" applyFill="1" applyBorder="1" applyAlignment="1">
      <alignment vertical="center"/>
    </xf>
    <xf numFmtId="0" fontId="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xf>
    <xf numFmtId="0" fontId="10" fillId="33" borderId="12" xfId="0" applyFont="1" applyFill="1" applyBorder="1" applyAlignment="1">
      <alignment horizontal="center" vertical="center"/>
    </xf>
    <xf numFmtId="0" fontId="10" fillId="34" borderId="12" xfId="0" applyFont="1" applyFill="1" applyBorder="1" applyAlignment="1">
      <alignment horizontal="center" vertical="center"/>
    </xf>
    <xf numFmtId="0" fontId="10" fillId="35"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3" fillId="0" borderId="11" xfId="0" applyFont="1" applyFill="1" applyBorder="1" applyAlignment="1">
      <alignment horizontal="center" vertical="top" textRotation="255" wrapText="1"/>
    </xf>
    <xf numFmtId="0" fontId="3" fillId="35" borderId="11" xfId="0" applyFont="1" applyFill="1" applyBorder="1" applyAlignment="1">
      <alignment horizontal="center" vertical="top" textRotation="255" wrapText="1"/>
    </xf>
    <xf numFmtId="49" fontId="4" fillId="36" borderId="14" xfId="0" applyNumberFormat="1" applyFont="1" applyFill="1" applyBorder="1" applyAlignment="1" quotePrefix="1">
      <alignment horizontal="center" vertical="center"/>
    </xf>
    <xf numFmtId="49" fontId="4" fillId="36" borderId="14" xfId="0" applyNumberFormat="1" applyFont="1" applyFill="1" applyBorder="1" applyAlignment="1">
      <alignment horizontal="center" vertical="center"/>
    </xf>
    <xf numFmtId="0" fontId="0" fillId="0" borderId="15" xfId="0" applyFont="1" applyFill="1" applyBorder="1" applyAlignment="1">
      <alignment horizontal="center" vertical="center" wrapText="1" shrinkToFit="1"/>
    </xf>
    <xf numFmtId="0" fontId="3" fillId="0" borderId="13" xfId="0" applyFont="1" applyFill="1" applyBorder="1" applyAlignment="1">
      <alignment horizontal="center" vertical="top" textRotation="255" wrapText="1"/>
    </xf>
    <xf numFmtId="0" fontId="3" fillId="35" borderId="13" xfId="0" applyFont="1" applyFill="1" applyBorder="1" applyAlignment="1">
      <alignment horizontal="center" vertical="top" textRotation="255" wrapText="1"/>
    </xf>
    <xf numFmtId="0" fontId="58" fillId="36" borderId="16" xfId="0" applyNumberFormat="1" applyFont="1" applyFill="1" applyBorder="1" applyAlignment="1" applyProtection="1">
      <alignment horizontal="center" vertical="center"/>
      <protection locked="0"/>
    </xf>
    <xf numFmtId="0" fontId="59" fillId="36" borderId="16" xfId="0" applyNumberFormat="1" applyFont="1" applyFill="1" applyBorder="1" applyAlignment="1" applyProtection="1" quotePrefix="1">
      <alignment horizontal="center" vertical="center"/>
      <protection locked="0"/>
    </xf>
    <xf numFmtId="0" fontId="59" fillId="36" borderId="16" xfId="0" applyNumberFormat="1" applyFont="1" applyFill="1" applyBorder="1" applyAlignment="1" applyProtection="1">
      <alignment horizontal="distributed" vertical="center"/>
      <protection locked="0"/>
    </xf>
    <xf numFmtId="0" fontId="58" fillId="0" borderId="16" xfId="0" applyNumberFormat="1" applyFont="1" applyFill="1" applyBorder="1" applyAlignment="1" applyProtection="1">
      <alignment horizontal="center" vertical="center"/>
      <protection locked="0"/>
    </xf>
    <xf numFmtId="0" fontId="11" fillId="33" borderId="16" xfId="0" applyFont="1" applyFill="1" applyBorder="1" applyAlignment="1">
      <alignment horizontal="center" vertical="center"/>
    </xf>
    <xf numFmtId="0" fontId="58" fillId="37" borderId="16" xfId="0" applyNumberFormat="1" applyFont="1" applyFill="1" applyBorder="1" applyAlignment="1" applyProtection="1">
      <alignment horizontal="center" vertical="center"/>
      <protection locked="0"/>
    </xf>
    <xf numFmtId="0" fontId="58" fillId="34" borderId="16" xfId="0" applyNumberFormat="1" applyFont="1" applyFill="1" applyBorder="1" applyAlignment="1" applyProtection="1">
      <alignment horizontal="center" vertical="center"/>
      <protection locked="0"/>
    </xf>
    <xf numFmtId="0" fontId="11" fillId="0" borderId="16" xfId="0" applyFont="1" applyFill="1" applyBorder="1" applyAlignment="1">
      <alignment horizontal="center" vertical="center"/>
    </xf>
    <xf numFmtId="0" fontId="11" fillId="35" borderId="16" xfId="0" applyFont="1" applyFill="1" applyBorder="1" applyAlignment="1">
      <alignment horizontal="center" vertical="center"/>
    </xf>
    <xf numFmtId="0" fontId="58" fillId="36" borderId="17" xfId="0" applyNumberFormat="1" applyFont="1" applyFill="1" applyBorder="1" applyAlignment="1" applyProtection="1">
      <alignment horizontal="center" vertical="center"/>
      <protection locked="0"/>
    </xf>
    <xf numFmtId="0" fontId="59" fillId="36" borderId="17" xfId="0" applyNumberFormat="1" applyFont="1" applyFill="1" applyBorder="1" applyAlignment="1" applyProtection="1">
      <alignment horizontal="center" vertical="center"/>
      <protection locked="0"/>
    </xf>
    <xf numFmtId="0" fontId="59" fillId="36" borderId="17" xfId="0" applyNumberFormat="1" applyFont="1" applyFill="1" applyBorder="1" applyAlignment="1" applyProtection="1">
      <alignment horizontal="distributed" vertical="center"/>
      <protection locked="0"/>
    </xf>
    <xf numFmtId="0" fontId="58" fillId="0" borderId="17" xfId="0" applyNumberFormat="1" applyFont="1" applyFill="1" applyBorder="1" applyAlignment="1" applyProtection="1">
      <alignment horizontal="center" vertical="center"/>
      <protection locked="0"/>
    </xf>
    <xf numFmtId="0" fontId="11" fillId="33" borderId="17" xfId="0" applyFont="1" applyFill="1" applyBorder="1" applyAlignment="1">
      <alignment horizontal="center" vertical="center"/>
    </xf>
    <xf numFmtId="0" fontId="58" fillId="34" borderId="17" xfId="0" applyNumberFormat="1"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35" borderId="17" xfId="0" applyFont="1" applyFill="1" applyBorder="1" applyAlignment="1">
      <alignment horizontal="center" vertical="center"/>
    </xf>
    <xf numFmtId="0" fontId="58" fillId="36" borderId="18" xfId="0" applyNumberFormat="1" applyFont="1" applyFill="1" applyBorder="1" applyAlignment="1" applyProtection="1">
      <alignment horizontal="center" vertical="center"/>
      <protection locked="0"/>
    </xf>
    <xf numFmtId="0" fontId="59" fillId="36" borderId="18" xfId="0" applyNumberFormat="1" applyFont="1" applyFill="1" applyBorder="1" applyAlignment="1" applyProtection="1">
      <alignment horizontal="center" vertical="center"/>
      <protection locked="0"/>
    </xf>
    <xf numFmtId="0" fontId="59" fillId="36" borderId="18" xfId="0" applyNumberFormat="1" applyFont="1" applyFill="1" applyBorder="1" applyAlignment="1" applyProtection="1">
      <alignment horizontal="distributed" vertical="center"/>
      <protection locked="0"/>
    </xf>
    <xf numFmtId="0" fontId="58" fillId="0" borderId="18" xfId="0" applyNumberFormat="1" applyFont="1" applyFill="1" applyBorder="1" applyAlignment="1" applyProtection="1">
      <alignment horizontal="center" vertical="center"/>
      <protection locked="0"/>
    </xf>
    <xf numFmtId="0" fontId="11" fillId="33" borderId="18" xfId="0" applyFont="1" applyFill="1" applyBorder="1" applyAlignment="1">
      <alignment horizontal="center" vertical="center"/>
    </xf>
    <xf numFmtId="0" fontId="58" fillId="34" borderId="18" xfId="0" applyNumberFormat="1" applyFont="1" applyFill="1" applyBorder="1" applyAlignment="1" applyProtection="1">
      <alignment horizontal="center" vertical="center"/>
      <protection locked="0"/>
    </xf>
    <xf numFmtId="0" fontId="11" fillId="0" borderId="18" xfId="0" applyFont="1" applyFill="1" applyBorder="1" applyAlignment="1">
      <alignment horizontal="center" vertical="center"/>
    </xf>
    <xf numFmtId="0" fontId="11" fillId="35" borderId="18" xfId="0" applyFont="1" applyFill="1" applyBorder="1" applyAlignment="1">
      <alignment horizontal="center" vertical="center"/>
    </xf>
    <xf numFmtId="0" fontId="58" fillId="36" borderId="19" xfId="0" applyNumberFormat="1" applyFont="1" applyFill="1" applyBorder="1" applyAlignment="1" applyProtection="1">
      <alignment horizontal="center" vertical="center"/>
      <protection locked="0"/>
    </xf>
    <xf numFmtId="0" fontId="59" fillId="36" borderId="19" xfId="0" applyNumberFormat="1" applyFont="1" applyFill="1" applyBorder="1" applyAlignment="1" applyProtection="1">
      <alignment horizontal="center" vertical="center"/>
      <protection locked="0"/>
    </xf>
    <xf numFmtId="0" fontId="59" fillId="36" borderId="19" xfId="0" applyNumberFormat="1" applyFont="1" applyFill="1" applyBorder="1" applyAlignment="1" applyProtection="1">
      <alignment horizontal="distributed" vertical="center"/>
      <protection locked="0"/>
    </xf>
    <xf numFmtId="0" fontId="58" fillId="0" borderId="19" xfId="0" applyNumberFormat="1" applyFont="1" applyFill="1" applyBorder="1" applyAlignment="1" applyProtection="1">
      <alignment horizontal="center" vertical="center"/>
      <protection locked="0"/>
    </xf>
    <xf numFmtId="0" fontId="11" fillId="33" borderId="19" xfId="0" applyFont="1" applyFill="1" applyBorder="1" applyAlignment="1">
      <alignment horizontal="center" vertical="center"/>
    </xf>
    <xf numFmtId="0" fontId="58" fillId="34" borderId="19" xfId="0" applyNumberFormat="1" applyFont="1" applyFill="1" applyBorder="1" applyAlignment="1" applyProtection="1">
      <alignment horizontal="center" vertical="center"/>
      <protection locked="0"/>
    </xf>
    <xf numFmtId="0" fontId="11" fillId="0" borderId="19" xfId="0" applyFont="1" applyFill="1" applyBorder="1" applyAlignment="1">
      <alignment horizontal="center" vertical="center"/>
    </xf>
    <xf numFmtId="0" fontId="11" fillId="35" borderId="19" xfId="0" applyFont="1" applyFill="1" applyBorder="1" applyAlignment="1">
      <alignment horizontal="center" vertical="center"/>
    </xf>
    <xf numFmtId="0" fontId="11" fillId="0" borderId="0" xfId="0" applyFont="1" applyAlignment="1">
      <alignment vertical="center"/>
    </xf>
    <xf numFmtId="0" fontId="58" fillId="33" borderId="16" xfId="0" applyNumberFormat="1" applyFont="1" applyFill="1" applyBorder="1" applyAlignment="1" applyProtection="1">
      <alignment horizontal="center" vertical="center"/>
      <protection locked="0"/>
    </xf>
    <xf numFmtId="0" fontId="58" fillId="35" borderId="16" xfId="0" applyNumberFormat="1" applyFont="1" applyFill="1" applyBorder="1" applyAlignment="1" applyProtection="1">
      <alignment horizontal="center" vertical="center"/>
      <protection locked="0"/>
    </xf>
    <xf numFmtId="0" fontId="58" fillId="33" borderId="17" xfId="0" applyNumberFormat="1" applyFont="1" applyFill="1" applyBorder="1" applyAlignment="1" applyProtection="1">
      <alignment horizontal="center" vertical="center"/>
      <protection locked="0"/>
    </xf>
    <xf numFmtId="0" fontId="58" fillId="37" borderId="17" xfId="0" applyNumberFormat="1" applyFont="1" applyFill="1" applyBorder="1" applyAlignment="1" applyProtection="1">
      <alignment horizontal="center" vertical="center"/>
      <protection locked="0"/>
    </xf>
    <xf numFmtId="0" fontId="58" fillId="35" borderId="17" xfId="0" applyNumberFormat="1" applyFont="1" applyFill="1" applyBorder="1" applyAlignment="1" applyProtection="1">
      <alignment horizontal="center" vertical="center"/>
      <protection locked="0"/>
    </xf>
    <xf numFmtId="0" fontId="58" fillId="33" borderId="18" xfId="0" applyNumberFormat="1" applyFont="1" applyFill="1" applyBorder="1" applyAlignment="1" applyProtection="1">
      <alignment horizontal="center" vertical="center"/>
      <protection locked="0"/>
    </xf>
    <xf numFmtId="0" fontId="58" fillId="37" borderId="18" xfId="0" applyNumberFormat="1" applyFont="1" applyFill="1" applyBorder="1" applyAlignment="1" applyProtection="1">
      <alignment horizontal="center" vertical="center"/>
      <protection locked="0"/>
    </xf>
    <xf numFmtId="0" fontId="58" fillId="35" borderId="18" xfId="0" applyNumberFormat="1" applyFont="1" applyFill="1" applyBorder="1" applyAlignment="1" applyProtection="1">
      <alignment horizontal="center" vertical="center"/>
      <protection locked="0"/>
    </xf>
    <xf numFmtId="0" fontId="58" fillId="0" borderId="12" xfId="0" applyNumberFormat="1" applyFont="1" applyFill="1" applyBorder="1" applyAlignment="1" applyProtection="1">
      <alignment horizontal="center" vertical="center"/>
      <protection locked="0"/>
    </xf>
    <xf numFmtId="0" fontId="58" fillId="33" borderId="12" xfId="0" applyNumberFormat="1" applyFont="1" applyFill="1" applyBorder="1" applyAlignment="1" applyProtection="1">
      <alignment horizontal="center" vertical="center"/>
      <protection locked="0"/>
    </xf>
    <xf numFmtId="0" fontId="58" fillId="37" borderId="12" xfId="0" applyNumberFormat="1" applyFont="1" applyFill="1" applyBorder="1" applyAlignment="1" applyProtection="1">
      <alignment horizontal="center" vertical="center"/>
      <protection locked="0"/>
    </xf>
    <xf numFmtId="0" fontId="58" fillId="34" borderId="12" xfId="0" applyNumberFormat="1" applyFont="1" applyFill="1" applyBorder="1" applyAlignment="1" applyProtection="1">
      <alignment horizontal="center" vertical="center"/>
      <protection locked="0"/>
    </xf>
    <xf numFmtId="0" fontId="58" fillId="35" borderId="12" xfId="0" applyNumberFormat="1" applyFont="1" applyFill="1" applyBorder="1" applyAlignment="1" applyProtection="1">
      <alignment horizontal="center" vertical="center"/>
      <protection locked="0"/>
    </xf>
    <xf numFmtId="176" fontId="58" fillId="0" borderId="19" xfId="0" applyNumberFormat="1" applyFont="1" applyFill="1" applyBorder="1" applyAlignment="1" applyProtection="1">
      <alignment horizontal="center" vertical="center"/>
      <protection locked="0"/>
    </xf>
    <xf numFmtId="176" fontId="58" fillId="33" borderId="19" xfId="0" applyNumberFormat="1" applyFont="1" applyFill="1" applyBorder="1" applyAlignment="1" applyProtection="1">
      <alignment horizontal="center" vertical="center"/>
      <protection locked="0"/>
    </xf>
    <xf numFmtId="176" fontId="58" fillId="37" borderId="19" xfId="0" applyNumberFormat="1" applyFont="1" applyFill="1" applyBorder="1" applyAlignment="1" applyProtection="1">
      <alignment horizontal="center" vertical="center"/>
      <protection locked="0"/>
    </xf>
    <xf numFmtId="176" fontId="58" fillId="34" borderId="19" xfId="0" applyNumberFormat="1" applyFont="1" applyFill="1" applyBorder="1" applyAlignment="1" applyProtection="1">
      <alignment horizontal="center" vertical="center"/>
      <protection locked="0"/>
    </xf>
    <xf numFmtId="176" fontId="58" fillId="35" borderId="19" xfId="0" applyNumberFormat="1" applyFont="1" applyFill="1" applyBorder="1" applyAlignment="1" applyProtection="1">
      <alignment horizontal="center" vertical="center"/>
      <protection locked="0"/>
    </xf>
    <xf numFmtId="0" fontId="11" fillId="0" borderId="0" xfId="0" applyFont="1" applyBorder="1" applyAlignment="1">
      <alignment vertical="center"/>
    </xf>
    <xf numFmtId="176" fontId="58" fillId="0" borderId="18" xfId="0" applyNumberFormat="1" applyFont="1" applyFill="1" applyBorder="1" applyAlignment="1" applyProtection="1">
      <alignment horizontal="center" vertical="center"/>
      <protection locked="0"/>
    </xf>
    <xf numFmtId="176" fontId="58" fillId="33" borderId="18" xfId="0" applyNumberFormat="1" applyFont="1" applyFill="1" applyBorder="1" applyAlignment="1" applyProtection="1">
      <alignment horizontal="center" vertical="center"/>
      <protection locked="0"/>
    </xf>
    <xf numFmtId="176" fontId="58" fillId="37" borderId="18" xfId="0" applyNumberFormat="1" applyFont="1" applyFill="1" applyBorder="1" applyAlignment="1" applyProtection="1">
      <alignment horizontal="center" vertical="center"/>
      <protection locked="0"/>
    </xf>
    <xf numFmtId="176" fontId="58" fillId="34" borderId="18" xfId="0" applyNumberFormat="1" applyFont="1" applyFill="1" applyBorder="1" applyAlignment="1" applyProtection="1">
      <alignment horizontal="center" vertical="center"/>
      <protection locked="0"/>
    </xf>
    <xf numFmtId="176" fontId="58" fillId="35" borderId="18" xfId="0" applyNumberFormat="1" applyFont="1" applyFill="1" applyBorder="1" applyAlignment="1" applyProtection="1">
      <alignment horizontal="center" vertical="center"/>
      <protection locked="0"/>
    </xf>
    <xf numFmtId="176" fontId="58" fillId="0" borderId="12" xfId="0" applyNumberFormat="1" applyFont="1" applyFill="1" applyBorder="1" applyAlignment="1" applyProtection="1">
      <alignment horizontal="center" vertical="center"/>
      <protection locked="0"/>
    </xf>
    <xf numFmtId="176" fontId="58" fillId="33" borderId="12" xfId="0" applyNumberFormat="1" applyFont="1" applyFill="1" applyBorder="1" applyAlignment="1" applyProtection="1">
      <alignment horizontal="center" vertical="center"/>
      <protection locked="0"/>
    </xf>
    <xf numFmtId="176" fontId="58" fillId="37" borderId="12" xfId="0" applyNumberFormat="1" applyFont="1" applyFill="1" applyBorder="1" applyAlignment="1" applyProtection="1">
      <alignment horizontal="center" vertical="center"/>
      <protection locked="0"/>
    </xf>
    <xf numFmtId="176" fontId="58" fillId="34" borderId="12" xfId="0" applyNumberFormat="1" applyFont="1" applyFill="1" applyBorder="1" applyAlignment="1" applyProtection="1">
      <alignment horizontal="center" vertical="center"/>
      <protection locked="0"/>
    </xf>
    <xf numFmtId="176" fontId="58" fillId="35" borderId="12" xfId="0" applyNumberFormat="1" applyFont="1" applyFill="1" applyBorder="1" applyAlignment="1" applyProtection="1">
      <alignment horizontal="center" vertical="center"/>
      <protection locked="0"/>
    </xf>
    <xf numFmtId="0" fontId="0" fillId="0" borderId="0" xfId="0" applyFill="1" applyAlignment="1">
      <alignment vertical="center"/>
    </xf>
    <xf numFmtId="0" fontId="0" fillId="0" borderId="0" xfId="0" applyNumberFormat="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horizontal="right" vertical="center"/>
    </xf>
    <xf numFmtId="0" fontId="0" fillId="38" borderId="22" xfId="0" applyFont="1" applyFill="1" applyBorder="1" applyAlignment="1">
      <alignment horizontal="center" vertical="center"/>
    </xf>
    <xf numFmtId="0" fontId="0" fillId="38" borderId="23" xfId="0" applyFont="1" applyFill="1" applyBorder="1" applyAlignment="1">
      <alignment horizontal="center" vertical="center"/>
    </xf>
    <xf numFmtId="0" fontId="0" fillId="38" borderId="24" xfId="0" applyFont="1" applyFill="1" applyBorder="1" applyAlignment="1">
      <alignment horizontal="center" vertical="center"/>
    </xf>
    <xf numFmtId="0" fontId="0" fillId="0" borderId="0" xfId="0" applyAlignment="1">
      <alignment vertical="center" wrapText="1"/>
    </xf>
    <xf numFmtId="0" fontId="10" fillId="0" borderId="25" xfId="0" applyFont="1" applyFill="1" applyBorder="1" applyAlignment="1">
      <alignment vertical="center"/>
    </xf>
    <xf numFmtId="0" fontId="10" fillId="0" borderId="25" xfId="0" applyFont="1" applyFill="1" applyBorder="1" applyAlignment="1">
      <alignment horizontal="center" vertical="center"/>
    </xf>
    <xf numFmtId="0" fontId="0" fillId="0" borderId="0" xfId="0" applyBorder="1" applyAlignment="1">
      <alignment vertical="center"/>
    </xf>
    <xf numFmtId="0" fontId="10" fillId="0" borderId="26" xfId="0" applyFont="1" applyFill="1" applyBorder="1" applyAlignment="1">
      <alignment vertical="center"/>
    </xf>
    <xf numFmtId="0" fontId="10" fillId="0" borderId="26" xfId="0" applyFont="1" applyFill="1" applyBorder="1" applyAlignment="1">
      <alignment horizontal="center" vertical="center"/>
    </xf>
    <xf numFmtId="0" fontId="10" fillId="0" borderId="27" xfId="0" applyFont="1" applyFill="1" applyBorder="1" applyAlignment="1">
      <alignment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0" xfId="0" applyFont="1" applyAlignment="1">
      <alignment vertical="center"/>
    </xf>
    <xf numFmtId="0" fontId="14" fillId="0" borderId="0" xfId="0" applyFont="1" applyAlignment="1">
      <alignment vertical="center"/>
    </xf>
    <xf numFmtId="0" fontId="14" fillId="0" borderId="0" xfId="0" applyNumberFormat="1" applyFont="1" applyAlignment="1">
      <alignment vertical="center"/>
    </xf>
    <xf numFmtId="0" fontId="60" fillId="0" borderId="0" xfId="0" applyFont="1" applyAlignment="1">
      <alignment vertical="center"/>
    </xf>
    <xf numFmtId="0" fontId="15" fillId="0" borderId="0" xfId="0" applyFont="1" applyAlignment="1">
      <alignment vertical="center"/>
    </xf>
    <xf numFmtId="0" fontId="60" fillId="0" borderId="14" xfId="0" applyFont="1" applyBorder="1" applyAlignment="1">
      <alignment horizontal="center" vertical="center"/>
    </xf>
    <xf numFmtId="0" fontId="60" fillId="38" borderId="14" xfId="0" applyFont="1" applyFill="1" applyBorder="1" applyAlignment="1">
      <alignment horizontal="center" vertical="center"/>
    </xf>
    <xf numFmtId="49" fontId="16" fillId="38" borderId="14" xfId="0" applyNumberFormat="1" applyFont="1" applyFill="1" applyBorder="1" applyAlignment="1" quotePrefix="1">
      <alignment horizontal="center" vertical="center"/>
    </xf>
    <xf numFmtId="49" fontId="16" fillId="38" borderId="14" xfId="0" applyNumberFormat="1" applyFont="1" applyFill="1" applyBorder="1" applyAlignment="1">
      <alignment horizontal="center" vertical="center"/>
    </xf>
    <xf numFmtId="0" fontId="60" fillId="0" borderId="0" xfId="0" applyFont="1" applyBorder="1" applyAlignment="1">
      <alignment horizontal="center" vertical="center"/>
    </xf>
    <xf numFmtId="0" fontId="61" fillId="0" borderId="16" xfId="0" applyNumberFormat="1" applyFont="1" applyFill="1" applyBorder="1" applyAlignment="1" applyProtection="1">
      <alignment horizontal="center" vertical="center" textRotation="255"/>
      <protection locked="0"/>
    </xf>
    <xf numFmtId="0" fontId="61" fillId="38" borderId="16" xfId="0" applyNumberFormat="1" applyFont="1" applyFill="1" applyBorder="1" applyAlignment="1" applyProtection="1">
      <alignment horizontal="center" vertical="center"/>
      <protection locked="0"/>
    </xf>
    <xf numFmtId="0" fontId="61" fillId="38" borderId="16" xfId="0" applyNumberFormat="1" applyFont="1" applyFill="1" applyBorder="1" applyAlignment="1" applyProtection="1" quotePrefix="1">
      <alignment horizontal="center" vertical="center"/>
      <protection locked="0"/>
    </xf>
    <xf numFmtId="0" fontId="61" fillId="38" borderId="16" xfId="0" applyNumberFormat="1" applyFont="1" applyFill="1" applyBorder="1" applyAlignment="1" applyProtection="1">
      <alignment horizontal="distributed" vertical="center"/>
      <protection locked="0"/>
    </xf>
    <xf numFmtId="0" fontId="62" fillId="0" borderId="0" xfId="0" applyNumberFormat="1" applyFont="1" applyFill="1" applyBorder="1" applyAlignment="1" applyProtection="1">
      <alignment horizontal="center" vertical="center"/>
      <protection locked="0"/>
    </xf>
    <xf numFmtId="0" fontId="61" fillId="0" borderId="17" xfId="0" applyNumberFormat="1" applyFont="1" applyFill="1" applyBorder="1" applyAlignment="1" applyProtection="1">
      <alignment horizontal="center" vertical="center" textRotation="255"/>
      <protection locked="0"/>
    </xf>
    <xf numFmtId="0" fontId="61" fillId="38" borderId="17" xfId="0" applyNumberFormat="1" applyFont="1" applyFill="1" applyBorder="1" applyAlignment="1" applyProtection="1">
      <alignment horizontal="center" vertical="center"/>
      <protection locked="0"/>
    </xf>
    <xf numFmtId="0" fontId="61" fillId="38" borderId="17" xfId="0" applyNumberFormat="1" applyFont="1" applyFill="1" applyBorder="1" applyAlignment="1" applyProtection="1">
      <alignment horizontal="distributed" vertical="center"/>
      <protection locked="0"/>
    </xf>
    <xf numFmtId="0" fontId="60" fillId="0" borderId="0" xfId="0" applyFont="1" applyAlignment="1">
      <alignment horizontal="center" vertical="center"/>
    </xf>
    <xf numFmtId="0" fontId="60" fillId="0" borderId="26" xfId="0" applyFont="1" applyBorder="1" applyAlignment="1">
      <alignment vertical="center"/>
    </xf>
    <xf numFmtId="0" fontId="60" fillId="0" borderId="21" xfId="0" applyFont="1" applyBorder="1" applyAlignment="1">
      <alignment vertical="center"/>
    </xf>
    <xf numFmtId="0" fontId="60" fillId="0" borderId="29" xfId="0" applyFont="1" applyBorder="1" applyAlignment="1">
      <alignment vertical="center"/>
    </xf>
    <xf numFmtId="0" fontId="60" fillId="0" borderId="0" xfId="0" applyFont="1" applyBorder="1" applyAlignment="1">
      <alignment vertical="center"/>
    </xf>
    <xf numFmtId="0" fontId="60" fillId="38" borderId="14" xfId="0" applyFont="1" applyFill="1" applyBorder="1" applyAlignment="1">
      <alignment horizontal="center" vertical="center" shrinkToFit="1"/>
    </xf>
    <xf numFmtId="0" fontId="6" fillId="34" borderId="10" xfId="0" applyFont="1" applyFill="1" applyBorder="1" applyAlignment="1">
      <alignment vertical="center"/>
    </xf>
    <xf numFmtId="0" fontId="5" fillId="34" borderId="10" xfId="0" applyFont="1" applyFill="1" applyBorder="1" applyAlignment="1">
      <alignment vertical="center"/>
    </xf>
    <xf numFmtId="0" fontId="61" fillId="0" borderId="17" xfId="0" applyNumberFormat="1" applyFont="1" applyFill="1" applyBorder="1" applyAlignment="1" applyProtection="1">
      <alignment horizontal="center" vertical="center" shrinkToFit="1"/>
      <protection locked="0"/>
    </xf>
    <xf numFmtId="0" fontId="61" fillId="0" borderId="18" xfId="0" applyNumberFormat="1" applyFont="1" applyFill="1" applyBorder="1" applyAlignment="1" applyProtection="1">
      <alignment horizontal="center" vertical="center" shrinkToFit="1"/>
      <protection locked="0"/>
    </xf>
    <xf numFmtId="0" fontId="61" fillId="38" borderId="17" xfId="0" applyNumberFormat="1" applyFont="1" applyFill="1" applyBorder="1" applyAlignment="1" applyProtection="1">
      <alignment horizontal="center" vertical="center" textRotation="255"/>
      <protection locked="0"/>
    </xf>
    <xf numFmtId="0" fontId="61" fillId="38" borderId="18" xfId="0" applyNumberFormat="1" applyFont="1" applyFill="1" applyBorder="1" applyAlignment="1" applyProtection="1">
      <alignment horizontal="center" vertical="center" textRotation="255"/>
      <protection locked="0"/>
    </xf>
    <xf numFmtId="0" fontId="61" fillId="38" borderId="18" xfId="0" applyNumberFormat="1" applyFont="1" applyFill="1" applyBorder="1" applyAlignment="1" applyProtection="1">
      <alignment horizontal="distributed" vertical="center" textRotation="255"/>
      <protection locked="0"/>
    </xf>
    <xf numFmtId="0" fontId="63" fillId="0" borderId="0" xfId="0" applyFont="1" applyAlignment="1">
      <alignment horizontal="center" vertical="center"/>
    </xf>
    <xf numFmtId="0" fontId="63" fillId="0" borderId="0" xfId="0" applyFont="1" applyAlignment="1">
      <alignment vertical="center"/>
    </xf>
    <xf numFmtId="178" fontId="0" fillId="0" borderId="0" xfId="0" applyNumberFormat="1" applyAlignment="1">
      <alignment vertical="center"/>
    </xf>
    <xf numFmtId="0" fontId="0" fillId="0" borderId="12" xfId="0" applyBorder="1" applyAlignment="1">
      <alignment vertical="center"/>
    </xf>
    <xf numFmtId="178" fontId="0" fillId="0" borderId="12" xfId="0" applyNumberFormat="1" applyBorder="1" applyAlignment="1">
      <alignment vertical="center"/>
    </xf>
    <xf numFmtId="0" fontId="0" fillId="0" borderId="11" xfId="0" applyBorder="1" applyAlignment="1">
      <alignment vertical="center"/>
    </xf>
    <xf numFmtId="178" fontId="0" fillId="0" borderId="11" xfId="0" applyNumberFormat="1" applyBorder="1" applyAlignment="1">
      <alignment vertical="center"/>
    </xf>
    <xf numFmtId="0" fontId="0" fillId="0" borderId="30" xfId="0" applyFill="1" applyBorder="1" applyAlignment="1">
      <alignment vertical="center"/>
    </xf>
    <xf numFmtId="178" fontId="0" fillId="0" borderId="30" xfId="0" applyNumberFormat="1" applyFill="1" applyBorder="1" applyAlignment="1">
      <alignment vertical="center"/>
    </xf>
    <xf numFmtId="0" fontId="7" fillId="0" borderId="10" xfId="0" applyFont="1" applyFill="1" applyBorder="1" applyAlignment="1" applyProtection="1">
      <alignment vertical="center"/>
      <protection locked="0"/>
    </xf>
    <xf numFmtId="0" fontId="58" fillId="0" borderId="16" xfId="0" applyNumberFormat="1" applyFont="1" applyFill="1" applyBorder="1" applyAlignment="1" applyProtection="1">
      <alignment horizontal="center" vertical="center"/>
      <protection/>
    </xf>
    <xf numFmtId="0" fontId="58" fillId="0" borderId="17" xfId="0" applyNumberFormat="1" applyFont="1" applyFill="1" applyBorder="1" applyAlignment="1" applyProtection="1">
      <alignment horizontal="center" vertical="center"/>
      <protection/>
    </xf>
    <xf numFmtId="0" fontId="58" fillId="0" borderId="18" xfId="0" applyNumberFormat="1" applyFont="1" applyFill="1" applyBorder="1" applyAlignment="1" applyProtection="1">
      <alignment horizontal="center" vertical="center"/>
      <protection/>
    </xf>
    <xf numFmtId="0" fontId="58" fillId="0" borderId="19" xfId="0" applyNumberFormat="1" applyFont="1" applyFill="1" applyBorder="1" applyAlignment="1" applyProtection="1">
      <alignment horizontal="center" vertical="center"/>
      <protection/>
    </xf>
    <xf numFmtId="0" fontId="58" fillId="0" borderId="31" xfId="0" applyNumberFormat="1" applyFont="1" applyFill="1" applyBorder="1" applyAlignment="1" applyProtection="1">
      <alignment horizontal="center" vertical="center"/>
      <protection/>
    </xf>
    <xf numFmtId="0" fontId="58" fillId="0" borderId="32" xfId="0" applyNumberFormat="1" applyFont="1" applyFill="1" applyBorder="1" applyAlignment="1" applyProtection="1">
      <alignment horizontal="center" vertical="center"/>
      <protection/>
    </xf>
    <xf numFmtId="0" fontId="58" fillId="0" borderId="33" xfId="0" applyNumberFormat="1" applyFont="1" applyFill="1" applyBorder="1" applyAlignment="1" applyProtection="1">
      <alignment horizontal="center" vertical="center"/>
      <protection/>
    </xf>
    <xf numFmtId="0" fontId="58" fillId="0" borderId="29" xfId="0" applyNumberFormat="1" applyFont="1" applyFill="1" applyBorder="1" applyAlignment="1" applyProtection="1">
      <alignment horizontal="center" vertical="center"/>
      <protection/>
    </xf>
    <xf numFmtId="0" fontId="58" fillId="0" borderId="12" xfId="0" applyNumberFormat="1" applyFont="1" applyFill="1" applyBorder="1" applyAlignment="1" applyProtection="1">
      <alignment horizontal="center" vertical="center"/>
      <protection/>
    </xf>
    <xf numFmtId="0" fontId="58" fillId="0" borderId="34" xfId="0" applyNumberFormat="1" applyFont="1" applyFill="1" applyBorder="1" applyAlignment="1" applyProtection="1">
      <alignment horizontal="center" vertical="center"/>
      <protection/>
    </xf>
    <xf numFmtId="176" fontId="58" fillId="0" borderId="19" xfId="0" applyNumberFormat="1" applyFont="1" applyFill="1" applyBorder="1" applyAlignment="1" applyProtection="1">
      <alignment horizontal="center" vertical="center"/>
      <protection/>
    </xf>
    <xf numFmtId="176" fontId="58" fillId="0" borderId="18" xfId="0" applyNumberFormat="1" applyFont="1" applyFill="1" applyBorder="1" applyAlignment="1" applyProtection="1">
      <alignment horizontal="center" vertical="center"/>
      <protection/>
    </xf>
    <xf numFmtId="176" fontId="58" fillId="0" borderId="12" xfId="0" applyNumberFormat="1" applyFont="1" applyFill="1" applyBorder="1" applyAlignment="1" applyProtection="1">
      <alignment horizontal="center" vertical="center"/>
      <protection/>
    </xf>
    <xf numFmtId="0" fontId="59" fillId="0" borderId="16" xfId="0" applyNumberFormat="1" applyFont="1" applyFill="1" applyBorder="1" applyAlignment="1" applyProtection="1">
      <alignment horizontal="center" vertical="center"/>
      <protection/>
    </xf>
    <xf numFmtId="0" fontId="59" fillId="0" borderId="17" xfId="0" applyNumberFormat="1" applyFont="1" applyFill="1" applyBorder="1" applyAlignment="1" applyProtection="1">
      <alignment horizontal="center" vertical="center"/>
      <protection/>
    </xf>
    <xf numFmtId="0" fontId="59" fillId="0" borderId="18" xfId="0" applyNumberFormat="1" applyFont="1" applyFill="1" applyBorder="1" applyAlignment="1" applyProtection="1">
      <alignment horizontal="center" vertical="center"/>
      <protection/>
    </xf>
    <xf numFmtId="0" fontId="59" fillId="0" borderId="19" xfId="0" applyNumberFormat="1" applyFont="1" applyFill="1" applyBorder="1" applyAlignment="1" applyProtection="1">
      <alignment horizontal="center" vertical="center"/>
      <protection/>
    </xf>
    <xf numFmtId="0" fontId="2" fillId="0" borderId="35" xfId="0" applyFont="1" applyBorder="1" applyAlignment="1" applyProtection="1">
      <alignment vertical="center"/>
      <protection locked="0"/>
    </xf>
    <xf numFmtId="0" fontId="2" fillId="0" borderId="20" xfId="0" applyNumberFormat="1" applyFont="1" applyBorder="1" applyAlignment="1" applyProtection="1">
      <alignment vertical="center"/>
      <protection locked="0"/>
    </xf>
    <xf numFmtId="1" fontId="0" fillId="0" borderId="0" xfId="0" applyNumberFormat="1" applyFill="1" applyBorder="1" applyAlignment="1">
      <alignment vertical="center"/>
    </xf>
    <xf numFmtId="0" fontId="64" fillId="0" borderId="0" xfId="0" applyFont="1" applyAlignment="1">
      <alignment vertical="center"/>
    </xf>
    <xf numFmtId="1" fontId="64" fillId="0" borderId="0" xfId="0" applyNumberFormat="1" applyFont="1" applyFill="1" applyBorder="1" applyAlignment="1">
      <alignment vertical="center"/>
    </xf>
    <xf numFmtId="0" fontId="0" fillId="0" borderId="36" xfId="0" applyFill="1" applyBorder="1" applyAlignment="1">
      <alignment vertical="center"/>
    </xf>
    <xf numFmtId="0" fontId="2" fillId="0" borderId="21" xfId="0" applyFont="1" applyBorder="1" applyAlignment="1">
      <alignment vertical="center"/>
    </xf>
    <xf numFmtId="0" fontId="0" fillId="0" borderId="29" xfId="0" applyBorder="1" applyAlignment="1">
      <alignment vertical="center"/>
    </xf>
    <xf numFmtId="0" fontId="58" fillId="0" borderId="26" xfId="0" applyNumberFormat="1" applyFont="1" applyFill="1" applyBorder="1" applyAlignment="1" applyProtection="1">
      <alignment horizontal="center" vertical="center"/>
      <protection/>
    </xf>
    <xf numFmtId="0" fontId="58" fillId="0" borderId="29" xfId="0" applyNumberFormat="1" applyFont="1" applyFill="1" applyBorder="1" applyAlignment="1" applyProtection="1">
      <alignment horizontal="center" vertical="center"/>
      <protection/>
    </xf>
    <xf numFmtId="0" fontId="3" fillId="33" borderId="11" xfId="0" applyFont="1" applyFill="1" applyBorder="1" applyAlignment="1">
      <alignment horizontal="center" vertical="top" textRotation="255" wrapText="1"/>
    </xf>
    <xf numFmtId="0" fontId="3" fillId="33" borderId="15" xfId="0" applyFont="1" applyFill="1" applyBorder="1" applyAlignment="1">
      <alignment horizontal="center" vertical="top" textRotation="255" wrapText="1"/>
    </xf>
    <xf numFmtId="0" fontId="58" fillId="0" borderId="37" xfId="0" applyNumberFormat="1" applyFont="1" applyFill="1" applyBorder="1" applyAlignment="1" applyProtection="1">
      <alignment horizontal="center" vertical="center"/>
      <protection/>
    </xf>
    <xf numFmtId="0" fontId="58" fillId="0" borderId="33"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top" textRotation="255" wrapText="1"/>
    </xf>
    <xf numFmtId="0" fontId="3" fillId="0" borderId="15" xfId="0" applyFont="1" applyFill="1" applyBorder="1" applyAlignment="1">
      <alignment horizontal="center" vertical="top" textRotation="255" wrapText="1"/>
    </xf>
    <xf numFmtId="0" fontId="3" fillId="34" borderId="11" xfId="0" applyFont="1" applyFill="1" applyBorder="1" applyAlignment="1">
      <alignment horizontal="center" vertical="top" textRotation="255" wrapText="1"/>
    </xf>
    <xf numFmtId="0" fontId="3" fillId="34" borderId="15" xfId="0" applyFont="1" applyFill="1" applyBorder="1" applyAlignment="1">
      <alignment horizontal="center" vertical="top" textRotation="255" wrapText="1"/>
    </xf>
    <xf numFmtId="0" fontId="8" fillId="0" borderId="11"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5" xfId="0" applyFont="1" applyFill="1" applyBorder="1" applyAlignment="1">
      <alignment horizontal="center" vertical="center" wrapText="1" shrinkToFit="1"/>
    </xf>
    <xf numFmtId="0" fontId="8" fillId="36" borderId="11" xfId="0" applyFont="1" applyFill="1" applyBorder="1" applyAlignment="1">
      <alignment horizontal="center" vertical="center" wrapText="1" shrinkToFit="1"/>
    </xf>
    <xf numFmtId="0" fontId="8" fillId="36" borderId="13" xfId="0" applyFont="1" applyFill="1" applyBorder="1" applyAlignment="1">
      <alignment horizontal="center" vertical="center" wrapText="1" shrinkToFit="1"/>
    </xf>
    <xf numFmtId="0" fontId="8" fillId="36" borderId="15" xfId="0" applyFont="1" applyFill="1" applyBorder="1" applyAlignment="1">
      <alignment horizontal="center" vertical="center" wrapText="1" shrinkToFit="1"/>
    </xf>
    <xf numFmtId="0" fontId="9" fillId="36" borderId="38" xfId="0" applyFont="1" applyFill="1" applyBorder="1" applyAlignment="1">
      <alignment horizontal="center" vertical="center" wrapText="1" shrinkToFit="1"/>
    </xf>
    <xf numFmtId="0" fontId="9" fillId="36" borderId="36" xfId="0" applyFont="1" applyFill="1" applyBorder="1" applyAlignment="1">
      <alignment horizontal="center" vertical="center" wrapText="1" shrinkToFit="1"/>
    </xf>
    <xf numFmtId="0" fontId="9" fillId="36" borderId="39" xfId="0" applyFont="1" applyFill="1" applyBorder="1" applyAlignment="1">
      <alignment horizontal="center" vertical="center" wrapText="1" shrinkToFit="1"/>
    </xf>
    <xf numFmtId="0" fontId="9" fillId="36" borderId="40" xfId="0" applyFont="1" applyFill="1" applyBorder="1" applyAlignment="1">
      <alignment horizontal="center" vertical="center" wrapText="1" shrinkToFit="1"/>
    </xf>
    <xf numFmtId="0" fontId="9" fillId="36" borderId="10" xfId="0" applyFont="1" applyFill="1" applyBorder="1" applyAlignment="1">
      <alignment horizontal="center" vertical="center" wrapText="1" shrinkToFit="1"/>
    </xf>
    <xf numFmtId="0" fontId="9" fillId="36" borderId="41" xfId="0" applyFont="1" applyFill="1" applyBorder="1" applyAlignment="1">
      <alignment horizontal="center" vertical="center" wrapText="1" shrinkToFit="1"/>
    </xf>
    <xf numFmtId="0" fontId="0" fillId="0" borderId="11" xfId="0" applyFont="1" applyFill="1" applyBorder="1" applyAlignment="1">
      <alignment horizontal="center" vertical="center" textRotation="255" wrapText="1" shrinkToFit="1"/>
    </xf>
    <xf numFmtId="0" fontId="0" fillId="0" borderId="13" xfId="0" applyFont="1" applyFill="1" applyBorder="1" applyAlignment="1">
      <alignment horizontal="center" vertical="center" textRotation="255" wrapText="1" shrinkToFit="1"/>
    </xf>
    <xf numFmtId="0" fontId="0" fillId="0" borderId="15" xfId="0" applyFont="1" applyFill="1" applyBorder="1" applyAlignment="1">
      <alignment horizontal="center" vertical="center" textRotation="255" wrapText="1" shrinkToFit="1"/>
    </xf>
    <xf numFmtId="0" fontId="58" fillId="0" borderId="42" xfId="0" applyNumberFormat="1" applyFont="1" applyFill="1" applyBorder="1" applyAlignment="1" applyProtection="1">
      <alignment horizontal="center" vertical="center"/>
      <protection/>
    </xf>
    <xf numFmtId="0" fontId="58" fillId="0" borderId="31" xfId="0" applyNumberFormat="1" applyFont="1" applyFill="1" applyBorder="1" applyAlignment="1" applyProtection="1">
      <alignment horizontal="center" vertical="center"/>
      <protection/>
    </xf>
    <xf numFmtId="0" fontId="0" fillId="0" borderId="11"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58" fillId="0" borderId="43" xfId="0" applyNumberFormat="1" applyFont="1" applyFill="1" applyBorder="1" applyAlignment="1" applyProtection="1">
      <alignment horizontal="center" vertical="center"/>
      <protection/>
    </xf>
    <xf numFmtId="0" fontId="58" fillId="0" borderId="34" xfId="0" applyNumberFormat="1" applyFont="1" applyFill="1" applyBorder="1" applyAlignment="1" applyProtection="1">
      <alignment horizontal="center" vertical="center"/>
      <protection/>
    </xf>
    <xf numFmtId="0" fontId="58" fillId="0" borderId="44" xfId="0" applyNumberFormat="1" applyFont="1" applyFill="1" applyBorder="1" applyAlignment="1" applyProtection="1">
      <alignment horizontal="center" vertical="center"/>
      <protection/>
    </xf>
    <xf numFmtId="0" fontId="58" fillId="0" borderId="32" xfId="0" applyNumberFormat="1" applyFont="1" applyFill="1" applyBorder="1" applyAlignment="1" applyProtection="1">
      <alignment horizontal="center" vertical="center"/>
      <protection/>
    </xf>
    <xf numFmtId="0" fontId="10" fillId="0" borderId="12" xfId="0" applyFont="1" applyFill="1" applyBorder="1" applyAlignment="1">
      <alignment horizontal="center" vertical="center" wrapText="1" shrinkToFit="1"/>
    </xf>
    <xf numFmtId="0" fontId="0" fillId="0" borderId="12" xfId="0" applyBorder="1" applyAlignment="1">
      <alignment horizontal="center" vertical="center"/>
    </xf>
    <xf numFmtId="0" fontId="10" fillId="0" borderId="45"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0" fillId="0" borderId="48" xfId="0" applyNumberFormat="1" applyFont="1" applyFill="1" applyBorder="1" applyAlignment="1">
      <alignment horizontal="center" vertical="center" wrapText="1"/>
    </xf>
    <xf numFmtId="0" fontId="0" fillId="0" borderId="49" xfId="0" applyNumberFormat="1" applyFont="1" applyFill="1" applyBorder="1" applyAlignment="1">
      <alignment horizontal="center" vertical="center" wrapText="1"/>
    </xf>
    <xf numFmtId="0" fontId="0" fillId="0" borderId="50" xfId="0" applyNumberFormat="1" applyFont="1" applyFill="1" applyBorder="1" applyAlignment="1">
      <alignment horizontal="center" vertical="center" wrapText="1"/>
    </xf>
    <xf numFmtId="0" fontId="0" fillId="0" borderId="51" xfId="0" applyNumberFormat="1" applyFont="1" applyFill="1" applyBorder="1" applyAlignment="1">
      <alignment horizontal="center" vertical="center" wrapText="1"/>
    </xf>
    <xf numFmtId="0" fontId="10" fillId="0" borderId="5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0" fillId="0" borderId="12" xfId="0" applyNumberFormat="1" applyFont="1" applyFill="1" applyBorder="1" applyAlignment="1">
      <alignment horizontal="center" vertical="center" wrapText="1"/>
    </xf>
    <xf numFmtId="0" fontId="0" fillId="0" borderId="53" xfId="0" applyNumberFormat="1" applyFont="1" applyFill="1" applyBorder="1" applyAlignment="1">
      <alignment horizontal="center" vertical="center" wrapText="1"/>
    </xf>
    <xf numFmtId="0" fontId="0" fillId="38" borderId="54" xfId="0" applyFont="1" applyFill="1" applyBorder="1" applyAlignment="1">
      <alignment horizontal="center" vertical="center" textRotation="255"/>
    </xf>
    <xf numFmtId="0" fontId="0" fillId="38" borderId="50" xfId="0" applyFont="1" applyFill="1" applyBorder="1" applyAlignment="1">
      <alignment horizontal="center" vertical="center" textRotation="255"/>
    </xf>
    <xf numFmtId="0" fontId="0" fillId="38" borderId="23" xfId="0" applyFont="1" applyFill="1" applyBorder="1" applyAlignment="1">
      <alignment horizontal="center" vertical="center" textRotation="255"/>
    </xf>
    <xf numFmtId="0" fontId="0" fillId="38" borderId="12" xfId="0" applyFont="1" applyFill="1" applyBorder="1" applyAlignment="1">
      <alignment horizontal="center" vertical="center" textRotation="255"/>
    </xf>
    <xf numFmtId="0" fontId="0" fillId="38" borderId="24" xfId="0" applyFont="1" applyFill="1" applyBorder="1" applyAlignment="1">
      <alignment horizontal="center" vertical="center" textRotation="255"/>
    </xf>
    <xf numFmtId="0" fontId="0" fillId="38" borderId="14" xfId="0" applyFont="1" applyFill="1" applyBorder="1" applyAlignment="1">
      <alignment horizontal="center" vertical="center" textRotation="255"/>
    </xf>
    <xf numFmtId="0" fontId="10" fillId="0" borderId="5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0" fillId="0" borderId="14" xfId="0" applyNumberFormat="1" applyFont="1" applyFill="1" applyBorder="1" applyAlignment="1">
      <alignment horizontal="center" vertical="center" wrapText="1"/>
    </xf>
    <xf numFmtId="0" fontId="0" fillId="0" borderId="56" xfId="0" applyNumberFormat="1" applyFont="1" applyFill="1" applyBorder="1" applyAlignment="1">
      <alignment horizontal="center" vertical="center" wrapText="1"/>
    </xf>
    <xf numFmtId="0" fontId="0" fillId="38" borderId="57" xfId="0" applyFont="1" applyFill="1" applyBorder="1" applyAlignment="1">
      <alignment horizontal="center" vertical="center" textRotation="255"/>
    </xf>
    <xf numFmtId="0" fontId="0" fillId="38" borderId="58" xfId="0" applyFont="1" applyFill="1" applyBorder="1" applyAlignment="1">
      <alignment horizontal="center" vertical="center" textRotation="255"/>
    </xf>
    <xf numFmtId="0" fontId="0" fillId="38" borderId="59" xfId="0" applyFont="1" applyFill="1" applyBorder="1" applyAlignment="1">
      <alignment horizontal="center" vertical="center" textRotation="255"/>
    </xf>
    <xf numFmtId="0" fontId="0" fillId="38" borderId="47" xfId="0" applyFont="1" applyFill="1" applyBorder="1" applyAlignment="1">
      <alignment horizontal="center" vertical="center" textRotation="255"/>
    </xf>
    <xf numFmtId="0" fontId="11" fillId="0" borderId="60"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0" fillId="0" borderId="38" xfId="0" applyFont="1" applyBorder="1" applyAlignment="1" applyProtection="1">
      <alignment horizontal="left" vertical="top"/>
      <protection locked="0"/>
    </xf>
    <xf numFmtId="0" fontId="0" fillId="0" borderId="36" xfId="0" applyFont="1" applyBorder="1" applyAlignment="1" applyProtection="1">
      <alignment horizontal="left" vertical="top"/>
      <protection locked="0"/>
    </xf>
    <xf numFmtId="0" fontId="0" fillId="0" borderId="39" xfId="0" applyFont="1" applyBorder="1" applyAlignment="1" applyProtection="1">
      <alignment horizontal="left" vertical="top"/>
      <protection locked="0"/>
    </xf>
    <xf numFmtId="0" fontId="0" fillId="0" borderId="63"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4" xfId="0" applyFont="1" applyBorder="1" applyAlignment="1" applyProtection="1">
      <alignment horizontal="left" vertical="top"/>
      <protection locked="0"/>
    </xf>
    <xf numFmtId="0" fontId="0" fillId="0" borderId="40"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41" xfId="0" applyFont="1" applyBorder="1" applyAlignment="1" applyProtection="1">
      <alignment horizontal="left" vertical="top"/>
      <protection locked="0"/>
    </xf>
    <xf numFmtId="0" fontId="0" fillId="0" borderId="25" xfId="0" applyNumberFormat="1" applyFont="1" applyFill="1" applyBorder="1" applyAlignment="1">
      <alignment horizontal="center" vertical="center" wrapText="1"/>
    </xf>
    <xf numFmtId="0" fontId="0" fillId="0" borderId="65" xfId="0" applyNumberFormat="1" applyFont="1" applyFill="1" applyBorder="1" applyAlignment="1">
      <alignment horizontal="center" vertical="center" wrapText="1"/>
    </xf>
    <xf numFmtId="0" fontId="10" fillId="0" borderId="66"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0" fillId="38" borderId="54" xfId="0" applyNumberFormat="1" applyFont="1" applyFill="1" applyBorder="1" applyAlignment="1">
      <alignment horizontal="center" vertical="center" textRotation="255" wrapText="1"/>
    </xf>
    <xf numFmtId="0" fontId="0" fillId="38" borderId="50" xfId="0" applyNumberFormat="1" applyFont="1" applyFill="1" applyBorder="1" applyAlignment="1">
      <alignment horizontal="center" vertical="center" textRotation="255" wrapText="1"/>
    </xf>
    <xf numFmtId="0" fontId="0" fillId="38" borderId="23" xfId="0" applyNumberFormat="1" applyFont="1" applyFill="1" applyBorder="1" applyAlignment="1">
      <alignment horizontal="center" vertical="center" textRotation="255" wrapText="1"/>
    </xf>
    <xf numFmtId="0" fontId="0" fillId="38" borderId="12" xfId="0" applyNumberFormat="1" applyFont="1" applyFill="1" applyBorder="1" applyAlignment="1">
      <alignment horizontal="center" vertical="center" textRotation="255" wrapText="1"/>
    </xf>
    <xf numFmtId="0" fontId="0" fillId="38" borderId="24" xfId="0" applyNumberFormat="1" applyFont="1" applyFill="1" applyBorder="1" applyAlignment="1">
      <alignment horizontal="center" vertical="center" textRotation="255" wrapText="1"/>
    </xf>
    <xf numFmtId="0" fontId="0" fillId="38" borderId="14" xfId="0" applyNumberFormat="1" applyFont="1" applyFill="1" applyBorder="1" applyAlignment="1">
      <alignment horizontal="center" vertical="center" textRotation="255" wrapText="1"/>
    </xf>
    <xf numFmtId="0" fontId="10" fillId="0" borderId="67"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10" fillId="0" borderId="29" xfId="0" applyFont="1" applyFill="1" applyBorder="1" applyAlignment="1">
      <alignment horizontal="left" vertical="center" shrinkToFit="1"/>
    </xf>
    <xf numFmtId="0" fontId="13" fillId="0" borderId="52"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0" fillId="38" borderId="68" xfId="0" applyFont="1" applyFill="1" applyBorder="1" applyAlignment="1">
      <alignment horizontal="center" vertical="center" wrapText="1"/>
    </xf>
    <xf numFmtId="0" fontId="10" fillId="38" borderId="20" xfId="0" applyFont="1" applyFill="1" applyBorder="1" applyAlignment="1">
      <alignment horizontal="center" vertical="center" wrapText="1"/>
    </xf>
    <xf numFmtId="0" fontId="10" fillId="38" borderId="69" xfId="0" applyFont="1" applyFill="1" applyBorder="1" applyAlignment="1">
      <alignment horizontal="center" vertical="center" wrapText="1"/>
    </xf>
    <xf numFmtId="0" fontId="10" fillId="38" borderId="70" xfId="0" applyNumberFormat="1" applyFont="1" applyFill="1" applyBorder="1" applyAlignment="1">
      <alignment horizontal="center" vertical="center" wrapText="1"/>
    </xf>
    <xf numFmtId="0" fontId="10" fillId="38" borderId="71" xfId="0" applyNumberFormat="1" applyFont="1" applyFill="1" applyBorder="1" applyAlignment="1">
      <alignment horizontal="center" vertical="center" wrapTex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65" fillId="0" borderId="72" xfId="0" applyFont="1" applyBorder="1" applyAlignment="1">
      <alignment horizontal="left" vertical="center"/>
    </xf>
    <xf numFmtId="0" fontId="65" fillId="0" borderId="73" xfId="0" applyFont="1" applyBorder="1" applyAlignment="1">
      <alignment horizontal="left" vertical="center"/>
    </xf>
    <xf numFmtId="177" fontId="0" fillId="0" borderId="14" xfId="0" applyNumberFormat="1" applyFont="1" applyBorder="1" applyAlignment="1">
      <alignment horizontal="center" vertical="center"/>
    </xf>
    <xf numFmtId="177" fontId="0" fillId="0" borderId="56" xfId="0" applyNumberFormat="1" applyFont="1" applyBorder="1" applyAlignment="1">
      <alignment horizontal="center" vertical="center"/>
    </xf>
    <xf numFmtId="0" fontId="0" fillId="38" borderId="35" xfId="0" applyFill="1" applyBorder="1" applyAlignment="1">
      <alignment horizontal="center" vertical="center" shrinkToFit="1"/>
    </xf>
    <xf numFmtId="0" fontId="0" fillId="38" borderId="69" xfId="0" applyFill="1" applyBorder="1" applyAlignment="1">
      <alignment horizontal="center" vertical="center" shrinkToFit="1"/>
    </xf>
    <xf numFmtId="0" fontId="0" fillId="38" borderId="20" xfId="0" applyFill="1" applyBorder="1" applyAlignment="1">
      <alignment vertical="center"/>
    </xf>
    <xf numFmtId="0" fontId="0" fillId="38" borderId="69" xfId="0" applyFill="1" applyBorder="1" applyAlignment="1">
      <alignment vertical="center"/>
    </xf>
    <xf numFmtId="0" fontId="0" fillId="0" borderId="21" xfId="0" applyFont="1" applyBorder="1" applyAlignment="1">
      <alignment horizontal="left" vertical="center"/>
    </xf>
    <xf numFmtId="0" fontId="0" fillId="0" borderId="29" xfId="0" applyFont="1" applyBorder="1" applyAlignment="1">
      <alignment horizontal="left" vertical="center"/>
    </xf>
    <xf numFmtId="177" fontId="0" fillId="0" borderId="12" xfId="0" applyNumberFormat="1" applyFont="1" applyBorder="1" applyAlignment="1">
      <alignment horizontal="center" vertical="center"/>
    </xf>
    <xf numFmtId="177" fontId="0" fillId="0" borderId="53" xfId="0" applyNumberFormat="1" applyFont="1" applyBorder="1" applyAlignment="1">
      <alignment horizontal="center" vertical="center"/>
    </xf>
    <xf numFmtId="0" fontId="0" fillId="38" borderId="54" xfId="0" applyFont="1" applyFill="1" applyBorder="1" applyAlignment="1">
      <alignment horizontal="center" vertical="center"/>
    </xf>
    <xf numFmtId="0" fontId="0" fillId="38" borderId="50" xfId="0" applyFont="1" applyFill="1" applyBorder="1" applyAlignment="1">
      <alignment horizontal="center" vertical="center"/>
    </xf>
    <xf numFmtId="0" fontId="0" fillId="38" borderId="74"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28"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75" xfId="0" applyFont="1" applyFill="1" applyBorder="1" applyAlignment="1">
      <alignment horizontal="center" vertical="center" wrapText="1"/>
    </xf>
    <xf numFmtId="0" fontId="0" fillId="38" borderId="76" xfId="0" applyFont="1" applyFill="1" applyBorder="1" applyAlignment="1">
      <alignment horizontal="center" vertical="center" wrapText="1"/>
    </xf>
    <xf numFmtId="0" fontId="0" fillId="38" borderId="50" xfId="0" applyFont="1" applyFill="1" applyBorder="1" applyAlignment="1">
      <alignment horizontal="center" vertical="center" wrapText="1"/>
    </xf>
    <xf numFmtId="0" fontId="0" fillId="38" borderId="51" xfId="0" applyFont="1" applyFill="1" applyBorder="1" applyAlignment="1">
      <alignment horizontal="center" vertical="center" wrapText="1"/>
    </xf>
    <xf numFmtId="0" fontId="0" fillId="38" borderId="11" xfId="0" applyFont="1" applyFill="1" applyBorder="1" applyAlignment="1">
      <alignment horizontal="center" vertical="center" wrapText="1"/>
    </xf>
    <xf numFmtId="0" fontId="0" fillId="38" borderId="77" xfId="0" applyFont="1" applyFill="1" applyBorder="1" applyAlignment="1">
      <alignment horizontal="center"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30" xfId="0" applyNumberFormat="1" applyFont="1" applyFill="1" applyBorder="1" applyAlignment="1">
      <alignment horizontal="center" vertical="center" wrapText="1"/>
    </xf>
    <xf numFmtId="177" fontId="0" fillId="0" borderId="30" xfId="0" applyNumberFormat="1" applyFont="1" applyBorder="1" applyAlignment="1">
      <alignment horizontal="center" vertical="center"/>
    </xf>
    <xf numFmtId="177" fontId="0" fillId="0" borderId="80" xfId="0" applyNumberFormat="1" applyFont="1" applyBorder="1" applyAlignment="1">
      <alignment horizontal="center" vertical="center"/>
    </xf>
    <xf numFmtId="0" fontId="12" fillId="0" borderId="0" xfId="0" applyFont="1" applyAlignment="1">
      <alignment horizontal="center" vertical="top"/>
    </xf>
    <xf numFmtId="0" fontId="2" fillId="0" borderId="20" xfId="0" applyFont="1" applyBorder="1" applyAlignment="1" applyProtection="1">
      <alignment horizontal="center" vertical="center"/>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20" xfId="0" applyFont="1" applyBorder="1" applyAlignment="1">
      <alignment horizontal="center" vertical="center"/>
    </xf>
    <xf numFmtId="0" fontId="2" fillId="0" borderId="81"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18" fillId="0" borderId="21"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1">
    <dxf>
      <font>
        <b/>
        <i val="0"/>
        <color indexed="10"/>
      </font>
      <fill>
        <patternFill patternType="none">
          <bgColor indexed="65"/>
        </patternFill>
      </fill>
    </dxf>
    <dxf>
      <font>
        <b/>
        <i val="0"/>
        <color indexed="10"/>
      </font>
      <fill>
        <patternFill patternType="none">
          <bgColor indexed="65"/>
        </patternFill>
      </fill>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
      <font>
        <b/>
        <i val="0"/>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075"/>
          <c:y val="0.09775"/>
          <c:w val="0.489"/>
          <c:h val="0.80225"/>
        </c:manualLayout>
      </c:layout>
      <c:radarChart>
        <c:radarStyle val="marker"/>
        <c:varyColors val="0"/>
        <c:ser>
          <c:idx val="0"/>
          <c:order val="0"/>
          <c:tx>
            <c:v>合計点数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'個票'!$C$6:$J$11</c:f>
              <c:multiLvlStrCache/>
            </c:multiLvlStrRef>
          </c:cat>
          <c:val>
            <c:numRef>
              <c:f>'個票'!$K$6:$K$11</c:f>
              <c:numCache/>
            </c:numRef>
          </c:val>
        </c:ser>
        <c:ser>
          <c:idx val="1"/>
          <c:order val="1"/>
          <c:tx>
            <c:v>学級平均</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'個票'!$C$6:$J$11</c:f>
              <c:multiLvlStrCache/>
            </c:multiLvlStrRef>
          </c:cat>
          <c:val>
            <c:numRef>
              <c:f>'個票'!$M$6:$M$11</c:f>
              <c:numCache/>
            </c:numRef>
          </c:val>
        </c:ser>
        <c:ser>
          <c:idx val="2"/>
          <c:order val="2"/>
          <c:tx>
            <c:v>県学級平均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'個票'!$C$6:$J$11</c:f>
              <c:multiLvlStrCache/>
            </c:multiLvlStrRef>
          </c:cat>
          <c:val>
            <c:numRef>
              <c:f>'個票'!$AQ$6:$AQ$11</c:f>
              <c:numCache/>
            </c:numRef>
          </c:val>
        </c:ser>
        <c:axId val="48930859"/>
        <c:axId val="37724548"/>
      </c:radarChart>
      <c:catAx>
        <c:axId val="4893085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7724548"/>
        <c:crosses val="autoZero"/>
        <c:auto val="0"/>
        <c:lblOffset val="100"/>
        <c:tickLblSkip val="1"/>
        <c:noMultiLvlLbl val="0"/>
      </c:catAx>
      <c:valAx>
        <c:axId val="37724548"/>
        <c:scaling>
          <c:orientation val="minMax"/>
          <c:max val="16"/>
          <c:min val="0"/>
        </c:scaling>
        <c:axPos val="l"/>
        <c:majorGridlines>
          <c:spPr>
            <a:ln w="12700">
              <a:solidFill>
                <a:srgbClr val="000000"/>
              </a:solidFill>
            </a:ln>
          </c:spPr>
        </c:majorGridlines>
        <c:delete val="0"/>
        <c:numFmt formatCode="General" sourceLinked="1"/>
        <c:majorTickMark val="cross"/>
        <c:minorTickMark val="in"/>
        <c:tickLblPos val="nextTo"/>
        <c:spPr>
          <a:ln w="3175">
            <a:solidFill>
              <a:srgbClr val="000000"/>
            </a:solidFill>
          </a:ln>
        </c:spPr>
        <c:crossAx val="48930859"/>
        <c:crossesAt val="1"/>
        <c:crossBetween val="between"/>
        <c:dispUnits/>
        <c:majorUnit val="4"/>
        <c:minorUnit val="2"/>
      </c:valAx>
      <c:spPr>
        <a:solidFill>
          <a:srgbClr val="FFFFFF"/>
        </a:solidFill>
        <a:ln w="3175">
          <a:noFill/>
        </a:ln>
      </c:spPr>
    </c:plotArea>
    <c:legend>
      <c:legendPos val="r"/>
      <c:layout>
        <c:manualLayout>
          <c:xMode val="edge"/>
          <c:yMode val="edge"/>
          <c:x val="0.7235"/>
          <c:y val="0.3515"/>
          <c:w val="0.24125"/>
          <c:h val="0.24225"/>
        </c:manualLayout>
      </c:layout>
      <c:overlay val="0"/>
      <c:spPr>
        <a:noFill/>
        <a:ln w="12700">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11</xdr:col>
      <xdr:colOff>561975</xdr:colOff>
      <xdr:row>8</xdr:row>
      <xdr:rowOff>142875</xdr:rowOff>
    </xdr:to>
    <xdr:sp>
      <xdr:nvSpPr>
        <xdr:cNvPr id="1" name="テキスト ボックス 1"/>
        <xdr:cNvSpPr txBox="1">
          <a:spLocks noChangeArrowheads="1"/>
        </xdr:cNvSpPr>
      </xdr:nvSpPr>
      <xdr:spPr>
        <a:xfrm>
          <a:off x="152400" y="238125"/>
          <a:ext cx="7334250" cy="15525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「学級用ファイル」は，３シートで構成されています。</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①　説明　　　　　・・・・・　処理の方法について説明してあります。</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②　入力シート　　・・・・・　氏名や回答などを入力します。</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③　個票　　　　　・・・・・　個人の状態を確認できます。　　</a:t>
          </a:r>
          <a:r>
            <a:rPr lang="en-US" cap="none" sz="1400" b="0" i="0" u="none" baseline="0">
              <a:solidFill>
                <a:srgbClr val="00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xdr:row>
      <xdr:rowOff>47625</xdr:rowOff>
    </xdr:from>
    <xdr:to>
      <xdr:col>7</xdr:col>
      <xdr:colOff>657225</xdr:colOff>
      <xdr:row>2</xdr:row>
      <xdr:rowOff>828675</xdr:rowOff>
    </xdr:to>
    <xdr:sp>
      <xdr:nvSpPr>
        <xdr:cNvPr id="1" name="テキスト ボックス 1"/>
        <xdr:cNvSpPr txBox="1">
          <a:spLocks noChangeArrowheads="1"/>
        </xdr:cNvSpPr>
      </xdr:nvSpPr>
      <xdr:spPr>
        <a:xfrm>
          <a:off x="1524000" y="342900"/>
          <a:ext cx="340995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下の欄に，回答を入力してください。</a:t>
          </a:r>
          <a:r>
            <a:rPr lang="en-US" cap="none" sz="1100" b="0" i="0" u="none" baseline="0">
              <a:solidFill>
                <a:srgbClr val="000000"/>
              </a:solidFill>
              <a:latin typeface="ＭＳ Ｐゴシック"/>
              <a:ea typeface="ＭＳ Ｐゴシック"/>
              <a:cs typeface="ＭＳ Ｐゴシック"/>
            </a:rPr>
            <a:t>
　　　(例)　44444    333333  333333   222222   111
○　性別は，男→１　女→２　を入力してください。
</a:t>
          </a:r>
        </a:p>
      </xdr:txBody>
    </xdr:sp>
    <xdr:clientData/>
  </xdr:twoCellAnchor>
  <xdr:twoCellAnchor>
    <xdr:from>
      <xdr:col>4</xdr:col>
      <xdr:colOff>342900</xdr:colOff>
      <xdr:row>2</xdr:row>
      <xdr:rowOff>904875</xdr:rowOff>
    </xdr:from>
    <xdr:to>
      <xdr:col>5</xdr:col>
      <xdr:colOff>390525</xdr:colOff>
      <xdr:row>2</xdr:row>
      <xdr:rowOff>1295400</xdr:rowOff>
    </xdr:to>
    <xdr:sp>
      <xdr:nvSpPr>
        <xdr:cNvPr id="2" name="テキスト ボックス 2"/>
        <xdr:cNvSpPr txBox="1">
          <a:spLocks noChangeArrowheads="1"/>
        </xdr:cNvSpPr>
      </xdr:nvSpPr>
      <xdr:spPr>
        <a:xfrm>
          <a:off x="2505075" y="1371600"/>
          <a:ext cx="752475" cy="390525"/>
        </a:xfrm>
        <a:prstGeom prst="rect">
          <a:avLst/>
        </a:prstGeom>
        <a:solidFill>
          <a:srgbClr val="CCFFCC"/>
        </a:solidFill>
        <a:ln w="9525" cmpd="sng">
          <a:noFill/>
        </a:ln>
      </xdr:spPr>
      <xdr:txBody>
        <a:bodyPr vertOverflow="clip" wrap="square"/>
        <a:p>
          <a:pPr algn="l">
            <a:defRPr/>
          </a:pPr>
          <a:r>
            <a:rPr lang="en-US" cap="none" sz="1600" b="0" i="0" u="none" baseline="0">
              <a:solidFill>
                <a:srgbClr val="000000"/>
              </a:solidFill>
            </a:rPr>
            <a:t>入力欄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2</xdr:row>
      <xdr:rowOff>142875</xdr:rowOff>
    </xdr:from>
    <xdr:to>
      <xdr:col>37</xdr:col>
      <xdr:colOff>133350</xdr:colOff>
      <xdr:row>12</xdr:row>
      <xdr:rowOff>190500</xdr:rowOff>
    </xdr:to>
    <xdr:graphicFrame>
      <xdr:nvGraphicFramePr>
        <xdr:cNvPr id="1" name="グラフ 4"/>
        <xdr:cNvGraphicFramePr/>
      </xdr:nvGraphicFramePr>
      <xdr:xfrm>
        <a:off x="2914650" y="1114425"/>
        <a:ext cx="4000500" cy="2876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2:J43"/>
  <sheetViews>
    <sheetView tabSelected="1" zoomScalePageLayoutView="0" workbookViewId="0" topLeftCell="A1">
      <selection activeCell="H12" sqref="H12"/>
    </sheetView>
  </sheetViews>
  <sheetFormatPr defaultColWidth="9.140625" defaultRowHeight="15"/>
  <cols>
    <col min="1" max="1" width="9.00390625" style="102" customWidth="1"/>
    <col min="2" max="2" width="7.28125" style="102" customWidth="1"/>
    <col min="3" max="3" width="12.8515625" style="102" customWidth="1"/>
    <col min="4" max="4" width="5.421875" style="102" customWidth="1"/>
    <col min="5" max="7" width="10.421875" style="102" bestFit="1" customWidth="1"/>
    <col min="8" max="8" width="10.140625" style="102" customWidth="1"/>
    <col min="9" max="9" width="8.8515625" style="102" customWidth="1"/>
    <col min="10" max="10" width="10.00390625" style="102" customWidth="1"/>
    <col min="11" max="16384" width="9.00390625" style="102" customWidth="1"/>
  </cols>
  <sheetData>
    <row r="12" ht="17.25">
      <c r="B12" s="103" t="s">
        <v>0</v>
      </c>
    </row>
    <row r="13" ht="17.25">
      <c r="B13" s="103"/>
    </row>
    <row r="14" ht="17.25">
      <c r="B14" s="103" t="s">
        <v>108</v>
      </c>
    </row>
    <row r="15" ht="17.25">
      <c r="B15" s="102" t="s">
        <v>110</v>
      </c>
    </row>
    <row r="16" spans="2:10" ht="18" thickBot="1">
      <c r="B16" s="104" t="s">
        <v>1</v>
      </c>
      <c r="C16" s="105" t="s">
        <v>2</v>
      </c>
      <c r="D16" s="122" t="s">
        <v>3</v>
      </c>
      <c r="E16" s="106" t="s">
        <v>101</v>
      </c>
      <c r="F16" s="106" t="s">
        <v>102</v>
      </c>
      <c r="G16" s="107" t="s">
        <v>107</v>
      </c>
      <c r="H16" s="107" t="s">
        <v>103</v>
      </c>
      <c r="I16" s="107" t="s">
        <v>104</v>
      </c>
      <c r="J16" s="108"/>
    </row>
    <row r="17" spans="2:10" ht="18.75">
      <c r="B17" s="109">
        <v>1</v>
      </c>
      <c r="C17" s="110" t="s">
        <v>111</v>
      </c>
      <c r="D17" s="111">
        <v>1</v>
      </c>
      <c r="E17" s="112">
        <v>44334</v>
      </c>
      <c r="F17" s="112">
        <v>444331</v>
      </c>
      <c r="G17" s="112">
        <v>442414</v>
      </c>
      <c r="H17" s="112">
        <v>334223</v>
      </c>
      <c r="I17" s="112">
        <v>334</v>
      </c>
      <c r="J17" s="113"/>
    </row>
    <row r="18" spans="2:10" ht="18.75">
      <c r="B18" s="114">
        <v>2</v>
      </c>
      <c r="C18" s="127" t="s">
        <v>114</v>
      </c>
      <c r="D18" s="127" t="s">
        <v>114</v>
      </c>
      <c r="E18" s="127" t="s">
        <v>114</v>
      </c>
      <c r="F18" s="127" t="s">
        <v>114</v>
      </c>
      <c r="G18" s="127" t="s">
        <v>114</v>
      </c>
      <c r="H18" s="127" t="s">
        <v>114</v>
      </c>
      <c r="I18" s="127" t="s">
        <v>114</v>
      </c>
      <c r="J18" s="113"/>
    </row>
    <row r="19" spans="2:10" ht="17.25">
      <c r="B19" s="125">
        <v>21</v>
      </c>
      <c r="C19" s="115" t="s">
        <v>112</v>
      </c>
      <c r="D19" s="115">
        <v>2</v>
      </c>
      <c r="E19" s="116">
        <v>32323</v>
      </c>
      <c r="F19" s="116">
        <v>333434</v>
      </c>
      <c r="G19" s="116">
        <v>232324</v>
      </c>
      <c r="H19" s="116">
        <v>234343</v>
      </c>
      <c r="I19" s="116">
        <v>231</v>
      </c>
      <c r="J19" s="113"/>
    </row>
    <row r="20" spans="2:10" ht="18.75">
      <c r="B20" s="126">
        <v>22</v>
      </c>
      <c r="C20" s="128" t="s">
        <v>114</v>
      </c>
      <c r="D20" s="128" t="s">
        <v>114</v>
      </c>
      <c r="E20" s="129" t="s">
        <v>114</v>
      </c>
      <c r="F20" s="129" t="s">
        <v>114</v>
      </c>
      <c r="G20" s="129" t="s">
        <v>114</v>
      </c>
      <c r="H20" s="129" t="s">
        <v>114</v>
      </c>
      <c r="I20" s="129" t="s">
        <v>114</v>
      </c>
      <c r="J20" s="113"/>
    </row>
    <row r="22" spans="3:4" ht="17.25">
      <c r="C22" s="117" t="s">
        <v>4</v>
      </c>
      <c r="D22" s="102" t="s">
        <v>5</v>
      </c>
    </row>
    <row r="23" spans="3:4" ht="17.25">
      <c r="C23" s="117" t="s">
        <v>4</v>
      </c>
      <c r="D23" s="102" t="s">
        <v>6</v>
      </c>
    </row>
    <row r="24" spans="3:4" ht="17.25">
      <c r="C24" s="117" t="s">
        <v>4</v>
      </c>
      <c r="D24" s="102" t="s">
        <v>105</v>
      </c>
    </row>
    <row r="25" spans="3:4" ht="17.25">
      <c r="C25" s="117" t="s">
        <v>4</v>
      </c>
      <c r="D25" s="102" t="s">
        <v>106</v>
      </c>
    </row>
    <row r="26" spans="3:4" ht="17.25">
      <c r="C26" s="117"/>
      <c r="D26" s="102" t="s">
        <v>135</v>
      </c>
    </row>
    <row r="27" spans="3:5" ht="17.25">
      <c r="C27" s="130" t="s">
        <v>4</v>
      </c>
      <c r="D27" s="131" t="s">
        <v>137</v>
      </c>
      <c r="E27" s="131"/>
    </row>
    <row r="28" spans="3:5" ht="17.25">
      <c r="C28" s="130"/>
      <c r="D28" s="131"/>
      <c r="E28" s="131"/>
    </row>
    <row r="29" ht="17.25">
      <c r="B29" s="102" t="s">
        <v>109</v>
      </c>
    </row>
    <row r="30" spans="3:4" ht="17.25">
      <c r="C30" s="117" t="s">
        <v>4</v>
      </c>
      <c r="D30" s="102" t="s">
        <v>136</v>
      </c>
    </row>
    <row r="31" ht="17.25">
      <c r="C31" s="117"/>
    </row>
    <row r="32" spans="3:9" ht="17.25">
      <c r="C32" s="118"/>
      <c r="D32" s="119" t="s">
        <v>7</v>
      </c>
      <c r="E32" s="119"/>
      <c r="F32" s="119" t="s">
        <v>8</v>
      </c>
      <c r="G32" s="119" t="s">
        <v>9</v>
      </c>
      <c r="H32" s="119" t="s">
        <v>2</v>
      </c>
      <c r="I32" s="120"/>
    </row>
    <row r="34" spans="3:4" ht="17.25">
      <c r="C34" s="117" t="s">
        <v>4</v>
      </c>
      <c r="D34" s="102" t="s">
        <v>113</v>
      </c>
    </row>
    <row r="35" spans="3:4" ht="17.25">
      <c r="C35" s="117"/>
      <c r="D35" s="102" t="s">
        <v>134</v>
      </c>
    </row>
    <row r="40" spans="2:5" ht="17.25">
      <c r="B40" s="121"/>
      <c r="C40" s="108"/>
      <c r="D40" s="108"/>
      <c r="E40" s="108"/>
    </row>
    <row r="42" ht="17.25">
      <c r="C42" s="117"/>
    </row>
    <row r="43" ht="17.25">
      <c r="C43" s="117"/>
    </row>
  </sheetData>
  <sheetProtection/>
  <printOptions/>
  <pageMargins left="0.7" right="0.7" top="0.75" bottom="0.75" header="0.3" footer="0.3"/>
  <pageSetup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AR54"/>
  <sheetViews>
    <sheetView zoomScale="90" zoomScaleNormal="90" zoomScalePageLayoutView="0" workbookViewId="0" topLeftCell="A1">
      <pane xSplit="8" ySplit="4" topLeftCell="I5" activePane="bottomRight" state="frozen"/>
      <selection pane="topLeft" activeCell="K19" sqref="K19"/>
      <selection pane="topRight" activeCell="K19" sqref="K19"/>
      <selection pane="bottomLeft" activeCell="K19" sqref="K19"/>
      <selection pane="bottomRight" activeCell="B18" sqref="B18"/>
    </sheetView>
  </sheetViews>
  <sheetFormatPr defaultColWidth="9.140625" defaultRowHeight="15"/>
  <cols>
    <col min="1" max="1" width="3.421875" style="0" customWidth="1"/>
    <col min="2" max="2" width="13.28125" style="0" customWidth="1"/>
    <col min="3" max="3" width="5.140625" style="0" customWidth="1"/>
    <col min="4" max="8" width="10.57421875" style="0" customWidth="1"/>
    <col min="9" max="9" width="3.421875" style="0" customWidth="1"/>
    <col min="10" max="10" width="10.421875" style="0" customWidth="1"/>
    <col min="11" max="11" width="4.8515625" style="0" customWidth="1"/>
    <col min="12" max="37" width="5.140625" style="0" customWidth="1"/>
    <col min="38" max="44" width="5.140625" style="82" customWidth="1"/>
  </cols>
  <sheetData>
    <row r="1" spans="1:44" ht="23.25" customHeight="1">
      <c r="A1" s="4"/>
      <c r="B1" s="4"/>
      <c r="C1" s="4"/>
      <c r="D1" s="4"/>
      <c r="E1" s="123"/>
      <c r="F1" s="124"/>
      <c r="G1" s="124"/>
      <c r="H1" s="124"/>
      <c r="I1" s="4"/>
      <c r="J1" s="4"/>
      <c r="K1" s="4"/>
      <c r="L1" s="4"/>
      <c r="M1" s="4"/>
      <c r="N1" s="4"/>
      <c r="O1" s="4"/>
      <c r="P1" s="4"/>
      <c r="Q1" s="139"/>
      <c r="R1" s="5" t="s">
        <v>7</v>
      </c>
      <c r="S1" s="139"/>
      <c r="T1" s="5" t="s">
        <v>10</v>
      </c>
      <c r="U1" s="5"/>
      <c r="V1" s="5" t="s">
        <v>11</v>
      </c>
      <c r="W1" s="5"/>
      <c r="X1" s="5"/>
      <c r="Y1" s="5"/>
      <c r="Z1" s="5"/>
      <c r="AA1" s="5"/>
      <c r="AB1" s="5"/>
      <c r="AC1" s="5"/>
      <c r="AD1" s="5"/>
      <c r="AE1" s="4"/>
      <c r="AF1" s="4"/>
      <c r="AG1" s="4"/>
      <c r="AH1" s="4"/>
      <c r="AI1" s="4"/>
      <c r="AJ1" s="4"/>
      <c r="AK1" s="4"/>
      <c r="AL1" s="4"/>
      <c r="AM1" s="4"/>
      <c r="AN1" s="4"/>
      <c r="AO1" s="4"/>
      <c r="AP1" s="4"/>
      <c r="AQ1" s="4"/>
      <c r="AR1" s="4"/>
    </row>
    <row r="2" spans="1:44" ht="13.5" customHeight="1">
      <c r="A2" s="175" t="s">
        <v>1</v>
      </c>
      <c r="B2" s="178" t="s">
        <v>2</v>
      </c>
      <c r="C2" s="178" t="s">
        <v>12</v>
      </c>
      <c r="D2" s="181"/>
      <c r="E2" s="182"/>
      <c r="F2" s="182"/>
      <c r="G2" s="182"/>
      <c r="H2" s="183"/>
      <c r="I2" s="187" t="s">
        <v>1</v>
      </c>
      <c r="J2" s="192" t="s">
        <v>2</v>
      </c>
      <c r="K2" s="6"/>
      <c r="L2" s="7">
        <v>1</v>
      </c>
      <c r="M2" s="7">
        <v>2</v>
      </c>
      <c r="N2" s="7">
        <v>3</v>
      </c>
      <c r="O2" s="7">
        <v>4</v>
      </c>
      <c r="P2" s="7">
        <v>5</v>
      </c>
      <c r="Q2" s="8">
        <v>6</v>
      </c>
      <c r="R2" s="8">
        <v>7</v>
      </c>
      <c r="S2" s="7">
        <v>8</v>
      </c>
      <c r="T2" s="7">
        <v>9</v>
      </c>
      <c r="U2" s="7">
        <v>10</v>
      </c>
      <c r="V2" s="7">
        <v>11</v>
      </c>
      <c r="W2" s="7">
        <v>12</v>
      </c>
      <c r="X2" s="8">
        <v>13</v>
      </c>
      <c r="Y2" s="9">
        <v>14</v>
      </c>
      <c r="Z2" s="7">
        <v>15</v>
      </c>
      <c r="AA2" s="7">
        <v>16</v>
      </c>
      <c r="AB2" s="7">
        <v>17</v>
      </c>
      <c r="AC2" s="7">
        <v>18</v>
      </c>
      <c r="AD2" s="8">
        <v>19</v>
      </c>
      <c r="AE2" s="7">
        <v>20</v>
      </c>
      <c r="AF2" s="9">
        <v>21</v>
      </c>
      <c r="AG2" s="7">
        <v>22</v>
      </c>
      <c r="AH2" s="7">
        <v>23</v>
      </c>
      <c r="AI2" s="7">
        <v>24</v>
      </c>
      <c r="AJ2" s="8">
        <v>25</v>
      </c>
      <c r="AK2" s="8">
        <v>26</v>
      </c>
      <c r="AL2" s="199" t="s">
        <v>13</v>
      </c>
      <c r="AM2" s="199"/>
      <c r="AN2" s="199"/>
      <c r="AO2" s="199"/>
      <c r="AP2" s="199"/>
      <c r="AQ2" s="199"/>
      <c r="AR2" s="10"/>
    </row>
    <row r="3" spans="1:44" ht="104.25" customHeight="1">
      <c r="A3" s="176"/>
      <c r="B3" s="179"/>
      <c r="C3" s="179"/>
      <c r="D3" s="184"/>
      <c r="E3" s="185"/>
      <c r="F3" s="185"/>
      <c r="G3" s="185"/>
      <c r="H3" s="186"/>
      <c r="I3" s="188"/>
      <c r="J3" s="193"/>
      <c r="K3" s="11" t="s">
        <v>14</v>
      </c>
      <c r="L3" s="171" t="s">
        <v>50</v>
      </c>
      <c r="M3" s="171" t="s">
        <v>51</v>
      </c>
      <c r="N3" s="171" t="s">
        <v>52</v>
      </c>
      <c r="O3" s="171" t="s">
        <v>53</v>
      </c>
      <c r="P3" s="171" t="s">
        <v>54</v>
      </c>
      <c r="Q3" s="167" t="s">
        <v>55</v>
      </c>
      <c r="R3" s="167" t="s">
        <v>57</v>
      </c>
      <c r="S3" s="171" t="s">
        <v>58</v>
      </c>
      <c r="T3" s="171" t="s">
        <v>59</v>
      </c>
      <c r="U3" s="171" t="s">
        <v>60</v>
      </c>
      <c r="V3" s="171" t="s">
        <v>61</v>
      </c>
      <c r="W3" s="171" t="s">
        <v>62</v>
      </c>
      <c r="X3" s="167" t="s">
        <v>63</v>
      </c>
      <c r="Y3" s="173" t="s">
        <v>65</v>
      </c>
      <c r="Z3" s="171" t="s">
        <v>66</v>
      </c>
      <c r="AA3" s="171" t="s">
        <v>67</v>
      </c>
      <c r="AB3" s="171" t="s">
        <v>68</v>
      </c>
      <c r="AC3" s="171" t="s">
        <v>69</v>
      </c>
      <c r="AD3" s="167" t="s">
        <v>70</v>
      </c>
      <c r="AE3" s="171" t="s">
        <v>72</v>
      </c>
      <c r="AF3" s="173" t="s">
        <v>73</v>
      </c>
      <c r="AG3" s="171" t="s">
        <v>74</v>
      </c>
      <c r="AH3" s="171" t="s">
        <v>49</v>
      </c>
      <c r="AI3" s="171" t="s">
        <v>76</v>
      </c>
      <c r="AJ3" s="167" t="s">
        <v>78</v>
      </c>
      <c r="AK3" s="167" t="s">
        <v>80</v>
      </c>
      <c r="AL3" s="12" t="s">
        <v>15</v>
      </c>
      <c r="AM3" s="12" t="s">
        <v>16</v>
      </c>
      <c r="AN3" s="12" t="s">
        <v>17</v>
      </c>
      <c r="AO3" s="12" t="s">
        <v>18</v>
      </c>
      <c r="AP3" s="12" t="s">
        <v>19</v>
      </c>
      <c r="AQ3" s="12" t="s">
        <v>20</v>
      </c>
      <c r="AR3" s="13" t="s">
        <v>21</v>
      </c>
    </row>
    <row r="4" spans="1:44" ht="14.25" customHeight="1" thickBot="1">
      <c r="A4" s="177"/>
      <c r="B4" s="180"/>
      <c r="C4" s="180"/>
      <c r="D4" s="14" t="s">
        <v>44</v>
      </c>
      <c r="E4" s="14" t="s">
        <v>45</v>
      </c>
      <c r="F4" s="15" t="s">
        <v>46</v>
      </c>
      <c r="G4" s="15" t="s">
        <v>47</v>
      </c>
      <c r="H4" s="15" t="s">
        <v>48</v>
      </c>
      <c r="I4" s="189"/>
      <c r="J4" s="194"/>
      <c r="K4" s="16"/>
      <c r="L4" s="172"/>
      <c r="M4" s="172"/>
      <c r="N4" s="172"/>
      <c r="O4" s="172"/>
      <c r="P4" s="172"/>
      <c r="Q4" s="168"/>
      <c r="R4" s="168"/>
      <c r="S4" s="172"/>
      <c r="T4" s="172"/>
      <c r="U4" s="172"/>
      <c r="V4" s="172"/>
      <c r="W4" s="172"/>
      <c r="X4" s="168"/>
      <c r="Y4" s="174"/>
      <c r="Z4" s="172"/>
      <c r="AA4" s="172"/>
      <c r="AB4" s="172"/>
      <c r="AC4" s="172"/>
      <c r="AD4" s="168"/>
      <c r="AE4" s="172"/>
      <c r="AF4" s="174"/>
      <c r="AG4" s="172"/>
      <c r="AH4" s="172"/>
      <c r="AI4" s="172"/>
      <c r="AJ4" s="168"/>
      <c r="AK4" s="168"/>
      <c r="AL4" s="17"/>
      <c r="AM4" s="17"/>
      <c r="AN4" s="17"/>
      <c r="AO4" s="17"/>
      <c r="AP4" s="17"/>
      <c r="AQ4" s="17"/>
      <c r="AR4" s="18"/>
    </row>
    <row r="5" spans="1:44" ht="14.25">
      <c r="A5" s="153">
        <v>1</v>
      </c>
      <c r="B5" s="19"/>
      <c r="C5" s="20"/>
      <c r="D5" s="21"/>
      <c r="E5" s="21"/>
      <c r="F5" s="21"/>
      <c r="G5" s="21"/>
      <c r="H5" s="21"/>
      <c r="I5" s="140">
        <v>1</v>
      </c>
      <c r="J5" s="140">
        <f>IF(B5="","",B5)</f>
      </c>
      <c r="K5" s="140">
        <f>C5</f>
        <v>0</v>
      </c>
      <c r="L5" s="140">
        <f>IF($D5=0,"",VALUE(MID($D5,L$2,1)))</f>
      </c>
      <c r="M5" s="140">
        <f>IF($D5=0,"",VALUE(MID($D5,M$2,1)))</f>
      </c>
      <c r="N5" s="140">
        <f>IF($D5=0,"",VALUE(MID($D5,N$2,1)))</f>
      </c>
      <c r="O5" s="140">
        <f>IF($D5=0,"",VALUE(MID($D5,O$2,1)))</f>
      </c>
      <c r="P5" s="140">
        <f>IF($D5=0,"",VALUE(MID($D5,P$2,1)))</f>
      </c>
      <c r="Q5" s="23">
        <f>IF($E5=0,"",5-VALUE(MID($E5,L$2,1)))</f>
      </c>
      <c r="R5" s="23">
        <f>IF($E5=0,"",5-VALUE(MID($E5,M$2,1)))</f>
      </c>
      <c r="S5" s="22">
        <f>IF($E5=0,"",VALUE(MID($E5,N$2,1)))</f>
      </c>
      <c r="T5" s="22">
        <f>IF($E5=0,"",VALUE(MID($E5,O$2,1)))</f>
      </c>
      <c r="U5" s="22">
        <f>IF($E5=0,"",VALUE(MID($E5,P$2,1)))</f>
      </c>
      <c r="V5" s="22">
        <f>IF($E5=0,"",VALUE(MID($E5,Q$2,1)))</f>
      </c>
      <c r="W5" s="22">
        <f>IF($F5=0,"",VALUE(MID($F5,L$2,1)))</f>
      </c>
      <c r="X5" s="23">
        <f>IF($F5=0,"",5-VALUE(MID($F5,M$2,1)))</f>
      </c>
      <c r="Y5" s="25">
        <f>IF($F5=0,"",VALUE(MID($F5,N$2,1)))</f>
      </c>
      <c r="Z5" s="22">
        <f>IF($F5=0,"",VALUE(MID($F5,O$2,1)))</f>
      </c>
      <c r="AA5" s="22">
        <f>IF($F5=0,"",VALUE(MID($F5,P$2,1)))</f>
      </c>
      <c r="AB5" s="22">
        <f>IF($F5=0,"",VALUE(MID($F5,Q$2,1)))</f>
      </c>
      <c r="AC5" s="22">
        <f>IF($G5=0,"",VALUE(MID($G5,L$2,1)))</f>
      </c>
      <c r="AD5" s="23">
        <f>IF($G5=0,"",5-VALUE(MID($G5,M$2,1)))</f>
      </c>
      <c r="AE5" s="22">
        <f>IF($G5=0,"",VALUE(MID($G5,N$2,1)))</f>
      </c>
      <c r="AF5" s="25">
        <f>IF($G5=0,"",VALUE(MID($G5,O$2,1)))</f>
      </c>
      <c r="AG5" s="22">
        <f>IF($G5=0,"",VALUE(MID($G5,P$2,1)))</f>
      </c>
      <c r="AH5" s="22">
        <f>IF($G5=0,"",VALUE(MID($G5,Q$2,1)))</f>
      </c>
      <c r="AI5" s="22">
        <f>IF($H5=0,"",VALUE(MID($H5,L$2,1)))</f>
      </c>
      <c r="AJ5" s="23">
        <f>IF($H5=0,"",5-VALUE(MID($H5,M$2,1)))</f>
      </c>
      <c r="AK5" s="23">
        <f>IF($H5=0,"",5-VALUE(MID($H5,N$2,1)))</f>
      </c>
      <c r="AL5" s="26" t="e">
        <f aca="true" t="shared" si="0" ref="AL5:AM20">L5+S5+Y5+AE5</f>
        <v>#VALUE!</v>
      </c>
      <c r="AM5" s="26" t="e">
        <f t="shared" si="0"/>
        <v>#VALUE!</v>
      </c>
      <c r="AN5" s="26" t="e">
        <f aca="true" t="shared" si="1" ref="AN5:AN44">P5+W5+AC5+AI5</f>
        <v>#VALUE!</v>
      </c>
      <c r="AO5" s="26" t="e">
        <f aca="true" t="shared" si="2" ref="AO5:AO44">O5+V5+AB5+AH5</f>
        <v>#VALUE!</v>
      </c>
      <c r="AP5" s="26" t="e">
        <f aca="true" t="shared" si="3" ref="AP5:AP44">Q5+X5+AD5+AJ5</f>
        <v>#VALUE!</v>
      </c>
      <c r="AQ5" s="26" t="e">
        <f aca="true" t="shared" si="4" ref="AQ5:AQ44">N5+U5+AA5+AG5</f>
        <v>#VALUE!</v>
      </c>
      <c r="AR5" s="27" t="e">
        <f aca="true" t="shared" si="5" ref="AR5:AR44">AK5+R5</f>
        <v>#VALUE!</v>
      </c>
    </row>
    <row r="6" spans="1:44" ht="14.25">
      <c r="A6" s="154">
        <v>2</v>
      </c>
      <c r="B6" s="28"/>
      <c r="C6" s="29"/>
      <c r="D6" s="30"/>
      <c r="E6" s="30"/>
      <c r="F6" s="30"/>
      <c r="G6" s="30"/>
      <c r="H6" s="30"/>
      <c r="I6" s="141">
        <v>2</v>
      </c>
      <c r="J6" s="141">
        <f aca="true" t="shared" si="6" ref="J6:J44">IF(B6="","",B6)</f>
      </c>
      <c r="K6" s="141">
        <f aca="true" t="shared" si="7" ref="K6:K44">C6</f>
        <v>0</v>
      </c>
      <c r="L6" s="141">
        <f aca="true" t="shared" si="8" ref="L6:P44">IF($D6=0,"",VALUE(MID($D6,L$2,1)))</f>
      </c>
      <c r="M6" s="141">
        <f t="shared" si="8"/>
      </c>
      <c r="N6" s="141">
        <f t="shared" si="8"/>
      </c>
      <c r="O6" s="141">
        <f t="shared" si="8"/>
      </c>
      <c r="P6" s="141">
        <f t="shared" si="8"/>
      </c>
      <c r="Q6" s="32">
        <f aca="true" t="shared" si="9" ref="Q6:Q44">IF($E6=0,"",5-VALUE(MID($E6,L$2,1)))</f>
      </c>
      <c r="R6" s="32">
        <f aca="true" t="shared" si="10" ref="R6:R44">IF($E6=0,"",5-VALUE(MID($E6,M$2,1)))</f>
      </c>
      <c r="S6" s="31">
        <f aca="true" t="shared" si="11" ref="S6:S44">IF($E6=0,"",VALUE(MID($E6,N$2,1)))</f>
      </c>
      <c r="T6" s="31">
        <f aca="true" t="shared" si="12" ref="T6:T44">IF($E6=0,"",VALUE(MID($E6,O$2,1)))</f>
      </c>
      <c r="U6" s="31">
        <f aca="true" t="shared" si="13" ref="U6:U44">IF($E6=0,"",VALUE(MID($E6,P$2,1)))</f>
      </c>
      <c r="V6" s="31">
        <f aca="true" t="shared" si="14" ref="V6:V44">IF($E6=0,"",VALUE(MID($E6,Q$2,1)))</f>
      </c>
      <c r="W6" s="31">
        <f aca="true" t="shared" si="15" ref="W6:W44">IF($F6=0,"",VALUE(MID($F6,L$2,1)))</f>
      </c>
      <c r="X6" s="32">
        <f aca="true" t="shared" si="16" ref="X6:X44">IF($F6=0,"",5-VALUE(MID($F6,M$2,1)))</f>
      </c>
      <c r="Y6" s="33">
        <f aca="true" t="shared" si="17" ref="Y6:Y44">IF($F6=0,"",VALUE(MID($F6,N$2,1)))</f>
      </c>
      <c r="Z6" s="31">
        <f aca="true" t="shared" si="18" ref="Z6:Z44">IF($F6=0,"",VALUE(MID($F6,O$2,1)))</f>
      </c>
      <c r="AA6" s="31">
        <f aca="true" t="shared" si="19" ref="AA6:AA44">IF($F6=0,"",VALUE(MID($F6,P$2,1)))</f>
      </c>
      <c r="AB6" s="31">
        <f aca="true" t="shared" si="20" ref="AB6:AB44">IF($F6=0,"",VALUE(MID($F6,Q$2,1)))</f>
      </c>
      <c r="AC6" s="31">
        <f aca="true" t="shared" si="21" ref="AC6:AC44">IF($G6=0,"",VALUE(MID($G6,L$2,1)))</f>
      </c>
      <c r="AD6" s="32">
        <f aca="true" t="shared" si="22" ref="AD6:AD44">IF($G6=0,"",5-VALUE(MID($G6,M$2,1)))</f>
      </c>
      <c r="AE6" s="31">
        <f aca="true" t="shared" si="23" ref="AE6:AE44">IF($G6=0,"",VALUE(MID($G6,N$2,1)))</f>
      </c>
      <c r="AF6" s="33">
        <f aca="true" t="shared" si="24" ref="AF6:AF44">IF($G6=0,"",VALUE(MID($G6,O$2,1)))</f>
      </c>
      <c r="AG6" s="31">
        <f aca="true" t="shared" si="25" ref="AG6:AG44">IF($G6=0,"",VALUE(MID($G6,P$2,1)))</f>
      </c>
      <c r="AH6" s="31">
        <f aca="true" t="shared" si="26" ref="AH6:AH44">IF($G6=0,"",VALUE(MID($G6,Q$2,1)))</f>
      </c>
      <c r="AI6" s="31">
        <f aca="true" t="shared" si="27" ref="AI6:AI44">IF($H6=0,"",VALUE(MID($H6,L$2,1)))</f>
      </c>
      <c r="AJ6" s="32">
        <f aca="true" t="shared" si="28" ref="AJ6:AJ44">IF($H6=0,"",5-VALUE(MID($H6,M$2,1)))</f>
      </c>
      <c r="AK6" s="32">
        <f aca="true" t="shared" si="29" ref="AK6:AK44">IF($H6=0,"",5-VALUE(MID($H6,N$2,1)))</f>
      </c>
      <c r="AL6" s="34" t="e">
        <f t="shared" si="0"/>
        <v>#VALUE!</v>
      </c>
      <c r="AM6" s="34" t="e">
        <f t="shared" si="0"/>
        <v>#VALUE!</v>
      </c>
      <c r="AN6" s="34" t="e">
        <f t="shared" si="1"/>
        <v>#VALUE!</v>
      </c>
      <c r="AO6" s="34" t="e">
        <f t="shared" si="2"/>
        <v>#VALUE!</v>
      </c>
      <c r="AP6" s="34" t="e">
        <f t="shared" si="3"/>
        <v>#VALUE!</v>
      </c>
      <c r="AQ6" s="34" t="e">
        <f t="shared" si="4"/>
        <v>#VALUE!</v>
      </c>
      <c r="AR6" s="35" t="e">
        <f t="shared" si="5"/>
        <v>#VALUE!</v>
      </c>
    </row>
    <row r="7" spans="1:44" ht="14.25">
      <c r="A7" s="154">
        <v>3</v>
      </c>
      <c r="B7" s="28"/>
      <c r="C7" s="29"/>
      <c r="D7" s="30"/>
      <c r="E7" s="30"/>
      <c r="F7" s="30"/>
      <c r="G7" s="30"/>
      <c r="H7" s="30"/>
      <c r="I7" s="141">
        <v>3</v>
      </c>
      <c r="J7" s="141">
        <f t="shared" si="6"/>
      </c>
      <c r="K7" s="141">
        <f t="shared" si="7"/>
        <v>0</v>
      </c>
      <c r="L7" s="141">
        <f t="shared" si="8"/>
      </c>
      <c r="M7" s="141">
        <f t="shared" si="8"/>
      </c>
      <c r="N7" s="141">
        <f t="shared" si="8"/>
      </c>
      <c r="O7" s="141">
        <f t="shared" si="8"/>
      </c>
      <c r="P7" s="141">
        <f t="shared" si="8"/>
      </c>
      <c r="Q7" s="32">
        <f t="shared" si="9"/>
      </c>
      <c r="R7" s="32">
        <f t="shared" si="10"/>
      </c>
      <c r="S7" s="31">
        <f t="shared" si="11"/>
      </c>
      <c r="T7" s="31">
        <f t="shared" si="12"/>
      </c>
      <c r="U7" s="31">
        <f t="shared" si="13"/>
      </c>
      <c r="V7" s="31">
        <f t="shared" si="14"/>
      </c>
      <c r="W7" s="31">
        <f t="shared" si="15"/>
      </c>
      <c r="X7" s="32">
        <f t="shared" si="16"/>
      </c>
      <c r="Y7" s="33">
        <f t="shared" si="17"/>
      </c>
      <c r="Z7" s="31">
        <f t="shared" si="18"/>
      </c>
      <c r="AA7" s="31">
        <f t="shared" si="19"/>
      </c>
      <c r="AB7" s="31">
        <f t="shared" si="20"/>
      </c>
      <c r="AC7" s="31">
        <f t="shared" si="21"/>
      </c>
      <c r="AD7" s="32">
        <f t="shared" si="22"/>
      </c>
      <c r="AE7" s="31">
        <f t="shared" si="23"/>
      </c>
      <c r="AF7" s="33">
        <f t="shared" si="24"/>
      </c>
      <c r="AG7" s="31">
        <f t="shared" si="25"/>
      </c>
      <c r="AH7" s="31">
        <f t="shared" si="26"/>
      </c>
      <c r="AI7" s="31">
        <f t="shared" si="27"/>
      </c>
      <c r="AJ7" s="32">
        <f t="shared" si="28"/>
      </c>
      <c r="AK7" s="32">
        <f t="shared" si="29"/>
      </c>
      <c r="AL7" s="34" t="e">
        <f t="shared" si="0"/>
        <v>#VALUE!</v>
      </c>
      <c r="AM7" s="34" t="e">
        <f t="shared" si="0"/>
        <v>#VALUE!</v>
      </c>
      <c r="AN7" s="34" t="e">
        <f t="shared" si="1"/>
        <v>#VALUE!</v>
      </c>
      <c r="AO7" s="34" t="e">
        <f t="shared" si="2"/>
        <v>#VALUE!</v>
      </c>
      <c r="AP7" s="34" t="e">
        <f t="shared" si="3"/>
        <v>#VALUE!</v>
      </c>
      <c r="AQ7" s="34" t="e">
        <f t="shared" si="4"/>
        <v>#VALUE!</v>
      </c>
      <c r="AR7" s="35" t="e">
        <f t="shared" si="5"/>
        <v>#VALUE!</v>
      </c>
    </row>
    <row r="8" spans="1:44" ht="14.25">
      <c r="A8" s="154">
        <v>4</v>
      </c>
      <c r="B8" s="28"/>
      <c r="C8" s="29"/>
      <c r="D8" s="30"/>
      <c r="E8" s="30"/>
      <c r="F8" s="30"/>
      <c r="G8" s="30"/>
      <c r="H8" s="30"/>
      <c r="I8" s="141">
        <v>4</v>
      </c>
      <c r="J8" s="141">
        <f t="shared" si="6"/>
      </c>
      <c r="K8" s="141">
        <f t="shared" si="7"/>
        <v>0</v>
      </c>
      <c r="L8" s="141">
        <f t="shared" si="8"/>
      </c>
      <c r="M8" s="141">
        <f t="shared" si="8"/>
      </c>
      <c r="N8" s="141">
        <f t="shared" si="8"/>
      </c>
      <c r="O8" s="141">
        <f t="shared" si="8"/>
      </c>
      <c r="P8" s="141">
        <f t="shared" si="8"/>
      </c>
      <c r="Q8" s="32">
        <f t="shared" si="9"/>
      </c>
      <c r="R8" s="32">
        <f t="shared" si="10"/>
      </c>
      <c r="S8" s="31">
        <f t="shared" si="11"/>
      </c>
      <c r="T8" s="31">
        <f t="shared" si="12"/>
      </c>
      <c r="U8" s="31">
        <f t="shared" si="13"/>
      </c>
      <c r="V8" s="31">
        <f t="shared" si="14"/>
      </c>
      <c r="W8" s="31">
        <f t="shared" si="15"/>
      </c>
      <c r="X8" s="32">
        <f t="shared" si="16"/>
      </c>
      <c r="Y8" s="33">
        <f t="shared" si="17"/>
      </c>
      <c r="Z8" s="31">
        <f t="shared" si="18"/>
      </c>
      <c r="AA8" s="31">
        <f t="shared" si="19"/>
      </c>
      <c r="AB8" s="31">
        <f t="shared" si="20"/>
      </c>
      <c r="AC8" s="31">
        <f t="shared" si="21"/>
      </c>
      <c r="AD8" s="32">
        <f t="shared" si="22"/>
      </c>
      <c r="AE8" s="31">
        <f t="shared" si="23"/>
      </c>
      <c r="AF8" s="33">
        <f t="shared" si="24"/>
      </c>
      <c r="AG8" s="31">
        <f t="shared" si="25"/>
      </c>
      <c r="AH8" s="31">
        <f t="shared" si="26"/>
      </c>
      <c r="AI8" s="31">
        <f t="shared" si="27"/>
      </c>
      <c r="AJ8" s="32">
        <f t="shared" si="28"/>
      </c>
      <c r="AK8" s="32">
        <f t="shared" si="29"/>
      </c>
      <c r="AL8" s="34" t="e">
        <f t="shared" si="0"/>
        <v>#VALUE!</v>
      </c>
      <c r="AM8" s="34" t="e">
        <f t="shared" si="0"/>
        <v>#VALUE!</v>
      </c>
      <c r="AN8" s="34" t="e">
        <f t="shared" si="1"/>
        <v>#VALUE!</v>
      </c>
      <c r="AO8" s="34" t="e">
        <f t="shared" si="2"/>
        <v>#VALUE!</v>
      </c>
      <c r="AP8" s="34" t="e">
        <f t="shared" si="3"/>
        <v>#VALUE!</v>
      </c>
      <c r="AQ8" s="34" t="e">
        <f t="shared" si="4"/>
        <v>#VALUE!</v>
      </c>
      <c r="AR8" s="35" t="e">
        <f t="shared" si="5"/>
        <v>#VALUE!</v>
      </c>
    </row>
    <row r="9" spans="1:44" ht="14.25">
      <c r="A9" s="155">
        <v>5</v>
      </c>
      <c r="B9" s="36"/>
      <c r="C9" s="37"/>
      <c r="D9" s="38"/>
      <c r="E9" s="38"/>
      <c r="F9" s="38"/>
      <c r="G9" s="38"/>
      <c r="H9" s="38"/>
      <c r="I9" s="142">
        <v>5</v>
      </c>
      <c r="J9" s="142">
        <f t="shared" si="6"/>
      </c>
      <c r="K9" s="142">
        <f t="shared" si="7"/>
        <v>0</v>
      </c>
      <c r="L9" s="142">
        <f t="shared" si="8"/>
      </c>
      <c r="M9" s="142">
        <f t="shared" si="8"/>
      </c>
      <c r="N9" s="142">
        <f t="shared" si="8"/>
      </c>
      <c r="O9" s="142">
        <f t="shared" si="8"/>
      </c>
      <c r="P9" s="142">
        <f t="shared" si="8"/>
      </c>
      <c r="Q9" s="40">
        <f t="shared" si="9"/>
      </c>
      <c r="R9" s="40">
        <f t="shared" si="10"/>
      </c>
      <c r="S9" s="39">
        <f t="shared" si="11"/>
      </c>
      <c r="T9" s="39">
        <f t="shared" si="12"/>
      </c>
      <c r="U9" s="39">
        <f t="shared" si="13"/>
      </c>
      <c r="V9" s="39">
        <f t="shared" si="14"/>
      </c>
      <c r="W9" s="39">
        <f t="shared" si="15"/>
      </c>
      <c r="X9" s="40">
        <f t="shared" si="16"/>
      </c>
      <c r="Y9" s="41">
        <f t="shared" si="17"/>
      </c>
      <c r="Z9" s="39">
        <f t="shared" si="18"/>
      </c>
      <c r="AA9" s="39">
        <f t="shared" si="19"/>
      </c>
      <c r="AB9" s="39">
        <f t="shared" si="20"/>
      </c>
      <c r="AC9" s="39">
        <f t="shared" si="21"/>
      </c>
      <c r="AD9" s="40">
        <f t="shared" si="22"/>
      </c>
      <c r="AE9" s="39">
        <f t="shared" si="23"/>
      </c>
      <c r="AF9" s="41">
        <f t="shared" si="24"/>
      </c>
      <c r="AG9" s="39">
        <f t="shared" si="25"/>
      </c>
      <c r="AH9" s="39">
        <f t="shared" si="26"/>
      </c>
      <c r="AI9" s="39">
        <f t="shared" si="27"/>
      </c>
      <c r="AJ9" s="40">
        <f t="shared" si="28"/>
      </c>
      <c r="AK9" s="40">
        <f t="shared" si="29"/>
      </c>
      <c r="AL9" s="42" t="e">
        <f t="shared" si="0"/>
        <v>#VALUE!</v>
      </c>
      <c r="AM9" s="42" t="e">
        <f t="shared" si="0"/>
        <v>#VALUE!</v>
      </c>
      <c r="AN9" s="42" t="e">
        <f t="shared" si="1"/>
        <v>#VALUE!</v>
      </c>
      <c r="AO9" s="42" t="e">
        <f t="shared" si="2"/>
        <v>#VALUE!</v>
      </c>
      <c r="AP9" s="42" t="e">
        <f t="shared" si="3"/>
        <v>#VALUE!</v>
      </c>
      <c r="AQ9" s="42" t="e">
        <f t="shared" si="4"/>
        <v>#VALUE!</v>
      </c>
      <c r="AR9" s="43" t="e">
        <f t="shared" si="5"/>
        <v>#VALUE!</v>
      </c>
    </row>
    <row r="10" spans="1:44" ht="14.25">
      <c r="A10" s="156">
        <v>6</v>
      </c>
      <c r="B10" s="44"/>
      <c r="C10" s="45"/>
      <c r="D10" s="46"/>
      <c r="E10" s="46"/>
      <c r="F10" s="46"/>
      <c r="G10" s="46"/>
      <c r="H10" s="46"/>
      <c r="I10" s="143">
        <v>6</v>
      </c>
      <c r="J10" s="143">
        <f t="shared" si="6"/>
      </c>
      <c r="K10" s="143">
        <f t="shared" si="7"/>
        <v>0</v>
      </c>
      <c r="L10" s="143">
        <f t="shared" si="8"/>
      </c>
      <c r="M10" s="143">
        <f t="shared" si="8"/>
      </c>
      <c r="N10" s="143">
        <f t="shared" si="8"/>
      </c>
      <c r="O10" s="143">
        <f t="shared" si="8"/>
      </c>
      <c r="P10" s="143">
        <f t="shared" si="8"/>
      </c>
      <c r="Q10" s="48">
        <f t="shared" si="9"/>
      </c>
      <c r="R10" s="48">
        <f t="shared" si="10"/>
      </c>
      <c r="S10" s="47">
        <f t="shared" si="11"/>
      </c>
      <c r="T10" s="47">
        <f t="shared" si="12"/>
      </c>
      <c r="U10" s="47">
        <f t="shared" si="13"/>
      </c>
      <c r="V10" s="47">
        <f t="shared" si="14"/>
      </c>
      <c r="W10" s="47">
        <f t="shared" si="15"/>
      </c>
      <c r="X10" s="48">
        <f t="shared" si="16"/>
      </c>
      <c r="Y10" s="49">
        <f t="shared" si="17"/>
      </c>
      <c r="Z10" s="47">
        <f t="shared" si="18"/>
      </c>
      <c r="AA10" s="47">
        <f t="shared" si="19"/>
      </c>
      <c r="AB10" s="47">
        <f t="shared" si="20"/>
      </c>
      <c r="AC10" s="47">
        <f t="shared" si="21"/>
      </c>
      <c r="AD10" s="48">
        <f t="shared" si="22"/>
      </c>
      <c r="AE10" s="47">
        <f t="shared" si="23"/>
      </c>
      <c r="AF10" s="49">
        <f t="shared" si="24"/>
      </c>
      <c r="AG10" s="47">
        <f t="shared" si="25"/>
      </c>
      <c r="AH10" s="47">
        <f t="shared" si="26"/>
      </c>
      <c r="AI10" s="47">
        <f t="shared" si="27"/>
      </c>
      <c r="AJ10" s="48">
        <f t="shared" si="28"/>
      </c>
      <c r="AK10" s="48">
        <f t="shared" si="29"/>
      </c>
      <c r="AL10" s="50" t="e">
        <f t="shared" si="0"/>
        <v>#VALUE!</v>
      </c>
      <c r="AM10" s="50" t="e">
        <f t="shared" si="0"/>
        <v>#VALUE!</v>
      </c>
      <c r="AN10" s="50" t="e">
        <f t="shared" si="1"/>
        <v>#VALUE!</v>
      </c>
      <c r="AO10" s="50" t="e">
        <f t="shared" si="2"/>
        <v>#VALUE!</v>
      </c>
      <c r="AP10" s="50" t="e">
        <f t="shared" si="3"/>
        <v>#VALUE!</v>
      </c>
      <c r="AQ10" s="50" t="e">
        <f t="shared" si="4"/>
        <v>#VALUE!</v>
      </c>
      <c r="AR10" s="51" t="e">
        <f t="shared" si="5"/>
        <v>#VALUE!</v>
      </c>
    </row>
    <row r="11" spans="1:44" ht="14.25">
      <c r="A11" s="154">
        <v>7</v>
      </c>
      <c r="B11" s="28"/>
      <c r="C11" s="29"/>
      <c r="D11" s="30"/>
      <c r="E11" s="30"/>
      <c r="F11" s="30"/>
      <c r="G11" s="30"/>
      <c r="H11" s="30"/>
      <c r="I11" s="141">
        <v>7</v>
      </c>
      <c r="J11" s="141">
        <f t="shared" si="6"/>
      </c>
      <c r="K11" s="141">
        <f t="shared" si="7"/>
        <v>0</v>
      </c>
      <c r="L11" s="141">
        <f t="shared" si="8"/>
      </c>
      <c r="M11" s="141">
        <f t="shared" si="8"/>
      </c>
      <c r="N11" s="141">
        <f t="shared" si="8"/>
      </c>
      <c r="O11" s="141">
        <f t="shared" si="8"/>
      </c>
      <c r="P11" s="141">
        <f t="shared" si="8"/>
      </c>
      <c r="Q11" s="32">
        <f t="shared" si="9"/>
      </c>
      <c r="R11" s="32">
        <f t="shared" si="10"/>
      </c>
      <c r="S11" s="31">
        <f t="shared" si="11"/>
      </c>
      <c r="T11" s="31">
        <f t="shared" si="12"/>
      </c>
      <c r="U11" s="31">
        <f t="shared" si="13"/>
      </c>
      <c r="V11" s="31">
        <f t="shared" si="14"/>
      </c>
      <c r="W11" s="31">
        <f t="shared" si="15"/>
      </c>
      <c r="X11" s="32">
        <f t="shared" si="16"/>
      </c>
      <c r="Y11" s="33">
        <f t="shared" si="17"/>
      </c>
      <c r="Z11" s="31">
        <f t="shared" si="18"/>
      </c>
      <c r="AA11" s="31">
        <f t="shared" si="19"/>
      </c>
      <c r="AB11" s="31">
        <f t="shared" si="20"/>
      </c>
      <c r="AC11" s="31">
        <f t="shared" si="21"/>
      </c>
      <c r="AD11" s="32">
        <f t="shared" si="22"/>
      </c>
      <c r="AE11" s="31">
        <f t="shared" si="23"/>
      </c>
      <c r="AF11" s="33">
        <f t="shared" si="24"/>
      </c>
      <c r="AG11" s="31">
        <f t="shared" si="25"/>
      </c>
      <c r="AH11" s="31">
        <f t="shared" si="26"/>
      </c>
      <c r="AI11" s="31">
        <f t="shared" si="27"/>
      </c>
      <c r="AJ11" s="32">
        <f t="shared" si="28"/>
      </c>
      <c r="AK11" s="32">
        <f t="shared" si="29"/>
      </c>
      <c r="AL11" s="34" t="e">
        <f t="shared" si="0"/>
        <v>#VALUE!</v>
      </c>
      <c r="AM11" s="34" t="e">
        <f t="shared" si="0"/>
        <v>#VALUE!</v>
      </c>
      <c r="AN11" s="34" t="e">
        <f t="shared" si="1"/>
        <v>#VALUE!</v>
      </c>
      <c r="AO11" s="34" t="e">
        <f t="shared" si="2"/>
        <v>#VALUE!</v>
      </c>
      <c r="AP11" s="34" t="e">
        <f t="shared" si="3"/>
        <v>#VALUE!</v>
      </c>
      <c r="AQ11" s="34" t="e">
        <f t="shared" si="4"/>
        <v>#VALUE!</v>
      </c>
      <c r="AR11" s="35" t="e">
        <f t="shared" si="5"/>
        <v>#VALUE!</v>
      </c>
    </row>
    <row r="12" spans="1:44" ht="14.25">
      <c r="A12" s="154">
        <v>8</v>
      </c>
      <c r="B12" s="28"/>
      <c r="C12" s="29"/>
      <c r="D12" s="30"/>
      <c r="E12" s="30"/>
      <c r="F12" s="30"/>
      <c r="G12" s="30"/>
      <c r="H12" s="30"/>
      <c r="I12" s="141">
        <v>8</v>
      </c>
      <c r="J12" s="141">
        <f t="shared" si="6"/>
      </c>
      <c r="K12" s="141">
        <f t="shared" si="7"/>
        <v>0</v>
      </c>
      <c r="L12" s="141">
        <f t="shared" si="8"/>
      </c>
      <c r="M12" s="141">
        <f t="shared" si="8"/>
      </c>
      <c r="N12" s="141">
        <f t="shared" si="8"/>
      </c>
      <c r="O12" s="141">
        <f t="shared" si="8"/>
      </c>
      <c r="P12" s="141">
        <f t="shared" si="8"/>
      </c>
      <c r="Q12" s="32">
        <f t="shared" si="9"/>
      </c>
      <c r="R12" s="32">
        <f t="shared" si="10"/>
      </c>
      <c r="S12" s="31">
        <f t="shared" si="11"/>
      </c>
      <c r="T12" s="31">
        <f t="shared" si="12"/>
      </c>
      <c r="U12" s="31">
        <f t="shared" si="13"/>
      </c>
      <c r="V12" s="31">
        <f t="shared" si="14"/>
      </c>
      <c r="W12" s="31">
        <f t="shared" si="15"/>
      </c>
      <c r="X12" s="32">
        <f t="shared" si="16"/>
      </c>
      <c r="Y12" s="33">
        <f t="shared" si="17"/>
      </c>
      <c r="Z12" s="31">
        <f t="shared" si="18"/>
      </c>
      <c r="AA12" s="31">
        <f t="shared" si="19"/>
      </c>
      <c r="AB12" s="31">
        <f t="shared" si="20"/>
      </c>
      <c r="AC12" s="31">
        <f t="shared" si="21"/>
      </c>
      <c r="AD12" s="32">
        <f t="shared" si="22"/>
      </c>
      <c r="AE12" s="31">
        <f t="shared" si="23"/>
      </c>
      <c r="AF12" s="33">
        <f t="shared" si="24"/>
      </c>
      <c r="AG12" s="31">
        <f t="shared" si="25"/>
      </c>
      <c r="AH12" s="31">
        <f t="shared" si="26"/>
      </c>
      <c r="AI12" s="31">
        <f t="shared" si="27"/>
      </c>
      <c r="AJ12" s="32">
        <f t="shared" si="28"/>
      </c>
      <c r="AK12" s="32">
        <f t="shared" si="29"/>
      </c>
      <c r="AL12" s="34" t="e">
        <f t="shared" si="0"/>
        <v>#VALUE!</v>
      </c>
      <c r="AM12" s="34" t="e">
        <f t="shared" si="0"/>
        <v>#VALUE!</v>
      </c>
      <c r="AN12" s="34" t="e">
        <f t="shared" si="1"/>
        <v>#VALUE!</v>
      </c>
      <c r="AO12" s="34" t="e">
        <f t="shared" si="2"/>
        <v>#VALUE!</v>
      </c>
      <c r="AP12" s="34" t="e">
        <f t="shared" si="3"/>
        <v>#VALUE!</v>
      </c>
      <c r="AQ12" s="34" t="e">
        <f t="shared" si="4"/>
        <v>#VALUE!</v>
      </c>
      <c r="AR12" s="35" t="e">
        <f t="shared" si="5"/>
        <v>#VALUE!</v>
      </c>
    </row>
    <row r="13" spans="1:44" ht="14.25">
      <c r="A13" s="154">
        <v>9</v>
      </c>
      <c r="B13" s="28"/>
      <c r="C13" s="29"/>
      <c r="D13" s="30"/>
      <c r="E13" s="30"/>
      <c r="F13" s="30"/>
      <c r="G13" s="30"/>
      <c r="H13" s="30"/>
      <c r="I13" s="141">
        <v>9</v>
      </c>
      <c r="J13" s="141">
        <f t="shared" si="6"/>
      </c>
      <c r="K13" s="141">
        <f t="shared" si="7"/>
        <v>0</v>
      </c>
      <c r="L13" s="141">
        <f t="shared" si="8"/>
      </c>
      <c r="M13" s="141">
        <f t="shared" si="8"/>
      </c>
      <c r="N13" s="141">
        <f t="shared" si="8"/>
      </c>
      <c r="O13" s="141">
        <f t="shared" si="8"/>
      </c>
      <c r="P13" s="141">
        <f t="shared" si="8"/>
      </c>
      <c r="Q13" s="32">
        <f t="shared" si="9"/>
      </c>
      <c r="R13" s="32">
        <f t="shared" si="10"/>
      </c>
      <c r="S13" s="31">
        <f t="shared" si="11"/>
      </c>
      <c r="T13" s="31">
        <f t="shared" si="12"/>
      </c>
      <c r="U13" s="31">
        <f t="shared" si="13"/>
      </c>
      <c r="V13" s="31">
        <f t="shared" si="14"/>
      </c>
      <c r="W13" s="31">
        <f t="shared" si="15"/>
      </c>
      <c r="X13" s="32">
        <f t="shared" si="16"/>
      </c>
      <c r="Y13" s="33">
        <f t="shared" si="17"/>
      </c>
      <c r="Z13" s="31">
        <f t="shared" si="18"/>
      </c>
      <c r="AA13" s="31">
        <f t="shared" si="19"/>
      </c>
      <c r="AB13" s="31">
        <f t="shared" si="20"/>
      </c>
      <c r="AC13" s="31">
        <f t="shared" si="21"/>
      </c>
      <c r="AD13" s="32">
        <f t="shared" si="22"/>
      </c>
      <c r="AE13" s="31">
        <f t="shared" si="23"/>
      </c>
      <c r="AF13" s="33">
        <f t="shared" si="24"/>
      </c>
      <c r="AG13" s="31">
        <f t="shared" si="25"/>
      </c>
      <c r="AH13" s="31">
        <f t="shared" si="26"/>
      </c>
      <c r="AI13" s="31">
        <f t="shared" si="27"/>
      </c>
      <c r="AJ13" s="32">
        <f t="shared" si="28"/>
      </c>
      <c r="AK13" s="32">
        <f t="shared" si="29"/>
      </c>
      <c r="AL13" s="34" t="e">
        <f t="shared" si="0"/>
        <v>#VALUE!</v>
      </c>
      <c r="AM13" s="34" t="e">
        <f t="shared" si="0"/>
        <v>#VALUE!</v>
      </c>
      <c r="AN13" s="34" t="e">
        <f t="shared" si="1"/>
        <v>#VALUE!</v>
      </c>
      <c r="AO13" s="34" t="e">
        <f t="shared" si="2"/>
        <v>#VALUE!</v>
      </c>
      <c r="AP13" s="34" t="e">
        <f t="shared" si="3"/>
        <v>#VALUE!</v>
      </c>
      <c r="AQ13" s="34" t="e">
        <f t="shared" si="4"/>
        <v>#VALUE!</v>
      </c>
      <c r="AR13" s="35" t="e">
        <f t="shared" si="5"/>
        <v>#VALUE!</v>
      </c>
    </row>
    <row r="14" spans="1:44" ht="14.25">
      <c r="A14" s="155">
        <v>10</v>
      </c>
      <c r="B14" s="36"/>
      <c r="C14" s="37"/>
      <c r="D14" s="38"/>
      <c r="E14" s="38"/>
      <c r="F14" s="38"/>
      <c r="G14" s="38"/>
      <c r="H14" s="38"/>
      <c r="I14" s="142">
        <v>10</v>
      </c>
      <c r="J14" s="142">
        <f t="shared" si="6"/>
      </c>
      <c r="K14" s="142">
        <f t="shared" si="7"/>
        <v>0</v>
      </c>
      <c r="L14" s="142">
        <f t="shared" si="8"/>
      </c>
      <c r="M14" s="142">
        <f t="shared" si="8"/>
      </c>
      <c r="N14" s="142">
        <f t="shared" si="8"/>
      </c>
      <c r="O14" s="142">
        <f t="shared" si="8"/>
      </c>
      <c r="P14" s="142">
        <f t="shared" si="8"/>
      </c>
      <c r="Q14" s="40">
        <f t="shared" si="9"/>
      </c>
      <c r="R14" s="40">
        <f t="shared" si="10"/>
      </c>
      <c r="S14" s="39">
        <f t="shared" si="11"/>
      </c>
      <c r="T14" s="39">
        <f t="shared" si="12"/>
      </c>
      <c r="U14" s="39">
        <f t="shared" si="13"/>
      </c>
      <c r="V14" s="39">
        <f t="shared" si="14"/>
      </c>
      <c r="W14" s="39">
        <f t="shared" si="15"/>
      </c>
      <c r="X14" s="40">
        <f t="shared" si="16"/>
      </c>
      <c r="Y14" s="41">
        <f t="shared" si="17"/>
      </c>
      <c r="Z14" s="39">
        <f t="shared" si="18"/>
      </c>
      <c r="AA14" s="39">
        <f t="shared" si="19"/>
      </c>
      <c r="AB14" s="39">
        <f t="shared" si="20"/>
      </c>
      <c r="AC14" s="39">
        <f t="shared" si="21"/>
      </c>
      <c r="AD14" s="40">
        <f t="shared" si="22"/>
      </c>
      <c r="AE14" s="39">
        <f t="shared" si="23"/>
      </c>
      <c r="AF14" s="41">
        <f t="shared" si="24"/>
      </c>
      <c r="AG14" s="39">
        <f t="shared" si="25"/>
      </c>
      <c r="AH14" s="39">
        <f t="shared" si="26"/>
      </c>
      <c r="AI14" s="39">
        <f t="shared" si="27"/>
      </c>
      <c r="AJ14" s="40">
        <f t="shared" si="28"/>
      </c>
      <c r="AK14" s="40">
        <f t="shared" si="29"/>
      </c>
      <c r="AL14" s="42" t="e">
        <f t="shared" si="0"/>
        <v>#VALUE!</v>
      </c>
      <c r="AM14" s="42" t="e">
        <f t="shared" si="0"/>
        <v>#VALUE!</v>
      </c>
      <c r="AN14" s="42" t="e">
        <f t="shared" si="1"/>
        <v>#VALUE!</v>
      </c>
      <c r="AO14" s="42" t="e">
        <f t="shared" si="2"/>
        <v>#VALUE!</v>
      </c>
      <c r="AP14" s="42" t="e">
        <f t="shared" si="3"/>
        <v>#VALUE!</v>
      </c>
      <c r="AQ14" s="42" t="e">
        <f t="shared" si="4"/>
        <v>#VALUE!</v>
      </c>
      <c r="AR14" s="43" t="e">
        <f t="shared" si="5"/>
        <v>#VALUE!</v>
      </c>
    </row>
    <row r="15" spans="1:44" ht="14.25">
      <c r="A15" s="156">
        <v>11</v>
      </c>
      <c r="B15" s="45"/>
      <c r="C15" s="45"/>
      <c r="D15" s="46"/>
      <c r="E15" s="46"/>
      <c r="F15" s="46"/>
      <c r="G15" s="46"/>
      <c r="H15" s="46"/>
      <c r="I15" s="143">
        <v>11</v>
      </c>
      <c r="J15" s="143">
        <f t="shared" si="6"/>
      </c>
      <c r="K15" s="143">
        <f t="shared" si="7"/>
        <v>0</v>
      </c>
      <c r="L15" s="143">
        <f t="shared" si="8"/>
      </c>
      <c r="M15" s="143">
        <f t="shared" si="8"/>
      </c>
      <c r="N15" s="143">
        <f t="shared" si="8"/>
      </c>
      <c r="O15" s="143">
        <f t="shared" si="8"/>
      </c>
      <c r="P15" s="143">
        <f t="shared" si="8"/>
      </c>
      <c r="Q15" s="48">
        <f t="shared" si="9"/>
      </c>
      <c r="R15" s="48">
        <f t="shared" si="10"/>
      </c>
      <c r="S15" s="47">
        <f t="shared" si="11"/>
      </c>
      <c r="T15" s="47">
        <f t="shared" si="12"/>
      </c>
      <c r="U15" s="47">
        <f t="shared" si="13"/>
      </c>
      <c r="V15" s="47">
        <f t="shared" si="14"/>
      </c>
      <c r="W15" s="47">
        <f t="shared" si="15"/>
      </c>
      <c r="X15" s="48">
        <f t="shared" si="16"/>
      </c>
      <c r="Y15" s="49">
        <f t="shared" si="17"/>
      </c>
      <c r="Z15" s="47">
        <f t="shared" si="18"/>
      </c>
      <c r="AA15" s="47">
        <f t="shared" si="19"/>
      </c>
      <c r="AB15" s="47">
        <f t="shared" si="20"/>
      </c>
      <c r="AC15" s="47">
        <f t="shared" si="21"/>
      </c>
      <c r="AD15" s="48">
        <f t="shared" si="22"/>
      </c>
      <c r="AE15" s="47">
        <f t="shared" si="23"/>
      </c>
      <c r="AF15" s="49">
        <f t="shared" si="24"/>
      </c>
      <c r="AG15" s="47">
        <f t="shared" si="25"/>
      </c>
      <c r="AH15" s="47">
        <f t="shared" si="26"/>
      </c>
      <c r="AI15" s="47">
        <f t="shared" si="27"/>
      </c>
      <c r="AJ15" s="48">
        <f t="shared" si="28"/>
      </c>
      <c r="AK15" s="48">
        <f t="shared" si="29"/>
      </c>
      <c r="AL15" s="50" t="e">
        <f t="shared" si="0"/>
        <v>#VALUE!</v>
      </c>
      <c r="AM15" s="50" t="e">
        <f t="shared" si="0"/>
        <v>#VALUE!</v>
      </c>
      <c r="AN15" s="50" t="e">
        <f t="shared" si="1"/>
        <v>#VALUE!</v>
      </c>
      <c r="AO15" s="50" t="e">
        <f t="shared" si="2"/>
        <v>#VALUE!</v>
      </c>
      <c r="AP15" s="50" t="e">
        <f t="shared" si="3"/>
        <v>#VALUE!</v>
      </c>
      <c r="AQ15" s="50" t="e">
        <f t="shared" si="4"/>
        <v>#VALUE!</v>
      </c>
      <c r="AR15" s="51" t="e">
        <f t="shared" si="5"/>
        <v>#VALUE!</v>
      </c>
    </row>
    <row r="16" spans="1:44" ht="14.25">
      <c r="A16" s="154">
        <v>12</v>
      </c>
      <c r="B16" s="29"/>
      <c r="C16" s="29"/>
      <c r="D16" s="30"/>
      <c r="E16" s="30"/>
      <c r="F16" s="30"/>
      <c r="G16" s="30"/>
      <c r="H16" s="30"/>
      <c r="I16" s="141">
        <v>12</v>
      </c>
      <c r="J16" s="141">
        <f t="shared" si="6"/>
      </c>
      <c r="K16" s="141">
        <f t="shared" si="7"/>
        <v>0</v>
      </c>
      <c r="L16" s="141">
        <f t="shared" si="8"/>
      </c>
      <c r="M16" s="141">
        <f t="shared" si="8"/>
      </c>
      <c r="N16" s="141">
        <f t="shared" si="8"/>
      </c>
      <c r="O16" s="141">
        <f t="shared" si="8"/>
      </c>
      <c r="P16" s="141">
        <f t="shared" si="8"/>
      </c>
      <c r="Q16" s="32">
        <f t="shared" si="9"/>
      </c>
      <c r="R16" s="32">
        <f t="shared" si="10"/>
      </c>
      <c r="S16" s="31">
        <f t="shared" si="11"/>
      </c>
      <c r="T16" s="31">
        <f t="shared" si="12"/>
      </c>
      <c r="U16" s="31">
        <f t="shared" si="13"/>
      </c>
      <c r="V16" s="31">
        <f t="shared" si="14"/>
      </c>
      <c r="W16" s="31">
        <f t="shared" si="15"/>
      </c>
      <c r="X16" s="32">
        <f t="shared" si="16"/>
      </c>
      <c r="Y16" s="33">
        <f t="shared" si="17"/>
      </c>
      <c r="Z16" s="31">
        <f t="shared" si="18"/>
      </c>
      <c r="AA16" s="31">
        <f t="shared" si="19"/>
      </c>
      <c r="AB16" s="31">
        <f t="shared" si="20"/>
      </c>
      <c r="AC16" s="31">
        <f t="shared" si="21"/>
      </c>
      <c r="AD16" s="32">
        <f t="shared" si="22"/>
      </c>
      <c r="AE16" s="31">
        <f t="shared" si="23"/>
      </c>
      <c r="AF16" s="33">
        <f t="shared" si="24"/>
      </c>
      <c r="AG16" s="31">
        <f t="shared" si="25"/>
      </c>
      <c r="AH16" s="31">
        <f t="shared" si="26"/>
      </c>
      <c r="AI16" s="31">
        <f t="shared" si="27"/>
      </c>
      <c r="AJ16" s="32">
        <f t="shared" si="28"/>
      </c>
      <c r="AK16" s="32">
        <f t="shared" si="29"/>
      </c>
      <c r="AL16" s="34" t="e">
        <f t="shared" si="0"/>
        <v>#VALUE!</v>
      </c>
      <c r="AM16" s="34" t="e">
        <f t="shared" si="0"/>
        <v>#VALUE!</v>
      </c>
      <c r="AN16" s="34" t="e">
        <f t="shared" si="1"/>
        <v>#VALUE!</v>
      </c>
      <c r="AO16" s="34" t="e">
        <f t="shared" si="2"/>
        <v>#VALUE!</v>
      </c>
      <c r="AP16" s="34" t="e">
        <f t="shared" si="3"/>
        <v>#VALUE!</v>
      </c>
      <c r="AQ16" s="34" t="e">
        <f t="shared" si="4"/>
        <v>#VALUE!</v>
      </c>
      <c r="AR16" s="35" t="e">
        <f t="shared" si="5"/>
        <v>#VALUE!</v>
      </c>
    </row>
    <row r="17" spans="1:44" ht="14.25">
      <c r="A17" s="154">
        <v>13</v>
      </c>
      <c r="B17" s="29"/>
      <c r="C17" s="29"/>
      <c r="D17" s="30"/>
      <c r="E17" s="30"/>
      <c r="F17" s="30"/>
      <c r="G17" s="30"/>
      <c r="H17" s="30"/>
      <c r="I17" s="141">
        <v>13</v>
      </c>
      <c r="J17" s="141">
        <f t="shared" si="6"/>
      </c>
      <c r="K17" s="141">
        <f t="shared" si="7"/>
        <v>0</v>
      </c>
      <c r="L17" s="141">
        <f t="shared" si="8"/>
      </c>
      <c r="M17" s="141">
        <f t="shared" si="8"/>
      </c>
      <c r="N17" s="141">
        <f t="shared" si="8"/>
      </c>
      <c r="O17" s="141">
        <f t="shared" si="8"/>
      </c>
      <c r="P17" s="141">
        <f t="shared" si="8"/>
      </c>
      <c r="Q17" s="32">
        <f t="shared" si="9"/>
      </c>
      <c r="R17" s="32">
        <f t="shared" si="10"/>
      </c>
      <c r="S17" s="31">
        <f t="shared" si="11"/>
      </c>
      <c r="T17" s="31">
        <f t="shared" si="12"/>
      </c>
      <c r="U17" s="31">
        <f t="shared" si="13"/>
      </c>
      <c r="V17" s="31">
        <f t="shared" si="14"/>
      </c>
      <c r="W17" s="31">
        <f t="shared" si="15"/>
      </c>
      <c r="X17" s="32">
        <f t="shared" si="16"/>
      </c>
      <c r="Y17" s="33">
        <f t="shared" si="17"/>
      </c>
      <c r="Z17" s="31">
        <f t="shared" si="18"/>
      </c>
      <c r="AA17" s="31">
        <f t="shared" si="19"/>
      </c>
      <c r="AB17" s="31">
        <f t="shared" si="20"/>
      </c>
      <c r="AC17" s="31">
        <f t="shared" si="21"/>
      </c>
      <c r="AD17" s="32">
        <f t="shared" si="22"/>
      </c>
      <c r="AE17" s="31">
        <f t="shared" si="23"/>
      </c>
      <c r="AF17" s="33">
        <f t="shared" si="24"/>
      </c>
      <c r="AG17" s="31">
        <f t="shared" si="25"/>
      </c>
      <c r="AH17" s="31">
        <f t="shared" si="26"/>
      </c>
      <c r="AI17" s="31">
        <f t="shared" si="27"/>
      </c>
      <c r="AJ17" s="32">
        <f t="shared" si="28"/>
      </c>
      <c r="AK17" s="32">
        <f t="shared" si="29"/>
      </c>
      <c r="AL17" s="34" t="e">
        <f t="shared" si="0"/>
        <v>#VALUE!</v>
      </c>
      <c r="AM17" s="34" t="e">
        <f t="shared" si="0"/>
        <v>#VALUE!</v>
      </c>
      <c r="AN17" s="34" t="e">
        <f t="shared" si="1"/>
        <v>#VALUE!</v>
      </c>
      <c r="AO17" s="34" t="e">
        <f t="shared" si="2"/>
        <v>#VALUE!</v>
      </c>
      <c r="AP17" s="34" t="e">
        <f t="shared" si="3"/>
        <v>#VALUE!</v>
      </c>
      <c r="AQ17" s="34" t="e">
        <f t="shared" si="4"/>
        <v>#VALUE!</v>
      </c>
      <c r="AR17" s="35" t="e">
        <f t="shared" si="5"/>
        <v>#VALUE!</v>
      </c>
    </row>
    <row r="18" spans="1:44" ht="14.25">
      <c r="A18" s="154">
        <v>14</v>
      </c>
      <c r="B18" s="29"/>
      <c r="C18" s="29"/>
      <c r="D18" s="30"/>
      <c r="E18" s="30"/>
      <c r="F18" s="30"/>
      <c r="G18" s="30"/>
      <c r="H18" s="30"/>
      <c r="I18" s="141">
        <v>14</v>
      </c>
      <c r="J18" s="141">
        <f t="shared" si="6"/>
      </c>
      <c r="K18" s="141">
        <f t="shared" si="7"/>
        <v>0</v>
      </c>
      <c r="L18" s="141">
        <f t="shared" si="8"/>
      </c>
      <c r="M18" s="141">
        <f t="shared" si="8"/>
      </c>
      <c r="N18" s="141">
        <f t="shared" si="8"/>
      </c>
      <c r="O18" s="141">
        <f t="shared" si="8"/>
      </c>
      <c r="P18" s="141">
        <f t="shared" si="8"/>
      </c>
      <c r="Q18" s="32">
        <f t="shared" si="9"/>
      </c>
      <c r="R18" s="32">
        <f t="shared" si="10"/>
      </c>
      <c r="S18" s="31">
        <f t="shared" si="11"/>
      </c>
      <c r="T18" s="31">
        <f t="shared" si="12"/>
      </c>
      <c r="U18" s="31">
        <f t="shared" si="13"/>
      </c>
      <c r="V18" s="31">
        <f t="shared" si="14"/>
      </c>
      <c r="W18" s="31">
        <f t="shared" si="15"/>
      </c>
      <c r="X18" s="32">
        <f t="shared" si="16"/>
      </c>
      <c r="Y18" s="33">
        <f t="shared" si="17"/>
      </c>
      <c r="Z18" s="31">
        <f t="shared" si="18"/>
      </c>
      <c r="AA18" s="31">
        <f t="shared" si="19"/>
      </c>
      <c r="AB18" s="31">
        <f t="shared" si="20"/>
      </c>
      <c r="AC18" s="31">
        <f t="shared" si="21"/>
      </c>
      <c r="AD18" s="32">
        <f t="shared" si="22"/>
      </c>
      <c r="AE18" s="31">
        <f t="shared" si="23"/>
      </c>
      <c r="AF18" s="33">
        <f t="shared" si="24"/>
      </c>
      <c r="AG18" s="31">
        <f t="shared" si="25"/>
      </c>
      <c r="AH18" s="31">
        <f t="shared" si="26"/>
      </c>
      <c r="AI18" s="31">
        <f t="shared" si="27"/>
      </c>
      <c r="AJ18" s="32">
        <f t="shared" si="28"/>
      </c>
      <c r="AK18" s="32">
        <f t="shared" si="29"/>
      </c>
      <c r="AL18" s="34" t="e">
        <f t="shared" si="0"/>
        <v>#VALUE!</v>
      </c>
      <c r="AM18" s="34" t="e">
        <f t="shared" si="0"/>
        <v>#VALUE!</v>
      </c>
      <c r="AN18" s="34" t="e">
        <f t="shared" si="1"/>
        <v>#VALUE!</v>
      </c>
      <c r="AO18" s="34" t="e">
        <f t="shared" si="2"/>
        <v>#VALUE!</v>
      </c>
      <c r="AP18" s="34" t="e">
        <f t="shared" si="3"/>
        <v>#VALUE!</v>
      </c>
      <c r="AQ18" s="34" t="e">
        <f t="shared" si="4"/>
        <v>#VALUE!</v>
      </c>
      <c r="AR18" s="35" t="e">
        <f t="shared" si="5"/>
        <v>#VALUE!</v>
      </c>
    </row>
    <row r="19" spans="1:44" ht="14.25">
      <c r="A19" s="155">
        <v>15</v>
      </c>
      <c r="B19" s="37"/>
      <c r="C19" s="37"/>
      <c r="D19" s="38"/>
      <c r="E19" s="38"/>
      <c r="F19" s="38"/>
      <c r="G19" s="38"/>
      <c r="H19" s="38"/>
      <c r="I19" s="142">
        <v>15</v>
      </c>
      <c r="J19" s="142">
        <f t="shared" si="6"/>
      </c>
      <c r="K19" s="142">
        <f t="shared" si="7"/>
        <v>0</v>
      </c>
      <c r="L19" s="142">
        <f t="shared" si="8"/>
      </c>
      <c r="M19" s="142">
        <f t="shared" si="8"/>
      </c>
      <c r="N19" s="142">
        <f t="shared" si="8"/>
      </c>
      <c r="O19" s="142">
        <f t="shared" si="8"/>
      </c>
      <c r="P19" s="142">
        <f t="shared" si="8"/>
      </c>
      <c r="Q19" s="40">
        <f t="shared" si="9"/>
      </c>
      <c r="R19" s="40">
        <f t="shared" si="10"/>
      </c>
      <c r="S19" s="39">
        <f t="shared" si="11"/>
      </c>
      <c r="T19" s="39">
        <f t="shared" si="12"/>
      </c>
      <c r="U19" s="39">
        <f t="shared" si="13"/>
      </c>
      <c r="V19" s="39">
        <f t="shared" si="14"/>
      </c>
      <c r="W19" s="39">
        <f t="shared" si="15"/>
      </c>
      <c r="X19" s="40">
        <f t="shared" si="16"/>
      </c>
      <c r="Y19" s="41">
        <f t="shared" si="17"/>
      </c>
      <c r="Z19" s="39">
        <f t="shared" si="18"/>
      </c>
      <c r="AA19" s="39">
        <f t="shared" si="19"/>
      </c>
      <c r="AB19" s="39">
        <f t="shared" si="20"/>
      </c>
      <c r="AC19" s="39">
        <f t="shared" si="21"/>
      </c>
      <c r="AD19" s="40">
        <f t="shared" si="22"/>
      </c>
      <c r="AE19" s="39">
        <f t="shared" si="23"/>
      </c>
      <c r="AF19" s="41">
        <f t="shared" si="24"/>
      </c>
      <c r="AG19" s="39">
        <f t="shared" si="25"/>
      </c>
      <c r="AH19" s="39">
        <f t="shared" si="26"/>
      </c>
      <c r="AI19" s="39">
        <f t="shared" si="27"/>
      </c>
      <c r="AJ19" s="40">
        <f t="shared" si="28"/>
      </c>
      <c r="AK19" s="40">
        <f t="shared" si="29"/>
      </c>
      <c r="AL19" s="42" t="e">
        <f t="shared" si="0"/>
        <v>#VALUE!</v>
      </c>
      <c r="AM19" s="42" t="e">
        <f t="shared" si="0"/>
        <v>#VALUE!</v>
      </c>
      <c r="AN19" s="42" t="e">
        <f t="shared" si="1"/>
        <v>#VALUE!</v>
      </c>
      <c r="AO19" s="42" t="e">
        <f t="shared" si="2"/>
        <v>#VALUE!</v>
      </c>
      <c r="AP19" s="42" t="e">
        <f t="shared" si="3"/>
        <v>#VALUE!</v>
      </c>
      <c r="AQ19" s="42" t="e">
        <f t="shared" si="4"/>
        <v>#VALUE!</v>
      </c>
      <c r="AR19" s="43" t="e">
        <f t="shared" si="5"/>
        <v>#VALUE!</v>
      </c>
    </row>
    <row r="20" spans="1:44" ht="14.25">
      <c r="A20" s="156">
        <v>16</v>
      </c>
      <c r="B20" s="45"/>
      <c r="C20" s="45"/>
      <c r="D20" s="46"/>
      <c r="E20" s="46"/>
      <c r="F20" s="46"/>
      <c r="G20" s="46"/>
      <c r="H20" s="46"/>
      <c r="I20" s="143">
        <v>16</v>
      </c>
      <c r="J20" s="143">
        <f t="shared" si="6"/>
      </c>
      <c r="K20" s="143">
        <f t="shared" si="7"/>
        <v>0</v>
      </c>
      <c r="L20" s="143">
        <f t="shared" si="8"/>
      </c>
      <c r="M20" s="143">
        <f t="shared" si="8"/>
      </c>
      <c r="N20" s="143">
        <f t="shared" si="8"/>
      </c>
      <c r="O20" s="143">
        <f t="shared" si="8"/>
      </c>
      <c r="P20" s="143">
        <f t="shared" si="8"/>
      </c>
      <c r="Q20" s="48">
        <f t="shared" si="9"/>
      </c>
      <c r="R20" s="48">
        <f t="shared" si="10"/>
      </c>
      <c r="S20" s="47">
        <f t="shared" si="11"/>
      </c>
      <c r="T20" s="47">
        <f t="shared" si="12"/>
      </c>
      <c r="U20" s="47">
        <f t="shared" si="13"/>
      </c>
      <c r="V20" s="47">
        <f t="shared" si="14"/>
      </c>
      <c r="W20" s="47">
        <f t="shared" si="15"/>
      </c>
      <c r="X20" s="48">
        <f t="shared" si="16"/>
      </c>
      <c r="Y20" s="49">
        <f t="shared" si="17"/>
      </c>
      <c r="Z20" s="47">
        <f t="shared" si="18"/>
      </c>
      <c r="AA20" s="47">
        <f t="shared" si="19"/>
      </c>
      <c r="AB20" s="47">
        <f t="shared" si="20"/>
      </c>
      <c r="AC20" s="47">
        <f t="shared" si="21"/>
      </c>
      <c r="AD20" s="48">
        <f t="shared" si="22"/>
      </c>
      <c r="AE20" s="47">
        <f t="shared" si="23"/>
      </c>
      <c r="AF20" s="49">
        <f t="shared" si="24"/>
      </c>
      <c r="AG20" s="47">
        <f t="shared" si="25"/>
      </c>
      <c r="AH20" s="47">
        <f t="shared" si="26"/>
      </c>
      <c r="AI20" s="47">
        <f t="shared" si="27"/>
      </c>
      <c r="AJ20" s="48">
        <f t="shared" si="28"/>
      </c>
      <c r="AK20" s="48">
        <f t="shared" si="29"/>
      </c>
      <c r="AL20" s="50" t="e">
        <f t="shared" si="0"/>
        <v>#VALUE!</v>
      </c>
      <c r="AM20" s="50" t="e">
        <f t="shared" si="0"/>
        <v>#VALUE!</v>
      </c>
      <c r="AN20" s="50" t="e">
        <f t="shared" si="1"/>
        <v>#VALUE!</v>
      </c>
      <c r="AO20" s="50" t="e">
        <f t="shared" si="2"/>
        <v>#VALUE!</v>
      </c>
      <c r="AP20" s="50" t="e">
        <f t="shared" si="3"/>
        <v>#VALUE!</v>
      </c>
      <c r="AQ20" s="50" t="e">
        <f t="shared" si="4"/>
        <v>#VALUE!</v>
      </c>
      <c r="AR20" s="51" t="e">
        <f t="shared" si="5"/>
        <v>#VALUE!</v>
      </c>
    </row>
    <row r="21" spans="1:44" ht="14.25">
      <c r="A21" s="154">
        <v>17</v>
      </c>
      <c r="B21" s="29"/>
      <c r="C21" s="29"/>
      <c r="D21" s="30"/>
      <c r="E21" s="30"/>
      <c r="F21" s="30"/>
      <c r="G21" s="30"/>
      <c r="H21" s="30"/>
      <c r="I21" s="141">
        <v>17</v>
      </c>
      <c r="J21" s="141">
        <f t="shared" si="6"/>
      </c>
      <c r="K21" s="141">
        <f t="shared" si="7"/>
        <v>0</v>
      </c>
      <c r="L21" s="141">
        <f t="shared" si="8"/>
      </c>
      <c r="M21" s="141">
        <f t="shared" si="8"/>
      </c>
      <c r="N21" s="141">
        <f t="shared" si="8"/>
      </c>
      <c r="O21" s="141">
        <f t="shared" si="8"/>
      </c>
      <c r="P21" s="141">
        <f t="shared" si="8"/>
      </c>
      <c r="Q21" s="32">
        <f t="shared" si="9"/>
      </c>
      <c r="R21" s="32">
        <f t="shared" si="10"/>
      </c>
      <c r="S21" s="31">
        <f t="shared" si="11"/>
      </c>
      <c r="T21" s="31">
        <f t="shared" si="12"/>
      </c>
      <c r="U21" s="31">
        <f t="shared" si="13"/>
      </c>
      <c r="V21" s="31">
        <f t="shared" si="14"/>
      </c>
      <c r="W21" s="31">
        <f t="shared" si="15"/>
      </c>
      <c r="X21" s="32">
        <f t="shared" si="16"/>
      </c>
      <c r="Y21" s="33">
        <f t="shared" si="17"/>
      </c>
      <c r="Z21" s="31">
        <f t="shared" si="18"/>
      </c>
      <c r="AA21" s="31">
        <f t="shared" si="19"/>
      </c>
      <c r="AB21" s="31">
        <f t="shared" si="20"/>
      </c>
      <c r="AC21" s="31">
        <f t="shared" si="21"/>
      </c>
      <c r="AD21" s="32">
        <f t="shared" si="22"/>
      </c>
      <c r="AE21" s="31">
        <f t="shared" si="23"/>
      </c>
      <c r="AF21" s="33">
        <f t="shared" si="24"/>
      </c>
      <c r="AG21" s="31">
        <f t="shared" si="25"/>
      </c>
      <c r="AH21" s="31">
        <f t="shared" si="26"/>
      </c>
      <c r="AI21" s="31">
        <f t="shared" si="27"/>
      </c>
      <c r="AJ21" s="32">
        <f t="shared" si="28"/>
      </c>
      <c r="AK21" s="32">
        <f t="shared" si="29"/>
      </c>
      <c r="AL21" s="34" t="e">
        <f aca="true" t="shared" si="30" ref="AL21:AM44">L21+S21+Y21+AE21</f>
        <v>#VALUE!</v>
      </c>
      <c r="AM21" s="34" t="e">
        <f t="shared" si="30"/>
        <v>#VALUE!</v>
      </c>
      <c r="AN21" s="34" t="e">
        <f t="shared" si="1"/>
        <v>#VALUE!</v>
      </c>
      <c r="AO21" s="34" t="e">
        <f t="shared" si="2"/>
        <v>#VALUE!</v>
      </c>
      <c r="AP21" s="34" t="e">
        <f t="shared" si="3"/>
        <v>#VALUE!</v>
      </c>
      <c r="AQ21" s="34" t="e">
        <f t="shared" si="4"/>
        <v>#VALUE!</v>
      </c>
      <c r="AR21" s="35" t="e">
        <f t="shared" si="5"/>
        <v>#VALUE!</v>
      </c>
    </row>
    <row r="22" spans="1:44" ht="14.25">
      <c r="A22" s="154">
        <v>18</v>
      </c>
      <c r="B22" s="29"/>
      <c r="C22" s="29"/>
      <c r="D22" s="30"/>
      <c r="E22" s="30"/>
      <c r="F22" s="30"/>
      <c r="G22" s="30"/>
      <c r="H22" s="30"/>
      <c r="I22" s="141">
        <v>18</v>
      </c>
      <c r="J22" s="141">
        <f t="shared" si="6"/>
      </c>
      <c r="K22" s="141">
        <f t="shared" si="7"/>
        <v>0</v>
      </c>
      <c r="L22" s="141">
        <f t="shared" si="8"/>
      </c>
      <c r="M22" s="141">
        <f t="shared" si="8"/>
      </c>
      <c r="N22" s="141">
        <f t="shared" si="8"/>
      </c>
      <c r="O22" s="141">
        <f t="shared" si="8"/>
      </c>
      <c r="P22" s="141">
        <f t="shared" si="8"/>
      </c>
      <c r="Q22" s="32">
        <f t="shared" si="9"/>
      </c>
      <c r="R22" s="32">
        <f t="shared" si="10"/>
      </c>
      <c r="S22" s="31">
        <f t="shared" si="11"/>
      </c>
      <c r="T22" s="31">
        <f t="shared" si="12"/>
      </c>
      <c r="U22" s="31">
        <f t="shared" si="13"/>
      </c>
      <c r="V22" s="31">
        <f t="shared" si="14"/>
      </c>
      <c r="W22" s="31">
        <f t="shared" si="15"/>
      </c>
      <c r="X22" s="32">
        <f t="shared" si="16"/>
      </c>
      <c r="Y22" s="33">
        <f t="shared" si="17"/>
      </c>
      <c r="Z22" s="31">
        <f t="shared" si="18"/>
      </c>
      <c r="AA22" s="31">
        <f t="shared" si="19"/>
      </c>
      <c r="AB22" s="31">
        <f t="shared" si="20"/>
      </c>
      <c r="AC22" s="31">
        <f t="shared" si="21"/>
      </c>
      <c r="AD22" s="32">
        <f t="shared" si="22"/>
      </c>
      <c r="AE22" s="31">
        <f t="shared" si="23"/>
      </c>
      <c r="AF22" s="33">
        <f t="shared" si="24"/>
      </c>
      <c r="AG22" s="31">
        <f t="shared" si="25"/>
      </c>
      <c r="AH22" s="31">
        <f t="shared" si="26"/>
      </c>
      <c r="AI22" s="31">
        <f t="shared" si="27"/>
      </c>
      <c r="AJ22" s="32">
        <f t="shared" si="28"/>
      </c>
      <c r="AK22" s="32">
        <f t="shared" si="29"/>
      </c>
      <c r="AL22" s="34" t="e">
        <f t="shared" si="30"/>
        <v>#VALUE!</v>
      </c>
      <c r="AM22" s="34" t="e">
        <f t="shared" si="30"/>
        <v>#VALUE!</v>
      </c>
      <c r="AN22" s="34" t="e">
        <f t="shared" si="1"/>
        <v>#VALUE!</v>
      </c>
      <c r="AO22" s="34" t="e">
        <f t="shared" si="2"/>
        <v>#VALUE!</v>
      </c>
      <c r="AP22" s="34" t="e">
        <f t="shared" si="3"/>
        <v>#VALUE!</v>
      </c>
      <c r="AQ22" s="34" t="e">
        <f t="shared" si="4"/>
        <v>#VALUE!</v>
      </c>
      <c r="AR22" s="35" t="e">
        <f t="shared" si="5"/>
        <v>#VALUE!</v>
      </c>
    </row>
    <row r="23" spans="1:44" ht="14.25">
      <c r="A23" s="154">
        <v>19</v>
      </c>
      <c r="B23" s="29"/>
      <c r="C23" s="29"/>
      <c r="D23" s="30"/>
      <c r="E23" s="30"/>
      <c r="F23" s="30"/>
      <c r="G23" s="30"/>
      <c r="H23" s="30"/>
      <c r="I23" s="141">
        <v>19</v>
      </c>
      <c r="J23" s="141">
        <f t="shared" si="6"/>
      </c>
      <c r="K23" s="141">
        <f t="shared" si="7"/>
        <v>0</v>
      </c>
      <c r="L23" s="141">
        <f t="shared" si="8"/>
      </c>
      <c r="M23" s="141">
        <f t="shared" si="8"/>
      </c>
      <c r="N23" s="141">
        <f t="shared" si="8"/>
      </c>
      <c r="O23" s="141">
        <f t="shared" si="8"/>
      </c>
      <c r="P23" s="141">
        <f t="shared" si="8"/>
      </c>
      <c r="Q23" s="32">
        <f t="shared" si="9"/>
      </c>
      <c r="R23" s="32">
        <f t="shared" si="10"/>
      </c>
      <c r="S23" s="31">
        <f t="shared" si="11"/>
      </c>
      <c r="T23" s="31">
        <f t="shared" si="12"/>
      </c>
      <c r="U23" s="31">
        <f t="shared" si="13"/>
      </c>
      <c r="V23" s="31">
        <f t="shared" si="14"/>
      </c>
      <c r="W23" s="31">
        <f t="shared" si="15"/>
      </c>
      <c r="X23" s="32">
        <f t="shared" si="16"/>
      </c>
      <c r="Y23" s="33">
        <f t="shared" si="17"/>
      </c>
      <c r="Z23" s="31">
        <f t="shared" si="18"/>
      </c>
      <c r="AA23" s="31">
        <f t="shared" si="19"/>
      </c>
      <c r="AB23" s="31">
        <f t="shared" si="20"/>
      </c>
      <c r="AC23" s="31">
        <f t="shared" si="21"/>
      </c>
      <c r="AD23" s="32">
        <f t="shared" si="22"/>
      </c>
      <c r="AE23" s="31">
        <f t="shared" si="23"/>
      </c>
      <c r="AF23" s="33">
        <f t="shared" si="24"/>
      </c>
      <c r="AG23" s="31">
        <f t="shared" si="25"/>
      </c>
      <c r="AH23" s="31">
        <f t="shared" si="26"/>
      </c>
      <c r="AI23" s="31">
        <f t="shared" si="27"/>
      </c>
      <c r="AJ23" s="32">
        <f t="shared" si="28"/>
      </c>
      <c r="AK23" s="32">
        <f t="shared" si="29"/>
      </c>
      <c r="AL23" s="34" t="e">
        <f t="shared" si="30"/>
        <v>#VALUE!</v>
      </c>
      <c r="AM23" s="34" t="e">
        <f t="shared" si="30"/>
        <v>#VALUE!</v>
      </c>
      <c r="AN23" s="34" t="e">
        <f t="shared" si="1"/>
        <v>#VALUE!</v>
      </c>
      <c r="AO23" s="34" t="e">
        <f t="shared" si="2"/>
        <v>#VALUE!</v>
      </c>
      <c r="AP23" s="34" t="e">
        <f t="shared" si="3"/>
        <v>#VALUE!</v>
      </c>
      <c r="AQ23" s="34" t="e">
        <f t="shared" si="4"/>
        <v>#VALUE!</v>
      </c>
      <c r="AR23" s="35" t="e">
        <f t="shared" si="5"/>
        <v>#VALUE!</v>
      </c>
    </row>
    <row r="24" spans="1:44" ht="14.25">
      <c r="A24" s="155">
        <v>20</v>
      </c>
      <c r="B24" s="37"/>
      <c r="C24" s="37"/>
      <c r="D24" s="38"/>
      <c r="E24" s="38"/>
      <c r="F24" s="38"/>
      <c r="G24" s="38"/>
      <c r="H24" s="38"/>
      <c r="I24" s="142">
        <v>20</v>
      </c>
      <c r="J24" s="142">
        <f t="shared" si="6"/>
      </c>
      <c r="K24" s="142">
        <f t="shared" si="7"/>
        <v>0</v>
      </c>
      <c r="L24" s="142">
        <f t="shared" si="8"/>
      </c>
      <c r="M24" s="142">
        <f t="shared" si="8"/>
      </c>
      <c r="N24" s="142">
        <f t="shared" si="8"/>
      </c>
      <c r="O24" s="142">
        <f t="shared" si="8"/>
      </c>
      <c r="P24" s="142">
        <f t="shared" si="8"/>
      </c>
      <c r="Q24" s="40">
        <f t="shared" si="9"/>
      </c>
      <c r="R24" s="40">
        <f t="shared" si="10"/>
      </c>
      <c r="S24" s="39">
        <f t="shared" si="11"/>
      </c>
      <c r="T24" s="39">
        <f t="shared" si="12"/>
      </c>
      <c r="U24" s="39">
        <f t="shared" si="13"/>
      </c>
      <c r="V24" s="39">
        <f t="shared" si="14"/>
      </c>
      <c r="W24" s="39">
        <f t="shared" si="15"/>
      </c>
      <c r="X24" s="40">
        <f t="shared" si="16"/>
      </c>
      <c r="Y24" s="41">
        <f t="shared" si="17"/>
      </c>
      <c r="Z24" s="39">
        <f t="shared" si="18"/>
      </c>
      <c r="AA24" s="39">
        <f t="shared" si="19"/>
      </c>
      <c r="AB24" s="39">
        <f t="shared" si="20"/>
      </c>
      <c r="AC24" s="39">
        <f t="shared" si="21"/>
      </c>
      <c r="AD24" s="40">
        <f t="shared" si="22"/>
      </c>
      <c r="AE24" s="39">
        <f t="shared" si="23"/>
      </c>
      <c r="AF24" s="41">
        <f t="shared" si="24"/>
      </c>
      <c r="AG24" s="39">
        <f t="shared" si="25"/>
      </c>
      <c r="AH24" s="39">
        <f t="shared" si="26"/>
      </c>
      <c r="AI24" s="39">
        <f t="shared" si="27"/>
      </c>
      <c r="AJ24" s="40">
        <f t="shared" si="28"/>
      </c>
      <c r="AK24" s="40">
        <f t="shared" si="29"/>
      </c>
      <c r="AL24" s="42" t="e">
        <f t="shared" si="30"/>
        <v>#VALUE!</v>
      </c>
      <c r="AM24" s="42" t="e">
        <f t="shared" si="30"/>
        <v>#VALUE!</v>
      </c>
      <c r="AN24" s="42" t="e">
        <f t="shared" si="1"/>
        <v>#VALUE!</v>
      </c>
      <c r="AO24" s="42" t="e">
        <f t="shared" si="2"/>
        <v>#VALUE!</v>
      </c>
      <c r="AP24" s="42" t="e">
        <f t="shared" si="3"/>
        <v>#VALUE!</v>
      </c>
      <c r="AQ24" s="42" t="e">
        <f t="shared" si="4"/>
        <v>#VALUE!</v>
      </c>
      <c r="AR24" s="43" t="e">
        <f t="shared" si="5"/>
        <v>#VALUE!</v>
      </c>
    </row>
    <row r="25" spans="1:44" ht="13.5" customHeight="1">
      <c r="A25" s="156">
        <v>21</v>
      </c>
      <c r="B25" s="45"/>
      <c r="C25" s="45"/>
      <c r="D25" s="46"/>
      <c r="E25" s="46"/>
      <c r="F25" s="46"/>
      <c r="G25" s="46"/>
      <c r="H25" s="46"/>
      <c r="I25" s="143">
        <v>21</v>
      </c>
      <c r="J25" s="143">
        <f t="shared" si="6"/>
      </c>
      <c r="K25" s="143">
        <f t="shared" si="7"/>
        <v>0</v>
      </c>
      <c r="L25" s="143">
        <f t="shared" si="8"/>
      </c>
      <c r="M25" s="143">
        <f t="shared" si="8"/>
      </c>
      <c r="N25" s="143">
        <f t="shared" si="8"/>
      </c>
      <c r="O25" s="143">
        <f t="shared" si="8"/>
      </c>
      <c r="P25" s="143">
        <f t="shared" si="8"/>
      </c>
      <c r="Q25" s="48">
        <f t="shared" si="9"/>
      </c>
      <c r="R25" s="48">
        <f t="shared" si="10"/>
      </c>
      <c r="S25" s="47">
        <f t="shared" si="11"/>
      </c>
      <c r="T25" s="47">
        <f t="shared" si="12"/>
      </c>
      <c r="U25" s="47">
        <f t="shared" si="13"/>
      </c>
      <c r="V25" s="47">
        <f t="shared" si="14"/>
      </c>
      <c r="W25" s="47">
        <f t="shared" si="15"/>
      </c>
      <c r="X25" s="48">
        <f t="shared" si="16"/>
      </c>
      <c r="Y25" s="49">
        <f t="shared" si="17"/>
      </c>
      <c r="Z25" s="47">
        <f t="shared" si="18"/>
      </c>
      <c r="AA25" s="47">
        <f t="shared" si="19"/>
      </c>
      <c r="AB25" s="47">
        <f t="shared" si="20"/>
      </c>
      <c r="AC25" s="47">
        <f t="shared" si="21"/>
      </c>
      <c r="AD25" s="48">
        <f t="shared" si="22"/>
      </c>
      <c r="AE25" s="47">
        <f t="shared" si="23"/>
      </c>
      <c r="AF25" s="49">
        <f t="shared" si="24"/>
      </c>
      <c r="AG25" s="47">
        <f t="shared" si="25"/>
      </c>
      <c r="AH25" s="47">
        <f t="shared" si="26"/>
      </c>
      <c r="AI25" s="47">
        <f t="shared" si="27"/>
      </c>
      <c r="AJ25" s="48">
        <f t="shared" si="28"/>
      </c>
      <c r="AK25" s="48">
        <f t="shared" si="29"/>
      </c>
      <c r="AL25" s="50" t="e">
        <f t="shared" si="30"/>
        <v>#VALUE!</v>
      </c>
      <c r="AM25" s="50" t="e">
        <f t="shared" si="30"/>
        <v>#VALUE!</v>
      </c>
      <c r="AN25" s="50" t="e">
        <f t="shared" si="1"/>
        <v>#VALUE!</v>
      </c>
      <c r="AO25" s="50" t="e">
        <f t="shared" si="2"/>
        <v>#VALUE!</v>
      </c>
      <c r="AP25" s="50" t="e">
        <f t="shared" si="3"/>
        <v>#VALUE!</v>
      </c>
      <c r="AQ25" s="50" t="e">
        <f t="shared" si="4"/>
        <v>#VALUE!</v>
      </c>
      <c r="AR25" s="51" t="e">
        <f t="shared" si="5"/>
        <v>#VALUE!</v>
      </c>
    </row>
    <row r="26" spans="1:44" ht="13.5" customHeight="1">
      <c r="A26" s="154">
        <v>22</v>
      </c>
      <c r="B26" s="29"/>
      <c r="C26" s="29"/>
      <c r="D26" s="30"/>
      <c r="E26" s="30"/>
      <c r="F26" s="30"/>
      <c r="G26" s="30"/>
      <c r="H26" s="30"/>
      <c r="I26" s="141">
        <v>22</v>
      </c>
      <c r="J26" s="141">
        <f t="shared" si="6"/>
      </c>
      <c r="K26" s="141">
        <f t="shared" si="7"/>
        <v>0</v>
      </c>
      <c r="L26" s="141">
        <f t="shared" si="8"/>
      </c>
      <c r="M26" s="141">
        <f t="shared" si="8"/>
      </c>
      <c r="N26" s="141">
        <f t="shared" si="8"/>
      </c>
      <c r="O26" s="141">
        <f t="shared" si="8"/>
      </c>
      <c r="P26" s="141">
        <f t="shared" si="8"/>
      </c>
      <c r="Q26" s="32">
        <f t="shared" si="9"/>
      </c>
      <c r="R26" s="32">
        <f t="shared" si="10"/>
      </c>
      <c r="S26" s="31">
        <f t="shared" si="11"/>
      </c>
      <c r="T26" s="31">
        <f t="shared" si="12"/>
      </c>
      <c r="U26" s="31">
        <f t="shared" si="13"/>
      </c>
      <c r="V26" s="31">
        <f t="shared" si="14"/>
      </c>
      <c r="W26" s="31">
        <f t="shared" si="15"/>
      </c>
      <c r="X26" s="32">
        <f t="shared" si="16"/>
      </c>
      <c r="Y26" s="33">
        <f t="shared" si="17"/>
      </c>
      <c r="Z26" s="31">
        <f t="shared" si="18"/>
      </c>
      <c r="AA26" s="31">
        <f t="shared" si="19"/>
      </c>
      <c r="AB26" s="31">
        <f t="shared" si="20"/>
      </c>
      <c r="AC26" s="31">
        <f t="shared" si="21"/>
      </c>
      <c r="AD26" s="32">
        <f t="shared" si="22"/>
      </c>
      <c r="AE26" s="31">
        <f t="shared" si="23"/>
      </c>
      <c r="AF26" s="33">
        <f t="shared" si="24"/>
      </c>
      <c r="AG26" s="31">
        <f t="shared" si="25"/>
      </c>
      <c r="AH26" s="31">
        <f t="shared" si="26"/>
      </c>
      <c r="AI26" s="31">
        <f t="shared" si="27"/>
      </c>
      <c r="AJ26" s="32">
        <f t="shared" si="28"/>
      </c>
      <c r="AK26" s="32">
        <f t="shared" si="29"/>
      </c>
      <c r="AL26" s="34" t="e">
        <f t="shared" si="30"/>
        <v>#VALUE!</v>
      </c>
      <c r="AM26" s="34" t="e">
        <f t="shared" si="30"/>
        <v>#VALUE!</v>
      </c>
      <c r="AN26" s="34" t="e">
        <f t="shared" si="1"/>
        <v>#VALUE!</v>
      </c>
      <c r="AO26" s="34" t="e">
        <f t="shared" si="2"/>
        <v>#VALUE!</v>
      </c>
      <c r="AP26" s="34" t="e">
        <f t="shared" si="3"/>
        <v>#VALUE!</v>
      </c>
      <c r="AQ26" s="34" t="e">
        <f t="shared" si="4"/>
        <v>#VALUE!</v>
      </c>
      <c r="AR26" s="35" t="e">
        <f t="shared" si="5"/>
        <v>#VALUE!</v>
      </c>
    </row>
    <row r="27" spans="1:44" ht="13.5" customHeight="1">
      <c r="A27" s="154">
        <v>23</v>
      </c>
      <c r="B27" s="29"/>
      <c r="C27" s="29"/>
      <c r="D27" s="30"/>
      <c r="E27" s="30"/>
      <c r="F27" s="30"/>
      <c r="G27" s="30"/>
      <c r="H27" s="30"/>
      <c r="I27" s="141">
        <v>23</v>
      </c>
      <c r="J27" s="141">
        <f t="shared" si="6"/>
      </c>
      <c r="K27" s="141">
        <f t="shared" si="7"/>
        <v>0</v>
      </c>
      <c r="L27" s="141">
        <f t="shared" si="8"/>
      </c>
      <c r="M27" s="141">
        <f t="shared" si="8"/>
      </c>
      <c r="N27" s="141">
        <f t="shared" si="8"/>
      </c>
      <c r="O27" s="141">
        <f t="shared" si="8"/>
      </c>
      <c r="P27" s="141">
        <f t="shared" si="8"/>
      </c>
      <c r="Q27" s="32">
        <f t="shared" si="9"/>
      </c>
      <c r="R27" s="32">
        <f t="shared" si="10"/>
      </c>
      <c r="S27" s="31">
        <f t="shared" si="11"/>
      </c>
      <c r="T27" s="31">
        <f t="shared" si="12"/>
      </c>
      <c r="U27" s="31">
        <f t="shared" si="13"/>
      </c>
      <c r="V27" s="31">
        <f t="shared" si="14"/>
      </c>
      <c r="W27" s="31">
        <f t="shared" si="15"/>
      </c>
      <c r="X27" s="32">
        <f t="shared" si="16"/>
      </c>
      <c r="Y27" s="33">
        <f t="shared" si="17"/>
      </c>
      <c r="Z27" s="31">
        <f t="shared" si="18"/>
      </c>
      <c r="AA27" s="31">
        <f t="shared" si="19"/>
      </c>
      <c r="AB27" s="31">
        <f t="shared" si="20"/>
      </c>
      <c r="AC27" s="31">
        <f t="shared" si="21"/>
      </c>
      <c r="AD27" s="32">
        <f t="shared" si="22"/>
      </c>
      <c r="AE27" s="31">
        <f t="shared" si="23"/>
      </c>
      <c r="AF27" s="33">
        <f t="shared" si="24"/>
      </c>
      <c r="AG27" s="31">
        <f t="shared" si="25"/>
      </c>
      <c r="AH27" s="31">
        <f t="shared" si="26"/>
      </c>
      <c r="AI27" s="31">
        <f t="shared" si="27"/>
      </c>
      <c r="AJ27" s="32">
        <f t="shared" si="28"/>
      </c>
      <c r="AK27" s="32">
        <f t="shared" si="29"/>
      </c>
      <c r="AL27" s="34" t="e">
        <f t="shared" si="30"/>
        <v>#VALUE!</v>
      </c>
      <c r="AM27" s="34" t="e">
        <f t="shared" si="30"/>
        <v>#VALUE!</v>
      </c>
      <c r="AN27" s="34" t="e">
        <f t="shared" si="1"/>
        <v>#VALUE!</v>
      </c>
      <c r="AO27" s="34" t="e">
        <f t="shared" si="2"/>
        <v>#VALUE!</v>
      </c>
      <c r="AP27" s="34" t="e">
        <f t="shared" si="3"/>
        <v>#VALUE!</v>
      </c>
      <c r="AQ27" s="34" t="e">
        <f t="shared" si="4"/>
        <v>#VALUE!</v>
      </c>
      <c r="AR27" s="35" t="e">
        <f t="shared" si="5"/>
        <v>#VALUE!</v>
      </c>
    </row>
    <row r="28" spans="1:44" ht="14.25">
      <c r="A28" s="154">
        <v>24</v>
      </c>
      <c r="B28" s="29"/>
      <c r="C28" s="29"/>
      <c r="D28" s="30"/>
      <c r="E28" s="30"/>
      <c r="F28" s="30"/>
      <c r="G28" s="30"/>
      <c r="H28" s="30"/>
      <c r="I28" s="141">
        <v>24</v>
      </c>
      <c r="J28" s="141">
        <f t="shared" si="6"/>
      </c>
      <c r="K28" s="141">
        <f t="shared" si="7"/>
        <v>0</v>
      </c>
      <c r="L28" s="141">
        <f t="shared" si="8"/>
      </c>
      <c r="M28" s="141">
        <f t="shared" si="8"/>
      </c>
      <c r="N28" s="141">
        <f t="shared" si="8"/>
      </c>
      <c r="O28" s="141">
        <f t="shared" si="8"/>
      </c>
      <c r="P28" s="141">
        <f t="shared" si="8"/>
      </c>
      <c r="Q28" s="32">
        <f t="shared" si="9"/>
      </c>
      <c r="R28" s="32">
        <f t="shared" si="10"/>
      </c>
      <c r="S28" s="31">
        <f t="shared" si="11"/>
      </c>
      <c r="T28" s="31">
        <f t="shared" si="12"/>
      </c>
      <c r="U28" s="31">
        <f t="shared" si="13"/>
      </c>
      <c r="V28" s="31">
        <f t="shared" si="14"/>
      </c>
      <c r="W28" s="31">
        <f t="shared" si="15"/>
      </c>
      <c r="X28" s="32">
        <f t="shared" si="16"/>
      </c>
      <c r="Y28" s="33">
        <f t="shared" si="17"/>
      </c>
      <c r="Z28" s="31">
        <f t="shared" si="18"/>
      </c>
      <c r="AA28" s="31">
        <f t="shared" si="19"/>
      </c>
      <c r="AB28" s="31">
        <f t="shared" si="20"/>
      </c>
      <c r="AC28" s="31">
        <f t="shared" si="21"/>
      </c>
      <c r="AD28" s="32">
        <f t="shared" si="22"/>
      </c>
      <c r="AE28" s="31">
        <f t="shared" si="23"/>
      </c>
      <c r="AF28" s="33">
        <f t="shared" si="24"/>
      </c>
      <c r="AG28" s="31">
        <f t="shared" si="25"/>
      </c>
      <c r="AH28" s="31">
        <f t="shared" si="26"/>
      </c>
      <c r="AI28" s="31">
        <f t="shared" si="27"/>
      </c>
      <c r="AJ28" s="32">
        <f t="shared" si="28"/>
      </c>
      <c r="AK28" s="32">
        <f t="shared" si="29"/>
      </c>
      <c r="AL28" s="34" t="e">
        <f t="shared" si="30"/>
        <v>#VALUE!</v>
      </c>
      <c r="AM28" s="34" t="e">
        <f t="shared" si="30"/>
        <v>#VALUE!</v>
      </c>
      <c r="AN28" s="34" t="e">
        <f t="shared" si="1"/>
        <v>#VALUE!</v>
      </c>
      <c r="AO28" s="34" t="e">
        <f t="shared" si="2"/>
        <v>#VALUE!</v>
      </c>
      <c r="AP28" s="34" t="e">
        <f t="shared" si="3"/>
        <v>#VALUE!</v>
      </c>
      <c r="AQ28" s="34" t="e">
        <f t="shared" si="4"/>
        <v>#VALUE!</v>
      </c>
      <c r="AR28" s="35" t="e">
        <f t="shared" si="5"/>
        <v>#VALUE!</v>
      </c>
    </row>
    <row r="29" spans="1:44" ht="14.25">
      <c r="A29" s="155">
        <v>25</v>
      </c>
      <c r="B29" s="37"/>
      <c r="C29" s="37"/>
      <c r="D29" s="38"/>
      <c r="E29" s="38"/>
      <c r="F29" s="38"/>
      <c r="G29" s="38"/>
      <c r="H29" s="38"/>
      <c r="I29" s="142">
        <v>25</v>
      </c>
      <c r="J29" s="142">
        <f t="shared" si="6"/>
      </c>
      <c r="K29" s="142">
        <f t="shared" si="7"/>
        <v>0</v>
      </c>
      <c r="L29" s="142">
        <f t="shared" si="8"/>
      </c>
      <c r="M29" s="142">
        <f t="shared" si="8"/>
      </c>
      <c r="N29" s="142">
        <f t="shared" si="8"/>
      </c>
      <c r="O29" s="142">
        <f t="shared" si="8"/>
      </c>
      <c r="P29" s="142">
        <f t="shared" si="8"/>
      </c>
      <c r="Q29" s="40">
        <f t="shared" si="9"/>
      </c>
      <c r="R29" s="40">
        <f t="shared" si="10"/>
      </c>
      <c r="S29" s="39">
        <f t="shared" si="11"/>
      </c>
      <c r="T29" s="39">
        <f t="shared" si="12"/>
      </c>
      <c r="U29" s="39">
        <f t="shared" si="13"/>
      </c>
      <c r="V29" s="39">
        <f t="shared" si="14"/>
      </c>
      <c r="W29" s="39">
        <f t="shared" si="15"/>
      </c>
      <c r="X29" s="40">
        <f t="shared" si="16"/>
      </c>
      <c r="Y29" s="41">
        <f t="shared" si="17"/>
      </c>
      <c r="Z29" s="39">
        <f t="shared" si="18"/>
      </c>
      <c r="AA29" s="39">
        <f t="shared" si="19"/>
      </c>
      <c r="AB29" s="39">
        <f t="shared" si="20"/>
      </c>
      <c r="AC29" s="39">
        <f t="shared" si="21"/>
      </c>
      <c r="AD29" s="40">
        <f t="shared" si="22"/>
      </c>
      <c r="AE29" s="39">
        <f t="shared" si="23"/>
      </c>
      <c r="AF29" s="41">
        <f t="shared" si="24"/>
      </c>
      <c r="AG29" s="39">
        <f t="shared" si="25"/>
      </c>
      <c r="AH29" s="39">
        <f t="shared" si="26"/>
      </c>
      <c r="AI29" s="39">
        <f t="shared" si="27"/>
      </c>
      <c r="AJ29" s="40">
        <f t="shared" si="28"/>
      </c>
      <c r="AK29" s="40">
        <f t="shared" si="29"/>
      </c>
      <c r="AL29" s="42" t="e">
        <f t="shared" si="30"/>
        <v>#VALUE!</v>
      </c>
      <c r="AM29" s="42" t="e">
        <f t="shared" si="30"/>
        <v>#VALUE!</v>
      </c>
      <c r="AN29" s="42" t="e">
        <f t="shared" si="1"/>
        <v>#VALUE!</v>
      </c>
      <c r="AO29" s="42" t="e">
        <f t="shared" si="2"/>
        <v>#VALUE!</v>
      </c>
      <c r="AP29" s="42" t="e">
        <f t="shared" si="3"/>
        <v>#VALUE!</v>
      </c>
      <c r="AQ29" s="42" t="e">
        <f t="shared" si="4"/>
        <v>#VALUE!</v>
      </c>
      <c r="AR29" s="43" t="e">
        <f t="shared" si="5"/>
        <v>#VALUE!</v>
      </c>
    </row>
    <row r="30" spans="1:44" ht="14.25">
      <c r="A30" s="156">
        <v>26</v>
      </c>
      <c r="B30" s="45"/>
      <c r="C30" s="45"/>
      <c r="D30" s="46"/>
      <c r="E30" s="46"/>
      <c r="F30" s="46"/>
      <c r="G30" s="46"/>
      <c r="H30" s="46"/>
      <c r="I30" s="143">
        <v>26</v>
      </c>
      <c r="J30" s="143">
        <f t="shared" si="6"/>
      </c>
      <c r="K30" s="143">
        <f t="shared" si="7"/>
        <v>0</v>
      </c>
      <c r="L30" s="143">
        <f t="shared" si="8"/>
      </c>
      <c r="M30" s="143">
        <f t="shared" si="8"/>
      </c>
      <c r="N30" s="143">
        <f t="shared" si="8"/>
      </c>
      <c r="O30" s="143">
        <f t="shared" si="8"/>
      </c>
      <c r="P30" s="143">
        <f t="shared" si="8"/>
      </c>
      <c r="Q30" s="48">
        <f t="shared" si="9"/>
      </c>
      <c r="R30" s="48">
        <f t="shared" si="10"/>
      </c>
      <c r="S30" s="47">
        <f t="shared" si="11"/>
      </c>
      <c r="T30" s="47">
        <f t="shared" si="12"/>
      </c>
      <c r="U30" s="47">
        <f t="shared" si="13"/>
      </c>
      <c r="V30" s="47">
        <f t="shared" si="14"/>
      </c>
      <c r="W30" s="47">
        <f t="shared" si="15"/>
      </c>
      <c r="X30" s="48">
        <f t="shared" si="16"/>
      </c>
      <c r="Y30" s="49">
        <f t="shared" si="17"/>
      </c>
      <c r="Z30" s="47">
        <f t="shared" si="18"/>
      </c>
      <c r="AA30" s="47">
        <f t="shared" si="19"/>
      </c>
      <c r="AB30" s="47">
        <f t="shared" si="20"/>
      </c>
      <c r="AC30" s="47">
        <f t="shared" si="21"/>
      </c>
      <c r="AD30" s="48">
        <f t="shared" si="22"/>
      </c>
      <c r="AE30" s="47">
        <f t="shared" si="23"/>
      </c>
      <c r="AF30" s="49">
        <f t="shared" si="24"/>
      </c>
      <c r="AG30" s="47">
        <f t="shared" si="25"/>
      </c>
      <c r="AH30" s="47">
        <f t="shared" si="26"/>
      </c>
      <c r="AI30" s="47">
        <f t="shared" si="27"/>
      </c>
      <c r="AJ30" s="48">
        <f t="shared" si="28"/>
      </c>
      <c r="AK30" s="48">
        <f t="shared" si="29"/>
      </c>
      <c r="AL30" s="50" t="e">
        <f t="shared" si="30"/>
        <v>#VALUE!</v>
      </c>
      <c r="AM30" s="50" t="e">
        <f t="shared" si="30"/>
        <v>#VALUE!</v>
      </c>
      <c r="AN30" s="50" t="e">
        <f t="shared" si="1"/>
        <v>#VALUE!</v>
      </c>
      <c r="AO30" s="50" t="e">
        <f t="shared" si="2"/>
        <v>#VALUE!</v>
      </c>
      <c r="AP30" s="50" t="e">
        <f t="shared" si="3"/>
        <v>#VALUE!</v>
      </c>
      <c r="AQ30" s="50" t="e">
        <f t="shared" si="4"/>
        <v>#VALUE!</v>
      </c>
      <c r="AR30" s="51" t="e">
        <f t="shared" si="5"/>
        <v>#VALUE!</v>
      </c>
    </row>
    <row r="31" spans="1:44" ht="14.25">
      <c r="A31" s="154">
        <v>27</v>
      </c>
      <c r="B31" s="29"/>
      <c r="C31" s="29"/>
      <c r="D31" s="30"/>
      <c r="E31" s="30"/>
      <c r="F31" s="30"/>
      <c r="G31" s="30"/>
      <c r="H31" s="30"/>
      <c r="I31" s="141">
        <v>27</v>
      </c>
      <c r="J31" s="141">
        <f t="shared" si="6"/>
      </c>
      <c r="K31" s="141">
        <f t="shared" si="7"/>
        <v>0</v>
      </c>
      <c r="L31" s="141">
        <f t="shared" si="8"/>
      </c>
      <c r="M31" s="141">
        <f t="shared" si="8"/>
      </c>
      <c r="N31" s="141">
        <f t="shared" si="8"/>
      </c>
      <c r="O31" s="141">
        <f t="shared" si="8"/>
      </c>
      <c r="P31" s="141">
        <f t="shared" si="8"/>
      </c>
      <c r="Q31" s="32">
        <f t="shared" si="9"/>
      </c>
      <c r="R31" s="32">
        <f t="shared" si="10"/>
      </c>
      <c r="S31" s="31">
        <f t="shared" si="11"/>
      </c>
      <c r="T31" s="31">
        <f t="shared" si="12"/>
      </c>
      <c r="U31" s="31">
        <f t="shared" si="13"/>
      </c>
      <c r="V31" s="31">
        <f t="shared" si="14"/>
      </c>
      <c r="W31" s="31">
        <f t="shared" si="15"/>
      </c>
      <c r="X31" s="32">
        <f t="shared" si="16"/>
      </c>
      <c r="Y31" s="33">
        <f t="shared" si="17"/>
      </c>
      <c r="Z31" s="31">
        <f t="shared" si="18"/>
      </c>
      <c r="AA31" s="31">
        <f t="shared" si="19"/>
      </c>
      <c r="AB31" s="31">
        <f t="shared" si="20"/>
      </c>
      <c r="AC31" s="31">
        <f t="shared" si="21"/>
      </c>
      <c r="AD31" s="32">
        <f t="shared" si="22"/>
      </c>
      <c r="AE31" s="31">
        <f t="shared" si="23"/>
      </c>
      <c r="AF31" s="33">
        <f t="shared" si="24"/>
      </c>
      <c r="AG31" s="31">
        <f t="shared" si="25"/>
      </c>
      <c r="AH31" s="31">
        <f t="shared" si="26"/>
      </c>
      <c r="AI31" s="31">
        <f t="shared" si="27"/>
      </c>
      <c r="AJ31" s="32">
        <f t="shared" si="28"/>
      </c>
      <c r="AK31" s="32">
        <f t="shared" si="29"/>
      </c>
      <c r="AL31" s="34" t="e">
        <f t="shared" si="30"/>
        <v>#VALUE!</v>
      </c>
      <c r="AM31" s="34" t="e">
        <f t="shared" si="30"/>
        <v>#VALUE!</v>
      </c>
      <c r="AN31" s="34" t="e">
        <f t="shared" si="1"/>
        <v>#VALUE!</v>
      </c>
      <c r="AO31" s="34" t="e">
        <f t="shared" si="2"/>
        <v>#VALUE!</v>
      </c>
      <c r="AP31" s="34" t="e">
        <f t="shared" si="3"/>
        <v>#VALUE!</v>
      </c>
      <c r="AQ31" s="34" t="e">
        <f t="shared" si="4"/>
        <v>#VALUE!</v>
      </c>
      <c r="AR31" s="35" t="e">
        <f t="shared" si="5"/>
        <v>#VALUE!</v>
      </c>
    </row>
    <row r="32" spans="1:44" ht="14.25">
      <c r="A32" s="154">
        <v>28</v>
      </c>
      <c r="B32" s="29"/>
      <c r="C32" s="29"/>
      <c r="D32" s="30"/>
      <c r="E32" s="30"/>
      <c r="F32" s="30"/>
      <c r="G32" s="30"/>
      <c r="H32" s="30"/>
      <c r="I32" s="141">
        <v>28</v>
      </c>
      <c r="J32" s="141">
        <f t="shared" si="6"/>
      </c>
      <c r="K32" s="141">
        <f t="shared" si="7"/>
        <v>0</v>
      </c>
      <c r="L32" s="141">
        <f t="shared" si="8"/>
      </c>
      <c r="M32" s="141">
        <f t="shared" si="8"/>
      </c>
      <c r="N32" s="141">
        <f t="shared" si="8"/>
      </c>
      <c r="O32" s="141">
        <f t="shared" si="8"/>
      </c>
      <c r="P32" s="141">
        <f t="shared" si="8"/>
      </c>
      <c r="Q32" s="32">
        <f t="shared" si="9"/>
      </c>
      <c r="R32" s="32">
        <f t="shared" si="10"/>
      </c>
      <c r="S32" s="31">
        <f t="shared" si="11"/>
      </c>
      <c r="T32" s="31">
        <f t="shared" si="12"/>
      </c>
      <c r="U32" s="31">
        <f t="shared" si="13"/>
      </c>
      <c r="V32" s="31">
        <f t="shared" si="14"/>
      </c>
      <c r="W32" s="31">
        <f t="shared" si="15"/>
      </c>
      <c r="X32" s="32">
        <f t="shared" si="16"/>
      </c>
      <c r="Y32" s="33">
        <f t="shared" si="17"/>
      </c>
      <c r="Z32" s="31">
        <f t="shared" si="18"/>
      </c>
      <c r="AA32" s="31">
        <f t="shared" si="19"/>
      </c>
      <c r="AB32" s="31">
        <f t="shared" si="20"/>
      </c>
      <c r="AC32" s="31">
        <f t="shared" si="21"/>
      </c>
      <c r="AD32" s="32">
        <f t="shared" si="22"/>
      </c>
      <c r="AE32" s="31">
        <f t="shared" si="23"/>
      </c>
      <c r="AF32" s="33">
        <f t="shared" si="24"/>
      </c>
      <c r="AG32" s="31">
        <f t="shared" si="25"/>
      </c>
      <c r="AH32" s="31">
        <f t="shared" si="26"/>
      </c>
      <c r="AI32" s="31">
        <f t="shared" si="27"/>
      </c>
      <c r="AJ32" s="32">
        <f t="shared" si="28"/>
      </c>
      <c r="AK32" s="32">
        <f t="shared" si="29"/>
      </c>
      <c r="AL32" s="34" t="e">
        <f t="shared" si="30"/>
        <v>#VALUE!</v>
      </c>
      <c r="AM32" s="34" t="e">
        <f t="shared" si="30"/>
        <v>#VALUE!</v>
      </c>
      <c r="AN32" s="34" t="e">
        <f t="shared" si="1"/>
        <v>#VALUE!</v>
      </c>
      <c r="AO32" s="34" t="e">
        <f t="shared" si="2"/>
        <v>#VALUE!</v>
      </c>
      <c r="AP32" s="34" t="e">
        <f t="shared" si="3"/>
        <v>#VALUE!</v>
      </c>
      <c r="AQ32" s="34" t="e">
        <f t="shared" si="4"/>
        <v>#VALUE!</v>
      </c>
      <c r="AR32" s="35" t="e">
        <f t="shared" si="5"/>
        <v>#VALUE!</v>
      </c>
    </row>
    <row r="33" spans="1:44" ht="14.25">
      <c r="A33" s="154">
        <v>29</v>
      </c>
      <c r="B33" s="29"/>
      <c r="C33" s="29"/>
      <c r="D33" s="30"/>
      <c r="E33" s="30"/>
      <c r="F33" s="30"/>
      <c r="G33" s="30"/>
      <c r="H33" s="30"/>
      <c r="I33" s="141">
        <v>29</v>
      </c>
      <c r="J33" s="141">
        <f t="shared" si="6"/>
      </c>
      <c r="K33" s="141">
        <f t="shared" si="7"/>
        <v>0</v>
      </c>
      <c r="L33" s="141">
        <f t="shared" si="8"/>
      </c>
      <c r="M33" s="141">
        <f t="shared" si="8"/>
      </c>
      <c r="N33" s="141">
        <f t="shared" si="8"/>
      </c>
      <c r="O33" s="141">
        <f t="shared" si="8"/>
      </c>
      <c r="P33" s="141">
        <f t="shared" si="8"/>
      </c>
      <c r="Q33" s="32">
        <f t="shared" si="9"/>
      </c>
      <c r="R33" s="32">
        <f t="shared" si="10"/>
      </c>
      <c r="S33" s="31">
        <f t="shared" si="11"/>
      </c>
      <c r="T33" s="31">
        <f t="shared" si="12"/>
      </c>
      <c r="U33" s="31">
        <f t="shared" si="13"/>
      </c>
      <c r="V33" s="31">
        <f t="shared" si="14"/>
      </c>
      <c r="W33" s="31">
        <f t="shared" si="15"/>
      </c>
      <c r="X33" s="32">
        <f t="shared" si="16"/>
      </c>
      <c r="Y33" s="33">
        <f t="shared" si="17"/>
      </c>
      <c r="Z33" s="31">
        <f t="shared" si="18"/>
      </c>
      <c r="AA33" s="31">
        <f t="shared" si="19"/>
      </c>
      <c r="AB33" s="31">
        <f t="shared" si="20"/>
      </c>
      <c r="AC33" s="31">
        <f t="shared" si="21"/>
      </c>
      <c r="AD33" s="32">
        <f t="shared" si="22"/>
      </c>
      <c r="AE33" s="31">
        <f t="shared" si="23"/>
      </c>
      <c r="AF33" s="33">
        <f t="shared" si="24"/>
      </c>
      <c r="AG33" s="31">
        <f t="shared" si="25"/>
      </c>
      <c r="AH33" s="31">
        <f t="shared" si="26"/>
      </c>
      <c r="AI33" s="31">
        <f t="shared" si="27"/>
      </c>
      <c r="AJ33" s="32">
        <f t="shared" si="28"/>
      </c>
      <c r="AK33" s="32">
        <f t="shared" si="29"/>
      </c>
      <c r="AL33" s="34" t="e">
        <f t="shared" si="30"/>
        <v>#VALUE!</v>
      </c>
      <c r="AM33" s="34" t="e">
        <f t="shared" si="30"/>
        <v>#VALUE!</v>
      </c>
      <c r="AN33" s="34" t="e">
        <f t="shared" si="1"/>
        <v>#VALUE!</v>
      </c>
      <c r="AO33" s="34" t="e">
        <f t="shared" si="2"/>
        <v>#VALUE!</v>
      </c>
      <c r="AP33" s="34" t="e">
        <f t="shared" si="3"/>
        <v>#VALUE!</v>
      </c>
      <c r="AQ33" s="34" t="e">
        <f t="shared" si="4"/>
        <v>#VALUE!</v>
      </c>
      <c r="AR33" s="35" t="e">
        <f t="shared" si="5"/>
        <v>#VALUE!</v>
      </c>
    </row>
    <row r="34" spans="1:44" ht="14.25">
      <c r="A34" s="155">
        <v>30</v>
      </c>
      <c r="B34" s="37"/>
      <c r="C34" s="37"/>
      <c r="D34" s="38"/>
      <c r="E34" s="38"/>
      <c r="F34" s="38"/>
      <c r="G34" s="38"/>
      <c r="H34" s="38"/>
      <c r="I34" s="142">
        <v>30</v>
      </c>
      <c r="J34" s="142">
        <f t="shared" si="6"/>
      </c>
      <c r="K34" s="142">
        <f t="shared" si="7"/>
        <v>0</v>
      </c>
      <c r="L34" s="142">
        <f t="shared" si="8"/>
      </c>
      <c r="M34" s="142">
        <f t="shared" si="8"/>
      </c>
      <c r="N34" s="142">
        <f t="shared" si="8"/>
      </c>
      <c r="O34" s="142">
        <f t="shared" si="8"/>
      </c>
      <c r="P34" s="142">
        <f t="shared" si="8"/>
      </c>
      <c r="Q34" s="40">
        <f t="shared" si="9"/>
      </c>
      <c r="R34" s="40">
        <f t="shared" si="10"/>
      </c>
      <c r="S34" s="39">
        <f t="shared" si="11"/>
      </c>
      <c r="T34" s="39">
        <f t="shared" si="12"/>
      </c>
      <c r="U34" s="39">
        <f t="shared" si="13"/>
      </c>
      <c r="V34" s="39">
        <f t="shared" si="14"/>
      </c>
      <c r="W34" s="39">
        <f t="shared" si="15"/>
      </c>
      <c r="X34" s="40">
        <f t="shared" si="16"/>
      </c>
      <c r="Y34" s="41">
        <f t="shared" si="17"/>
      </c>
      <c r="Z34" s="39">
        <f t="shared" si="18"/>
      </c>
      <c r="AA34" s="39">
        <f t="shared" si="19"/>
      </c>
      <c r="AB34" s="39">
        <f t="shared" si="20"/>
      </c>
      <c r="AC34" s="39">
        <f t="shared" si="21"/>
      </c>
      <c r="AD34" s="40">
        <f t="shared" si="22"/>
      </c>
      <c r="AE34" s="39">
        <f t="shared" si="23"/>
      </c>
      <c r="AF34" s="41">
        <f t="shared" si="24"/>
      </c>
      <c r="AG34" s="39">
        <f t="shared" si="25"/>
      </c>
      <c r="AH34" s="39">
        <f t="shared" si="26"/>
      </c>
      <c r="AI34" s="39">
        <f t="shared" si="27"/>
      </c>
      <c r="AJ34" s="40">
        <f t="shared" si="28"/>
      </c>
      <c r="AK34" s="40">
        <f t="shared" si="29"/>
      </c>
      <c r="AL34" s="42" t="e">
        <f t="shared" si="30"/>
        <v>#VALUE!</v>
      </c>
      <c r="AM34" s="42" t="e">
        <f t="shared" si="30"/>
        <v>#VALUE!</v>
      </c>
      <c r="AN34" s="42" t="e">
        <f t="shared" si="1"/>
        <v>#VALUE!</v>
      </c>
      <c r="AO34" s="42" t="e">
        <f t="shared" si="2"/>
        <v>#VALUE!</v>
      </c>
      <c r="AP34" s="42" t="e">
        <f t="shared" si="3"/>
        <v>#VALUE!</v>
      </c>
      <c r="AQ34" s="42" t="e">
        <f t="shared" si="4"/>
        <v>#VALUE!</v>
      </c>
      <c r="AR34" s="43" t="e">
        <f t="shared" si="5"/>
        <v>#VALUE!</v>
      </c>
    </row>
    <row r="35" spans="1:44" ht="14.25">
      <c r="A35" s="156">
        <v>31</v>
      </c>
      <c r="B35" s="45"/>
      <c r="C35" s="45"/>
      <c r="D35" s="46"/>
      <c r="E35" s="46"/>
      <c r="F35" s="46"/>
      <c r="G35" s="46"/>
      <c r="H35" s="46"/>
      <c r="I35" s="143">
        <v>31</v>
      </c>
      <c r="J35" s="143">
        <f t="shared" si="6"/>
      </c>
      <c r="K35" s="143">
        <f t="shared" si="7"/>
        <v>0</v>
      </c>
      <c r="L35" s="143">
        <f t="shared" si="8"/>
      </c>
      <c r="M35" s="143">
        <f t="shared" si="8"/>
      </c>
      <c r="N35" s="143">
        <f t="shared" si="8"/>
      </c>
      <c r="O35" s="143">
        <f t="shared" si="8"/>
      </c>
      <c r="P35" s="143">
        <f t="shared" si="8"/>
      </c>
      <c r="Q35" s="48">
        <f t="shared" si="9"/>
      </c>
      <c r="R35" s="48">
        <f t="shared" si="10"/>
      </c>
      <c r="S35" s="47">
        <f t="shared" si="11"/>
      </c>
      <c r="T35" s="47">
        <f t="shared" si="12"/>
      </c>
      <c r="U35" s="47">
        <f t="shared" si="13"/>
      </c>
      <c r="V35" s="47">
        <f t="shared" si="14"/>
      </c>
      <c r="W35" s="47">
        <f t="shared" si="15"/>
      </c>
      <c r="X35" s="48">
        <f t="shared" si="16"/>
      </c>
      <c r="Y35" s="49">
        <f t="shared" si="17"/>
      </c>
      <c r="Z35" s="47">
        <f t="shared" si="18"/>
      </c>
      <c r="AA35" s="47">
        <f t="shared" si="19"/>
      </c>
      <c r="AB35" s="47">
        <f t="shared" si="20"/>
      </c>
      <c r="AC35" s="47">
        <f t="shared" si="21"/>
      </c>
      <c r="AD35" s="48">
        <f t="shared" si="22"/>
      </c>
      <c r="AE35" s="47">
        <f t="shared" si="23"/>
      </c>
      <c r="AF35" s="49">
        <f t="shared" si="24"/>
      </c>
      <c r="AG35" s="47">
        <f t="shared" si="25"/>
      </c>
      <c r="AH35" s="47">
        <f t="shared" si="26"/>
      </c>
      <c r="AI35" s="47">
        <f t="shared" si="27"/>
      </c>
      <c r="AJ35" s="48">
        <f t="shared" si="28"/>
      </c>
      <c r="AK35" s="48">
        <f t="shared" si="29"/>
      </c>
      <c r="AL35" s="50" t="e">
        <f t="shared" si="30"/>
        <v>#VALUE!</v>
      </c>
      <c r="AM35" s="50" t="e">
        <f t="shared" si="30"/>
        <v>#VALUE!</v>
      </c>
      <c r="AN35" s="50" t="e">
        <f t="shared" si="1"/>
        <v>#VALUE!</v>
      </c>
      <c r="AO35" s="50" t="e">
        <f t="shared" si="2"/>
        <v>#VALUE!</v>
      </c>
      <c r="AP35" s="50" t="e">
        <f t="shared" si="3"/>
        <v>#VALUE!</v>
      </c>
      <c r="AQ35" s="50" t="e">
        <f t="shared" si="4"/>
        <v>#VALUE!</v>
      </c>
      <c r="AR35" s="51" t="e">
        <f t="shared" si="5"/>
        <v>#VALUE!</v>
      </c>
    </row>
    <row r="36" spans="1:44" ht="14.25">
      <c r="A36" s="154">
        <v>32</v>
      </c>
      <c r="B36" s="29"/>
      <c r="C36" s="29"/>
      <c r="D36" s="30"/>
      <c r="E36" s="30"/>
      <c r="F36" s="30"/>
      <c r="G36" s="30"/>
      <c r="H36" s="30"/>
      <c r="I36" s="141">
        <v>32</v>
      </c>
      <c r="J36" s="141">
        <f t="shared" si="6"/>
      </c>
      <c r="K36" s="141">
        <f t="shared" si="7"/>
        <v>0</v>
      </c>
      <c r="L36" s="141">
        <f t="shared" si="8"/>
      </c>
      <c r="M36" s="141">
        <f t="shared" si="8"/>
      </c>
      <c r="N36" s="141">
        <f t="shared" si="8"/>
      </c>
      <c r="O36" s="141">
        <f t="shared" si="8"/>
      </c>
      <c r="P36" s="141">
        <f t="shared" si="8"/>
      </c>
      <c r="Q36" s="32">
        <f t="shared" si="9"/>
      </c>
      <c r="R36" s="32">
        <f t="shared" si="10"/>
      </c>
      <c r="S36" s="31">
        <f t="shared" si="11"/>
      </c>
      <c r="T36" s="31">
        <f t="shared" si="12"/>
      </c>
      <c r="U36" s="31">
        <f t="shared" si="13"/>
      </c>
      <c r="V36" s="31">
        <f t="shared" si="14"/>
      </c>
      <c r="W36" s="31">
        <f t="shared" si="15"/>
      </c>
      <c r="X36" s="32">
        <f t="shared" si="16"/>
      </c>
      <c r="Y36" s="33">
        <f t="shared" si="17"/>
      </c>
      <c r="Z36" s="31">
        <f t="shared" si="18"/>
      </c>
      <c r="AA36" s="31">
        <f t="shared" si="19"/>
      </c>
      <c r="AB36" s="31">
        <f t="shared" si="20"/>
      </c>
      <c r="AC36" s="31">
        <f t="shared" si="21"/>
      </c>
      <c r="AD36" s="32">
        <f t="shared" si="22"/>
      </c>
      <c r="AE36" s="31">
        <f t="shared" si="23"/>
      </c>
      <c r="AF36" s="33">
        <f t="shared" si="24"/>
      </c>
      <c r="AG36" s="31">
        <f t="shared" si="25"/>
      </c>
      <c r="AH36" s="31">
        <f t="shared" si="26"/>
      </c>
      <c r="AI36" s="31">
        <f t="shared" si="27"/>
      </c>
      <c r="AJ36" s="32">
        <f t="shared" si="28"/>
      </c>
      <c r="AK36" s="32">
        <f t="shared" si="29"/>
      </c>
      <c r="AL36" s="34" t="e">
        <f t="shared" si="30"/>
        <v>#VALUE!</v>
      </c>
      <c r="AM36" s="34" t="e">
        <f t="shared" si="30"/>
        <v>#VALUE!</v>
      </c>
      <c r="AN36" s="34" t="e">
        <f t="shared" si="1"/>
        <v>#VALUE!</v>
      </c>
      <c r="AO36" s="34" t="e">
        <f t="shared" si="2"/>
        <v>#VALUE!</v>
      </c>
      <c r="AP36" s="34" t="e">
        <f t="shared" si="3"/>
        <v>#VALUE!</v>
      </c>
      <c r="AQ36" s="34" t="e">
        <f t="shared" si="4"/>
        <v>#VALUE!</v>
      </c>
      <c r="AR36" s="35" t="e">
        <f t="shared" si="5"/>
        <v>#VALUE!</v>
      </c>
    </row>
    <row r="37" spans="1:44" ht="14.25">
      <c r="A37" s="154">
        <v>33</v>
      </c>
      <c r="B37" s="29"/>
      <c r="C37" s="29"/>
      <c r="D37" s="30"/>
      <c r="E37" s="30"/>
      <c r="F37" s="30"/>
      <c r="G37" s="30"/>
      <c r="H37" s="30"/>
      <c r="I37" s="141">
        <v>33</v>
      </c>
      <c r="J37" s="141">
        <f t="shared" si="6"/>
      </c>
      <c r="K37" s="141">
        <f t="shared" si="7"/>
        <v>0</v>
      </c>
      <c r="L37" s="141">
        <f t="shared" si="8"/>
      </c>
      <c r="M37" s="141">
        <f t="shared" si="8"/>
      </c>
      <c r="N37" s="141">
        <f t="shared" si="8"/>
      </c>
      <c r="O37" s="141">
        <f t="shared" si="8"/>
      </c>
      <c r="P37" s="141">
        <f t="shared" si="8"/>
      </c>
      <c r="Q37" s="32">
        <f t="shared" si="9"/>
      </c>
      <c r="R37" s="32">
        <f t="shared" si="10"/>
      </c>
      <c r="S37" s="31">
        <f t="shared" si="11"/>
      </c>
      <c r="T37" s="31">
        <f t="shared" si="12"/>
      </c>
      <c r="U37" s="31">
        <f t="shared" si="13"/>
      </c>
      <c r="V37" s="31">
        <f t="shared" si="14"/>
      </c>
      <c r="W37" s="31">
        <f t="shared" si="15"/>
      </c>
      <c r="X37" s="32">
        <f t="shared" si="16"/>
      </c>
      <c r="Y37" s="33">
        <f t="shared" si="17"/>
      </c>
      <c r="Z37" s="31">
        <f t="shared" si="18"/>
      </c>
      <c r="AA37" s="31">
        <f t="shared" si="19"/>
      </c>
      <c r="AB37" s="31">
        <f t="shared" si="20"/>
      </c>
      <c r="AC37" s="31">
        <f t="shared" si="21"/>
      </c>
      <c r="AD37" s="32">
        <f t="shared" si="22"/>
      </c>
      <c r="AE37" s="31">
        <f t="shared" si="23"/>
      </c>
      <c r="AF37" s="33">
        <f t="shared" si="24"/>
      </c>
      <c r="AG37" s="31">
        <f t="shared" si="25"/>
      </c>
      <c r="AH37" s="31">
        <f t="shared" si="26"/>
      </c>
      <c r="AI37" s="31">
        <f t="shared" si="27"/>
      </c>
      <c r="AJ37" s="32">
        <f t="shared" si="28"/>
      </c>
      <c r="AK37" s="32">
        <f t="shared" si="29"/>
      </c>
      <c r="AL37" s="34" t="e">
        <f t="shared" si="30"/>
        <v>#VALUE!</v>
      </c>
      <c r="AM37" s="34" t="e">
        <f t="shared" si="30"/>
        <v>#VALUE!</v>
      </c>
      <c r="AN37" s="34" t="e">
        <f t="shared" si="1"/>
        <v>#VALUE!</v>
      </c>
      <c r="AO37" s="34" t="e">
        <f t="shared" si="2"/>
        <v>#VALUE!</v>
      </c>
      <c r="AP37" s="34" t="e">
        <f t="shared" si="3"/>
        <v>#VALUE!</v>
      </c>
      <c r="AQ37" s="34" t="e">
        <f t="shared" si="4"/>
        <v>#VALUE!</v>
      </c>
      <c r="AR37" s="35" t="e">
        <f t="shared" si="5"/>
        <v>#VALUE!</v>
      </c>
    </row>
    <row r="38" spans="1:44" ht="14.25">
      <c r="A38" s="154">
        <v>34</v>
      </c>
      <c r="B38" s="29"/>
      <c r="C38" s="29"/>
      <c r="D38" s="30"/>
      <c r="E38" s="30"/>
      <c r="F38" s="30"/>
      <c r="G38" s="30"/>
      <c r="H38" s="30"/>
      <c r="I38" s="141">
        <v>34</v>
      </c>
      <c r="J38" s="141">
        <f t="shared" si="6"/>
      </c>
      <c r="K38" s="141">
        <f t="shared" si="7"/>
        <v>0</v>
      </c>
      <c r="L38" s="141">
        <f t="shared" si="8"/>
      </c>
      <c r="M38" s="141">
        <f t="shared" si="8"/>
      </c>
      <c r="N38" s="141">
        <f t="shared" si="8"/>
      </c>
      <c r="O38" s="141">
        <f t="shared" si="8"/>
      </c>
      <c r="P38" s="141">
        <f t="shared" si="8"/>
      </c>
      <c r="Q38" s="32">
        <f t="shared" si="9"/>
      </c>
      <c r="R38" s="32">
        <f t="shared" si="10"/>
      </c>
      <c r="S38" s="31">
        <f t="shared" si="11"/>
      </c>
      <c r="T38" s="31">
        <f t="shared" si="12"/>
      </c>
      <c r="U38" s="31">
        <f t="shared" si="13"/>
      </c>
      <c r="V38" s="31">
        <f t="shared" si="14"/>
      </c>
      <c r="W38" s="31">
        <f t="shared" si="15"/>
      </c>
      <c r="X38" s="32">
        <f t="shared" si="16"/>
      </c>
      <c r="Y38" s="33">
        <f t="shared" si="17"/>
      </c>
      <c r="Z38" s="31">
        <f t="shared" si="18"/>
      </c>
      <c r="AA38" s="31">
        <f t="shared" si="19"/>
      </c>
      <c r="AB38" s="31">
        <f t="shared" si="20"/>
      </c>
      <c r="AC38" s="31">
        <f t="shared" si="21"/>
      </c>
      <c r="AD38" s="32">
        <f t="shared" si="22"/>
      </c>
      <c r="AE38" s="31">
        <f t="shared" si="23"/>
      </c>
      <c r="AF38" s="33">
        <f t="shared" si="24"/>
      </c>
      <c r="AG38" s="31">
        <f t="shared" si="25"/>
      </c>
      <c r="AH38" s="31">
        <f t="shared" si="26"/>
      </c>
      <c r="AI38" s="31">
        <f t="shared" si="27"/>
      </c>
      <c r="AJ38" s="32">
        <f t="shared" si="28"/>
      </c>
      <c r="AK38" s="32">
        <f t="shared" si="29"/>
      </c>
      <c r="AL38" s="34" t="e">
        <f t="shared" si="30"/>
        <v>#VALUE!</v>
      </c>
      <c r="AM38" s="34" t="e">
        <f t="shared" si="30"/>
        <v>#VALUE!</v>
      </c>
      <c r="AN38" s="34" t="e">
        <f t="shared" si="1"/>
        <v>#VALUE!</v>
      </c>
      <c r="AO38" s="34" t="e">
        <f t="shared" si="2"/>
        <v>#VALUE!</v>
      </c>
      <c r="AP38" s="34" t="e">
        <f t="shared" si="3"/>
        <v>#VALUE!</v>
      </c>
      <c r="AQ38" s="34" t="e">
        <f t="shared" si="4"/>
        <v>#VALUE!</v>
      </c>
      <c r="AR38" s="35" t="e">
        <f t="shared" si="5"/>
        <v>#VALUE!</v>
      </c>
    </row>
    <row r="39" spans="1:44" ht="14.25">
      <c r="A39" s="155">
        <v>35</v>
      </c>
      <c r="B39" s="37"/>
      <c r="C39" s="37"/>
      <c r="D39" s="38"/>
      <c r="E39" s="38"/>
      <c r="F39" s="38"/>
      <c r="G39" s="38"/>
      <c r="H39" s="38"/>
      <c r="I39" s="142">
        <v>35</v>
      </c>
      <c r="J39" s="142">
        <f t="shared" si="6"/>
      </c>
      <c r="K39" s="142">
        <f t="shared" si="7"/>
        <v>0</v>
      </c>
      <c r="L39" s="142">
        <f t="shared" si="8"/>
      </c>
      <c r="M39" s="142">
        <f t="shared" si="8"/>
      </c>
      <c r="N39" s="142">
        <f t="shared" si="8"/>
      </c>
      <c r="O39" s="142">
        <f t="shared" si="8"/>
      </c>
      <c r="P39" s="142">
        <f t="shared" si="8"/>
      </c>
      <c r="Q39" s="40">
        <f t="shared" si="9"/>
      </c>
      <c r="R39" s="40">
        <f t="shared" si="10"/>
      </c>
      <c r="S39" s="39">
        <f t="shared" si="11"/>
      </c>
      <c r="T39" s="39">
        <f t="shared" si="12"/>
      </c>
      <c r="U39" s="39">
        <f t="shared" si="13"/>
      </c>
      <c r="V39" s="39">
        <f t="shared" si="14"/>
      </c>
      <c r="W39" s="39">
        <f t="shared" si="15"/>
      </c>
      <c r="X39" s="40">
        <f t="shared" si="16"/>
      </c>
      <c r="Y39" s="41">
        <f t="shared" si="17"/>
      </c>
      <c r="Z39" s="39">
        <f t="shared" si="18"/>
      </c>
      <c r="AA39" s="39">
        <f t="shared" si="19"/>
      </c>
      <c r="AB39" s="39">
        <f t="shared" si="20"/>
      </c>
      <c r="AC39" s="39">
        <f t="shared" si="21"/>
      </c>
      <c r="AD39" s="40">
        <f t="shared" si="22"/>
      </c>
      <c r="AE39" s="39">
        <f t="shared" si="23"/>
      </c>
      <c r="AF39" s="41">
        <f t="shared" si="24"/>
      </c>
      <c r="AG39" s="39">
        <f t="shared" si="25"/>
      </c>
      <c r="AH39" s="39">
        <f t="shared" si="26"/>
      </c>
      <c r="AI39" s="39">
        <f t="shared" si="27"/>
      </c>
      <c r="AJ39" s="40">
        <f t="shared" si="28"/>
      </c>
      <c r="AK39" s="40">
        <f t="shared" si="29"/>
      </c>
      <c r="AL39" s="42" t="e">
        <f t="shared" si="30"/>
        <v>#VALUE!</v>
      </c>
      <c r="AM39" s="42" t="e">
        <f t="shared" si="30"/>
        <v>#VALUE!</v>
      </c>
      <c r="AN39" s="42" t="e">
        <f t="shared" si="1"/>
        <v>#VALUE!</v>
      </c>
      <c r="AO39" s="42" t="e">
        <f t="shared" si="2"/>
        <v>#VALUE!</v>
      </c>
      <c r="AP39" s="42" t="e">
        <f t="shared" si="3"/>
        <v>#VALUE!</v>
      </c>
      <c r="AQ39" s="42" t="e">
        <f t="shared" si="4"/>
        <v>#VALUE!</v>
      </c>
      <c r="AR39" s="43" t="e">
        <f t="shared" si="5"/>
        <v>#VALUE!</v>
      </c>
    </row>
    <row r="40" spans="1:44" ht="14.25">
      <c r="A40" s="156">
        <v>36</v>
      </c>
      <c r="B40" s="45"/>
      <c r="C40" s="45"/>
      <c r="D40" s="46"/>
      <c r="E40" s="46"/>
      <c r="F40" s="46"/>
      <c r="G40" s="46"/>
      <c r="H40" s="46"/>
      <c r="I40" s="143">
        <v>36</v>
      </c>
      <c r="J40" s="143">
        <f t="shared" si="6"/>
      </c>
      <c r="K40" s="143">
        <f t="shared" si="7"/>
        <v>0</v>
      </c>
      <c r="L40" s="143">
        <f t="shared" si="8"/>
      </c>
      <c r="M40" s="143">
        <f t="shared" si="8"/>
      </c>
      <c r="N40" s="143">
        <f t="shared" si="8"/>
      </c>
      <c r="O40" s="143">
        <f t="shared" si="8"/>
      </c>
      <c r="P40" s="143">
        <f t="shared" si="8"/>
      </c>
      <c r="Q40" s="48">
        <f t="shared" si="9"/>
      </c>
      <c r="R40" s="48">
        <f t="shared" si="10"/>
      </c>
      <c r="S40" s="47">
        <f t="shared" si="11"/>
      </c>
      <c r="T40" s="47">
        <f t="shared" si="12"/>
      </c>
      <c r="U40" s="47">
        <f t="shared" si="13"/>
      </c>
      <c r="V40" s="47">
        <f t="shared" si="14"/>
      </c>
      <c r="W40" s="47">
        <f t="shared" si="15"/>
      </c>
      <c r="X40" s="48">
        <f t="shared" si="16"/>
      </c>
      <c r="Y40" s="49">
        <f t="shared" si="17"/>
      </c>
      <c r="Z40" s="47">
        <f t="shared" si="18"/>
      </c>
      <c r="AA40" s="47">
        <f t="shared" si="19"/>
      </c>
      <c r="AB40" s="47">
        <f t="shared" si="20"/>
      </c>
      <c r="AC40" s="47">
        <f t="shared" si="21"/>
      </c>
      <c r="AD40" s="48">
        <f t="shared" si="22"/>
      </c>
      <c r="AE40" s="47">
        <f t="shared" si="23"/>
      </c>
      <c r="AF40" s="49">
        <f t="shared" si="24"/>
      </c>
      <c r="AG40" s="47">
        <f t="shared" si="25"/>
      </c>
      <c r="AH40" s="47">
        <f t="shared" si="26"/>
      </c>
      <c r="AI40" s="47">
        <f t="shared" si="27"/>
      </c>
      <c r="AJ40" s="48">
        <f t="shared" si="28"/>
      </c>
      <c r="AK40" s="48">
        <f t="shared" si="29"/>
      </c>
      <c r="AL40" s="50" t="e">
        <f t="shared" si="30"/>
        <v>#VALUE!</v>
      </c>
      <c r="AM40" s="50" t="e">
        <f t="shared" si="30"/>
        <v>#VALUE!</v>
      </c>
      <c r="AN40" s="50" t="e">
        <f t="shared" si="1"/>
        <v>#VALUE!</v>
      </c>
      <c r="AO40" s="50" t="e">
        <f t="shared" si="2"/>
        <v>#VALUE!</v>
      </c>
      <c r="AP40" s="50" t="e">
        <f t="shared" si="3"/>
        <v>#VALUE!</v>
      </c>
      <c r="AQ40" s="50" t="e">
        <f t="shared" si="4"/>
        <v>#VALUE!</v>
      </c>
      <c r="AR40" s="51" t="e">
        <f t="shared" si="5"/>
        <v>#VALUE!</v>
      </c>
    </row>
    <row r="41" spans="1:44" ht="14.25">
      <c r="A41" s="154">
        <v>37</v>
      </c>
      <c r="B41" s="29"/>
      <c r="C41" s="29"/>
      <c r="D41" s="30"/>
      <c r="E41" s="30"/>
      <c r="F41" s="30"/>
      <c r="G41" s="30"/>
      <c r="H41" s="30"/>
      <c r="I41" s="141">
        <v>37</v>
      </c>
      <c r="J41" s="141">
        <f t="shared" si="6"/>
      </c>
      <c r="K41" s="141">
        <f t="shared" si="7"/>
        <v>0</v>
      </c>
      <c r="L41" s="141">
        <f t="shared" si="8"/>
      </c>
      <c r="M41" s="141">
        <f t="shared" si="8"/>
      </c>
      <c r="N41" s="141">
        <f t="shared" si="8"/>
      </c>
      <c r="O41" s="141">
        <f t="shared" si="8"/>
      </c>
      <c r="P41" s="141">
        <f t="shared" si="8"/>
      </c>
      <c r="Q41" s="32">
        <f t="shared" si="9"/>
      </c>
      <c r="R41" s="32">
        <f t="shared" si="10"/>
      </c>
      <c r="S41" s="31">
        <f t="shared" si="11"/>
      </c>
      <c r="T41" s="31">
        <f t="shared" si="12"/>
      </c>
      <c r="U41" s="31">
        <f t="shared" si="13"/>
      </c>
      <c r="V41" s="31">
        <f t="shared" si="14"/>
      </c>
      <c r="W41" s="31">
        <f t="shared" si="15"/>
      </c>
      <c r="X41" s="32">
        <f t="shared" si="16"/>
      </c>
      <c r="Y41" s="33">
        <f t="shared" si="17"/>
      </c>
      <c r="Z41" s="31">
        <f t="shared" si="18"/>
      </c>
      <c r="AA41" s="31">
        <f t="shared" si="19"/>
      </c>
      <c r="AB41" s="31">
        <f t="shared" si="20"/>
      </c>
      <c r="AC41" s="31">
        <f t="shared" si="21"/>
      </c>
      <c r="AD41" s="32">
        <f t="shared" si="22"/>
      </c>
      <c r="AE41" s="31">
        <f t="shared" si="23"/>
      </c>
      <c r="AF41" s="33">
        <f t="shared" si="24"/>
      </c>
      <c r="AG41" s="31">
        <f t="shared" si="25"/>
      </c>
      <c r="AH41" s="31">
        <f t="shared" si="26"/>
      </c>
      <c r="AI41" s="31">
        <f t="shared" si="27"/>
      </c>
      <c r="AJ41" s="32">
        <f t="shared" si="28"/>
      </c>
      <c r="AK41" s="32">
        <f t="shared" si="29"/>
      </c>
      <c r="AL41" s="34" t="e">
        <f t="shared" si="30"/>
        <v>#VALUE!</v>
      </c>
      <c r="AM41" s="34" t="e">
        <f t="shared" si="30"/>
        <v>#VALUE!</v>
      </c>
      <c r="AN41" s="34" t="e">
        <f t="shared" si="1"/>
        <v>#VALUE!</v>
      </c>
      <c r="AO41" s="34" t="e">
        <f t="shared" si="2"/>
        <v>#VALUE!</v>
      </c>
      <c r="AP41" s="34" t="e">
        <f t="shared" si="3"/>
        <v>#VALUE!</v>
      </c>
      <c r="AQ41" s="34" t="e">
        <f t="shared" si="4"/>
        <v>#VALUE!</v>
      </c>
      <c r="AR41" s="35" t="e">
        <f t="shared" si="5"/>
        <v>#VALUE!</v>
      </c>
    </row>
    <row r="42" spans="1:44" ht="14.25">
      <c r="A42" s="154">
        <v>38</v>
      </c>
      <c r="B42" s="29"/>
      <c r="C42" s="29"/>
      <c r="D42" s="30"/>
      <c r="E42" s="30"/>
      <c r="F42" s="30"/>
      <c r="G42" s="30"/>
      <c r="H42" s="30"/>
      <c r="I42" s="141">
        <v>38</v>
      </c>
      <c r="J42" s="141">
        <f t="shared" si="6"/>
      </c>
      <c r="K42" s="141">
        <f t="shared" si="7"/>
        <v>0</v>
      </c>
      <c r="L42" s="141">
        <f t="shared" si="8"/>
      </c>
      <c r="M42" s="141">
        <f t="shared" si="8"/>
      </c>
      <c r="N42" s="141">
        <f t="shared" si="8"/>
      </c>
      <c r="O42" s="141">
        <f t="shared" si="8"/>
      </c>
      <c r="P42" s="141">
        <f t="shared" si="8"/>
      </c>
      <c r="Q42" s="32">
        <f t="shared" si="9"/>
      </c>
      <c r="R42" s="32">
        <f t="shared" si="10"/>
      </c>
      <c r="S42" s="31">
        <f t="shared" si="11"/>
      </c>
      <c r="T42" s="31">
        <f t="shared" si="12"/>
      </c>
      <c r="U42" s="31">
        <f t="shared" si="13"/>
      </c>
      <c r="V42" s="31">
        <f t="shared" si="14"/>
      </c>
      <c r="W42" s="31">
        <f t="shared" si="15"/>
      </c>
      <c r="X42" s="32">
        <f t="shared" si="16"/>
      </c>
      <c r="Y42" s="33">
        <f t="shared" si="17"/>
      </c>
      <c r="Z42" s="31">
        <f t="shared" si="18"/>
      </c>
      <c r="AA42" s="31">
        <f t="shared" si="19"/>
      </c>
      <c r="AB42" s="31">
        <f t="shared" si="20"/>
      </c>
      <c r="AC42" s="31">
        <f t="shared" si="21"/>
      </c>
      <c r="AD42" s="32">
        <f t="shared" si="22"/>
      </c>
      <c r="AE42" s="31">
        <f t="shared" si="23"/>
      </c>
      <c r="AF42" s="33">
        <f t="shared" si="24"/>
      </c>
      <c r="AG42" s="31">
        <f t="shared" si="25"/>
      </c>
      <c r="AH42" s="31">
        <f t="shared" si="26"/>
      </c>
      <c r="AI42" s="31">
        <f t="shared" si="27"/>
      </c>
      <c r="AJ42" s="32">
        <f t="shared" si="28"/>
      </c>
      <c r="AK42" s="32">
        <f t="shared" si="29"/>
      </c>
      <c r="AL42" s="34" t="e">
        <f t="shared" si="30"/>
        <v>#VALUE!</v>
      </c>
      <c r="AM42" s="34" t="e">
        <f t="shared" si="30"/>
        <v>#VALUE!</v>
      </c>
      <c r="AN42" s="34" t="e">
        <f t="shared" si="1"/>
        <v>#VALUE!</v>
      </c>
      <c r="AO42" s="34" t="e">
        <f t="shared" si="2"/>
        <v>#VALUE!</v>
      </c>
      <c r="AP42" s="34" t="e">
        <f t="shared" si="3"/>
        <v>#VALUE!</v>
      </c>
      <c r="AQ42" s="34" t="e">
        <f t="shared" si="4"/>
        <v>#VALUE!</v>
      </c>
      <c r="AR42" s="35" t="e">
        <f t="shared" si="5"/>
        <v>#VALUE!</v>
      </c>
    </row>
    <row r="43" spans="1:44" ht="14.25">
      <c r="A43" s="154">
        <v>39</v>
      </c>
      <c r="B43" s="29"/>
      <c r="C43" s="29"/>
      <c r="D43" s="30"/>
      <c r="E43" s="30"/>
      <c r="F43" s="30"/>
      <c r="G43" s="30"/>
      <c r="H43" s="30"/>
      <c r="I43" s="141">
        <v>39</v>
      </c>
      <c r="J43" s="141">
        <f t="shared" si="6"/>
      </c>
      <c r="K43" s="141">
        <f t="shared" si="7"/>
        <v>0</v>
      </c>
      <c r="L43" s="141">
        <f t="shared" si="8"/>
      </c>
      <c r="M43" s="141">
        <f t="shared" si="8"/>
      </c>
      <c r="N43" s="141">
        <f t="shared" si="8"/>
      </c>
      <c r="O43" s="141">
        <f t="shared" si="8"/>
      </c>
      <c r="P43" s="141">
        <f t="shared" si="8"/>
      </c>
      <c r="Q43" s="32">
        <f t="shared" si="9"/>
      </c>
      <c r="R43" s="32">
        <f t="shared" si="10"/>
      </c>
      <c r="S43" s="31">
        <f t="shared" si="11"/>
      </c>
      <c r="T43" s="31">
        <f t="shared" si="12"/>
      </c>
      <c r="U43" s="31">
        <f t="shared" si="13"/>
      </c>
      <c r="V43" s="31">
        <f t="shared" si="14"/>
      </c>
      <c r="W43" s="31">
        <f t="shared" si="15"/>
      </c>
      <c r="X43" s="32">
        <f t="shared" si="16"/>
      </c>
      <c r="Y43" s="33">
        <f t="shared" si="17"/>
      </c>
      <c r="Z43" s="31">
        <f t="shared" si="18"/>
      </c>
      <c r="AA43" s="31">
        <f t="shared" si="19"/>
      </c>
      <c r="AB43" s="31">
        <f t="shared" si="20"/>
      </c>
      <c r="AC43" s="31">
        <f t="shared" si="21"/>
      </c>
      <c r="AD43" s="32">
        <f t="shared" si="22"/>
      </c>
      <c r="AE43" s="31">
        <f t="shared" si="23"/>
      </c>
      <c r="AF43" s="33">
        <f t="shared" si="24"/>
      </c>
      <c r="AG43" s="31">
        <f t="shared" si="25"/>
      </c>
      <c r="AH43" s="31">
        <f t="shared" si="26"/>
      </c>
      <c r="AI43" s="31">
        <f t="shared" si="27"/>
      </c>
      <c r="AJ43" s="32">
        <f t="shared" si="28"/>
      </c>
      <c r="AK43" s="32">
        <f t="shared" si="29"/>
      </c>
      <c r="AL43" s="34" t="e">
        <f t="shared" si="30"/>
        <v>#VALUE!</v>
      </c>
      <c r="AM43" s="34" t="e">
        <f t="shared" si="30"/>
        <v>#VALUE!</v>
      </c>
      <c r="AN43" s="34" t="e">
        <f t="shared" si="1"/>
        <v>#VALUE!</v>
      </c>
      <c r="AO43" s="34" t="e">
        <f t="shared" si="2"/>
        <v>#VALUE!</v>
      </c>
      <c r="AP43" s="34" t="e">
        <f t="shared" si="3"/>
        <v>#VALUE!</v>
      </c>
      <c r="AQ43" s="34" t="e">
        <f t="shared" si="4"/>
        <v>#VALUE!</v>
      </c>
      <c r="AR43" s="35" t="e">
        <f t="shared" si="5"/>
        <v>#VALUE!</v>
      </c>
    </row>
    <row r="44" spans="1:44" ht="15" thickBot="1">
      <c r="A44" s="155">
        <v>40</v>
      </c>
      <c r="B44" s="37"/>
      <c r="C44" s="37"/>
      <c r="D44" s="38"/>
      <c r="E44" s="38"/>
      <c r="F44" s="38"/>
      <c r="G44" s="38"/>
      <c r="H44" s="38"/>
      <c r="I44" s="142">
        <v>40</v>
      </c>
      <c r="J44" s="142">
        <f t="shared" si="6"/>
      </c>
      <c r="K44" s="142">
        <f t="shared" si="7"/>
        <v>0</v>
      </c>
      <c r="L44" s="142">
        <f t="shared" si="8"/>
      </c>
      <c r="M44" s="142">
        <f t="shared" si="8"/>
      </c>
      <c r="N44" s="142">
        <f t="shared" si="8"/>
      </c>
      <c r="O44" s="142">
        <f t="shared" si="8"/>
      </c>
      <c r="P44" s="142">
        <f t="shared" si="8"/>
      </c>
      <c r="Q44" s="40">
        <f t="shared" si="9"/>
      </c>
      <c r="R44" s="40">
        <f t="shared" si="10"/>
      </c>
      <c r="S44" s="39">
        <f t="shared" si="11"/>
      </c>
      <c r="T44" s="39">
        <f t="shared" si="12"/>
      </c>
      <c r="U44" s="39">
        <f t="shared" si="13"/>
      </c>
      <c r="V44" s="39">
        <f t="shared" si="14"/>
      </c>
      <c r="W44" s="39">
        <f t="shared" si="15"/>
      </c>
      <c r="X44" s="40">
        <f t="shared" si="16"/>
      </c>
      <c r="Y44" s="41">
        <f t="shared" si="17"/>
      </c>
      <c r="Z44" s="39">
        <f t="shared" si="18"/>
      </c>
      <c r="AA44" s="39">
        <f t="shared" si="19"/>
      </c>
      <c r="AB44" s="39">
        <f t="shared" si="20"/>
      </c>
      <c r="AC44" s="39">
        <f t="shared" si="21"/>
      </c>
      <c r="AD44" s="40">
        <f t="shared" si="22"/>
      </c>
      <c r="AE44" s="39">
        <f t="shared" si="23"/>
      </c>
      <c r="AF44" s="41">
        <f t="shared" si="24"/>
      </c>
      <c r="AG44" s="39">
        <f t="shared" si="25"/>
      </c>
      <c r="AH44" s="39">
        <f t="shared" si="26"/>
      </c>
      <c r="AI44" s="39">
        <f t="shared" si="27"/>
      </c>
      <c r="AJ44" s="40">
        <f t="shared" si="28"/>
      </c>
      <c r="AK44" s="40">
        <f t="shared" si="29"/>
      </c>
      <c r="AL44" s="42" t="e">
        <f t="shared" si="30"/>
        <v>#VALUE!</v>
      </c>
      <c r="AM44" s="42" t="e">
        <f t="shared" si="30"/>
        <v>#VALUE!</v>
      </c>
      <c r="AN44" s="42" t="e">
        <f t="shared" si="1"/>
        <v>#VALUE!</v>
      </c>
      <c r="AO44" s="42" t="e">
        <f t="shared" si="2"/>
        <v>#VALUE!</v>
      </c>
      <c r="AP44" s="42" t="e">
        <f t="shared" si="3"/>
        <v>#VALUE!</v>
      </c>
      <c r="AQ44" s="42" t="e">
        <f t="shared" si="4"/>
        <v>#VALUE!</v>
      </c>
      <c r="AR44" s="43" t="e">
        <f t="shared" si="5"/>
        <v>#VALUE!</v>
      </c>
    </row>
    <row r="45" spans="1:44" ht="13.5">
      <c r="A45" s="2"/>
      <c r="B45" s="2"/>
      <c r="C45" s="2"/>
      <c r="D45" s="2"/>
      <c r="E45" s="2"/>
      <c r="F45" s="2"/>
      <c r="G45" s="2"/>
      <c r="H45" s="52"/>
      <c r="I45" s="190" t="s">
        <v>22</v>
      </c>
      <c r="J45" s="191"/>
      <c r="K45" s="144"/>
      <c r="L45" s="140">
        <f>COUNTIF(L$5:L$44,4)</f>
        <v>0</v>
      </c>
      <c r="M45" s="140">
        <f aca="true" t="shared" si="31" ref="M45:AK45">COUNTIF(M$5:M$44,4)</f>
        <v>0</v>
      </c>
      <c r="N45" s="140">
        <f t="shared" si="31"/>
        <v>0</v>
      </c>
      <c r="O45" s="140">
        <f t="shared" si="31"/>
        <v>0</v>
      </c>
      <c r="P45" s="140">
        <f t="shared" si="31"/>
        <v>0</v>
      </c>
      <c r="Q45" s="53">
        <f t="shared" si="31"/>
        <v>0</v>
      </c>
      <c r="R45" s="24">
        <f t="shared" si="31"/>
        <v>0</v>
      </c>
      <c r="S45" s="22">
        <f>COUNTIF(S$5:S$44,4)</f>
        <v>0</v>
      </c>
      <c r="T45" s="22">
        <f t="shared" si="31"/>
        <v>0</v>
      </c>
      <c r="U45" s="22">
        <f t="shared" si="31"/>
        <v>0</v>
      </c>
      <c r="V45" s="22">
        <f t="shared" si="31"/>
        <v>0</v>
      </c>
      <c r="W45" s="22">
        <f t="shared" si="31"/>
        <v>0</v>
      </c>
      <c r="X45" s="53">
        <f t="shared" si="31"/>
        <v>0</v>
      </c>
      <c r="Y45" s="25">
        <f t="shared" si="31"/>
        <v>0</v>
      </c>
      <c r="Z45" s="22">
        <f>COUNTIF(Z$5:Z$44,4)</f>
        <v>0</v>
      </c>
      <c r="AA45" s="22">
        <f t="shared" si="31"/>
        <v>0</v>
      </c>
      <c r="AB45" s="22">
        <f t="shared" si="31"/>
        <v>0</v>
      </c>
      <c r="AC45" s="22">
        <f t="shared" si="31"/>
        <v>0</v>
      </c>
      <c r="AD45" s="53">
        <f t="shared" si="31"/>
        <v>0</v>
      </c>
      <c r="AE45" s="22">
        <f t="shared" si="31"/>
        <v>0</v>
      </c>
      <c r="AF45" s="25">
        <f t="shared" si="31"/>
        <v>0</v>
      </c>
      <c r="AG45" s="22">
        <f>COUNTIF(AG$5:AG$44,4)</f>
        <v>0</v>
      </c>
      <c r="AH45" s="22">
        <f t="shared" si="31"/>
        <v>0</v>
      </c>
      <c r="AI45" s="22">
        <f t="shared" si="31"/>
        <v>0</v>
      </c>
      <c r="AJ45" s="53">
        <f t="shared" si="31"/>
        <v>0</v>
      </c>
      <c r="AK45" s="53">
        <f t="shared" si="31"/>
        <v>0</v>
      </c>
      <c r="AL45" s="22">
        <f aca="true" t="shared" si="32" ref="AL45:AM48">L45+S45+Y45+AE45</f>
        <v>0</v>
      </c>
      <c r="AM45" s="22">
        <f t="shared" si="32"/>
        <v>0</v>
      </c>
      <c r="AN45" s="22">
        <f>P45+W45+AC45+AI45</f>
        <v>0</v>
      </c>
      <c r="AO45" s="22">
        <f>O45+V45+AB45+AH45</f>
        <v>0</v>
      </c>
      <c r="AP45" s="22">
        <f>Q45+X45+AD45+AJ45</f>
        <v>0</v>
      </c>
      <c r="AQ45" s="22">
        <f>N45+U45+AA45+AG45</f>
        <v>0</v>
      </c>
      <c r="AR45" s="54">
        <f>AK45+R45</f>
        <v>0</v>
      </c>
    </row>
    <row r="46" spans="1:44" ht="13.5">
      <c r="A46" s="2"/>
      <c r="B46" s="2"/>
      <c r="C46" s="2"/>
      <c r="D46" s="2"/>
      <c r="E46" s="2"/>
      <c r="F46" s="2"/>
      <c r="G46" s="2"/>
      <c r="H46" s="52"/>
      <c r="I46" s="197" t="s">
        <v>23</v>
      </c>
      <c r="J46" s="198"/>
      <c r="K46" s="145"/>
      <c r="L46" s="141">
        <f>COUNTIF(L$5:L$44,3)</f>
        <v>0</v>
      </c>
      <c r="M46" s="141">
        <f aca="true" t="shared" si="33" ref="M46:AK46">COUNTIF(M$5:M$44,3)</f>
        <v>0</v>
      </c>
      <c r="N46" s="141">
        <f t="shared" si="33"/>
        <v>0</v>
      </c>
      <c r="O46" s="141">
        <f t="shared" si="33"/>
        <v>0</v>
      </c>
      <c r="P46" s="141">
        <f t="shared" si="33"/>
        <v>0</v>
      </c>
      <c r="Q46" s="55">
        <f t="shared" si="33"/>
        <v>0</v>
      </c>
      <c r="R46" s="56">
        <f t="shared" si="33"/>
        <v>0</v>
      </c>
      <c r="S46" s="31">
        <f>COUNTIF(S$5:S$44,3)</f>
        <v>0</v>
      </c>
      <c r="T46" s="31">
        <f t="shared" si="33"/>
        <v>0</v>
      </c>
      <c r="U46" s="31">
        <f t="shared" si="33"/>
        <v>0</v>
      </c>
      <c r="V46" s="31">
        <f t="shared" si="33"/>
        <v>0</v>
      </c>
      <c r="W46" s="31">
        <f t="shared" si="33"/>
        <v>0</v>
      </c>
      <c r="X46" s="55">
        <f t="shared" si="33"/>
        <v>0</v>
      </c>
      <c r="Y46" s="33">
        <f t="shared" si="33"/>
        <v>0</v>
      </c>
      <c r="Z46" s="31">
        <f>COUNTIF(Z$5:Z$44,3)</f>
        <v>0</v>
      </c>
      <c r="AA46" s="31">
        <f t="shared" si="33"/>
        <v>0</v>
      </c>
      <c r="AB46" s="31">
        <f t="shared" si="33"/>
        <v>0</v>
      </c>
      <c r="AC46" s="31">
        <f t="shared" si="33"/>
        <v>0</v>
      </c>
      <c r="AD46" s="55">
        <f t="shared" si="33"/>
        <v>0</v>
      </c>
      <c r="AE46" s="31">
        <f t="shared" si="33"/>
        <v>0</v>
      </c>
      <c r="AF46" s="33">
        <f t="shared" si="33"/>
        <v>0</v>
      </c>
      <c r="AG46" s="31">
        <f>COUNTIF(AG$5:AG$44,3)</f>
        <v>0</v>
      </c>
      <c r="AH46" s="31">
        <f t="shared" si="33"/>
        <v>0</v>
      </c>
      <c r="AI46" s="31">
        <f t="shared" si="33"/>
        <v>0</v>
      </c>
      <c r="AJ46" s="55">
        <f t="shared" si="33"/>
        <v>0</v>
      </c>
      <c r="AK46" s="55">
        <f t="shared" si="33"/>
        <v>0</v>
      </c>
      <c r="AL46" s="31">
        <f t="shared" si="32"/>
        <v>0</v>
      </c>
      <c r="AM46" s="31">
        <f t="shared" si="32"/>
        <v>0</v>
      </c>
      <c r="AN46" s="31">
        <f>P46+W46+AC46+AI46</f>
        <v>0</v>
      </c>
      <c r="AO46" s="31">
        <f>O46+V46+AB46+AH46</f>
        <v>0</v>
      </c>
      <c r="AP46" s="31">
        <f>Q46+X46+AD46+AJ46</f>
        <v>0</v>
      </c>
      <c r="AQ46" s="31">
        <f>N46+U46+AA46+AG46</f>
        <v>0</v>
      </c>
      <c r="AR46" s="57">
        <f>AK46+R46</f>
        <v>0</v>
      </c>
    </row>
    <row r="47" spans="1:44" ht="13.5">
      <c r="A47" s="2"/>
      <c r="B47" s="2"/>
      <c r="C47" s="2"/>
      <c r="D47" s="2"/>
      <c r="E47" s="2"/>
      <c r="F47" s="2"/>
      <c r="G47" s="2"/>
      <c r="H47" s="52"/>
      <c r="I47" s="197" t="s">
        <v>24</v>
      </c>
      <c r="J47" s="198"/>
      <c r="K47" s="145"/>
      <c r="L47" s="141">
        <f>COUNTIF(L$5:L$44,2)</f>
        <v>0</v>
      </c>
      <c r="M47" s="141">
        <f aca="true" t="shared" si="34" ref="M47:AK47">COUNTIF(M$5:M$44,2)</f>
        <v>0</v>
      </c>
      <c r="N47" s="141">
        <f t="shared" si="34"/>
        <v>0</v>
      </c>
      <c r="O47" s="141">
        <f t="shared" si="34"/>
        <v>0</v>
      </c>
      <c r="P47" s="141">
        <f t="shared" si="34"/>
        <v>0</v>
      </c>
      <c r="Q47" s="55">
        <f t="shared" si="34"/>
        <v>0</v>
      </c>
      <c r="R47" s="56">
        <f t="shared" si="34"/>
        <v>0</v>
      </c>
      <c r="S47" s="31">
        <f>COUNTIF(S$5:S$44,2)</f>
        <v>0</v>
      </c>
      <c r="T47" s="31">
        <f t="shared" si="34"/>
        <v>0</v>
      </c>
      <c r="U47" s="31">
        <f t="shared" si="34"/>
        <v>0</v>
      </c>
      <c r="V47" s="31">
        <f t="shared" si="34"/>
        <v>0</v>
      </c>
      <c r="W47" s="31">
        <f t="shared" si="34"/>
        <v>0</v>
      </c>
      <c r="X47" s="55">
        <f t="shared" si="34"/>
        <v>0</v>
      </c>
      <c r="Y47" s="33">
        <f t="shared" si="34"/>
        <v>0</v>
      </c>
      <c r="Z47" s="31">
        <f>COUNTIF(Z$5:Z$44,2)</f>
        <v>0</v>
      </c>
      <c r="AA47" s="31">
        <f t="shared" si="34"/>
        <v>0</v>
      </c>
      <c r="AB47" s="31">
        <f t="shared" si="34"/>
        <v>0</v>
      </c>
      <c r="AC47" s="31">
        <f t="shared" si="34"/>
        <v>0</v>
      </c>
      <c r="AD47" s="55">
        <f t="shared" si="34"/>
        <v>0</v>
      </c>
      <c r="AE47" s="31">
        <f t="shared" si="34"/>
        <v>0</v>
      </c>
      <c r="AF47" s="33">
        <f t="shared" si="34"/>
        <v>0</v>
      </c>
      <c r="AG47" s="31">
        <f>COUNTIF(AG$5:AG$44,2)</f>
        <v>0</v>
      </c>
      <c r="AH47" s="31">
        <f t="shared" si="34"/>
        <v>0</v>
      </c>
      <c r="AI47" s="31">
        <f t="shared" si="34"/>
        <v>0</v>
      </c>
      <c r="AJ47" s="55">
        <f t="shared" si="34"/>
        <v>0</v>
      </c>
      <c r="AK47" s="55">
        <f t="shared" si="34"/>
        <v>0</v>
      </c>
      <c r="AL47" s="31">
        <f t="shared" si="32"/>
        <v>0</v>
      </c>
      <c r="AM47" s="31">
        <f t="shared" si="32"/>
        <v>0</v>
      </c>
      <c r="AN47" s="31">
        <f>P47+W47+AC47+AI47</f>
        <v>0</v>
      </c>
      <c r="AO47" s="31">
        <f>O47+V47+AB47+AH47</f>
        <v>0</v>
      </c>
      <c r="AP47" s="31">
        <f>Q47+X47+AD47+AJ47</f>
        <v>0</v>
      </c>
      <c r="AQ47" s="31">
        <f>N47+U47+AA47+AG47</f>
        <v>0</v>
      </c>
      <c r="AR47" s="57">
        <f>AK47+R47</f>
        <v>0</v>
      </c>
    </row>
    <row r="48" spans="1:44" ht="13.5">
      <c r="A48" s="2"/>
      <c r="B48" s="2"/>
      <c r="C48" s="2"/>
      <c r="D48" s="2"/>
      <c r="E48" s="2"/>
      <c r="F48" s="2"/>
      <c r="G48" s="2"/>
      <c r="H48" s="52"/>
      <c r="I48" s="169" t="s">
        <v>25</v>
      </c>
      <c r="J48" s="170"/>
      <c r="K48" s="146"/>
      <c r="L48" s="142">
        <f>COUNTIF(L$5:L$44,1)</f>
        <v>0</v>
      </c>
      <c r="M48" s="142">
        <f aca="true" t="shared" si="35" ref="M48:AK48">COUNTIF(M$5:M$44,1)</f>
        <v>0</v>
      </c>
      <c r="N48" s="142">
        <f t="shared" si="35"/>
        <v>0</v>
      </c>
      <c r="O48" s="142">
        <f t="shared" si="35"/>
        <v>0</v>
      </c>
      <c r="P48" s="142">
        <f t="shared" si="35"/>
        <v>0</v>
      </c>
      <c r="Q48" s="58">
        <f t="shared" si="35"/>
        <v>0</v>
      </c>
      <c r="R48" s="59">
        <f t="shared" si="35"/>
        <v>0</v>
      </c>
      <c r="S48" s="39">
        <f>COUNTIF(S$5:S$44,1)</f>
        <v>0</v>
      </c>
      <c r="T48" s="39">
        <f t="shared" si="35"/>
        <v>0</v>
      </c>
      <c r="U48" s="39">
        <f t="shared" si="35"/>
        <v>0</v>
      </c>
      <c r="V48" s="39">
        <f t="shared" si="35"/>
        <v>0</v>
      </c>
      <c r="W48" s="39">
        <f t="shared" si="35"/>
        <v>0</v>
      </c>
      <c r="X48" s="58">
        <f t="shared" si="35"/>
        <v>0</v>
      </c>
      <c r="Y48" s="41">
        <f t="shared" si="35"/>
        <v>0</v>
      </c>
      <c r="Z48" s="39">
        <f>COUNTIF(Z$5:Z$44,1)</f>
        <v>0</v>
      </c>
      <c r="AA48" s="39">
        <f t="shared" si="35"/>
        <v>0</v>
      </c>
      <c r="AB48" s="39">
        <f t="shared" si="35"/>
        <v>0</v>
      </c>
      <c r="AC48" s="39">
        <f t="shared" si="35"/>
        <v>0</v>
      </c>
      <c r="AD48" s="58">
        <f t="shared" si="35"/>
        <v>0</v>
      </c>
      <c r="AE48" s="39">
        <f t="shared" si="35"/>
        <v>0</v>
      </c>
      <c r="AF48" s="41">
        <f t="shared" si="35"/>
        <v>0</v>
      </c>
      <c r="AG48" s="39">
        <f>COUNTIF(AG$5:AG$44,1)</f>
        <v>0</v>
      </c>
      <c r="AH48" s="39">
        <f t="shared" si="35"/>
        <v>0</v>
      </c>
      <c r="AI48" s="39">
        <f t="shared" si="35"/>
        <v>0</v>
      </c>
      <c r="AJ48" s="58">
        <f t="shared" si="35"/>
        <v>0</v>
      </c>
      <c r="AK48" s="58">
        <f t="shared" si="35"/>
        <v>0</v>
      </c>
      <c r="AL48" s="39">
        <f t="shared" si="32"/>
        <v>0</v>
      </c>
      <c r="AM48" s="39">
        <f t="shared" si="32"/>
        <v>0</v>
      </c>
      <c r="AN48" s="39">
        <f>P48+W48+AC48+AI48</f>
        <v>0</v>
      </c>
      <c r="AO48" s="39">
        <f>O48+V48+AB48+AH48</f>
        <v>0</v>
      </c>
      <c r="AP48" s="39">
        <f>Q48+X48+AD48+AJ48</f>
        <v>0</v>
      </c>
      <c r="AQ48" s="39">
        <f>N48+U48+AA48+AG48</f>
        <v>0</v>
      </c>
      <c r="AR48" s="60">
        <f>AK48+R48</f>
        <v>0</v>
      </c>
    </row>
    <row r="49" spans="1:44" ht="13.5">
      <c r="A49" s="2"/>
      <c r="B49" s="2"/>
      <c r="C49" s="2"/>
      <c r="D49" s="2"/>
      <c r="E49" s="2"/>
      <c r="F49" s="2"/>
      <c r="G49" s="2"/>
      <c r="H49" s="52"/>
      <c r="I49" s="165" t="s">
        <v>26</v>
      </c>
      <c r="J49" s="166"/>
      <c r="K49" s="147"/>
      <c r="L49" s="148">
        <f>SUM(L45:L48)</f>
        <v>0</v>
      </c>
      <c r="M49" s="148">
        <f aca="true" t="shared" si="36" ref="M49:AF49">SUM(M45:M48)</f>
        <v>0</v>
      </c>
      <c r="N49" s="148">
        <f t="shared" si="36"/>
        <v>0</v>
      </c>
      <c r="O49" s="148">
        <f t="shared" si="36"/>
        <v>0</v>
      </c>
      <c r="P49" s="148">
        <f t="shared" si="36"/>
        <v>0</v>
      </c>
      <c r="Q49" s="62">
        <f t="shared" si="36"/>
        <v>0</v>
      </c>
      <c r="R49" s="63">
        <f t="shared" si="36"/>
        <v>0</v>
      </c>
      <c r="S49" s="61">
        <f t="shared" si="36"/>
        <v>0</v>
      </c>
      <c r="T49" s="61">
        <f t="shared" si="36"/>
        <v>0</v>
      </c>
      <c r="U49" s="61">
        <f t="shared" si="36"/>
        <v>0</v>
      </c>
      <c r="V49" s="61">
        <f t="shared" si="36"/>
        <v>0</v>
      </c>
      <c r="W49" s="61">
        <f t="shared" si="36"/>
        <v>0</v>
      </c>
      <c r="X49" s="62">
        <f t="shared" si="36"/>
        <v>0</v>
      </c>
      <c r="Y49" s="64">
        <f t="shared" si="36"/>
        <v>0</v>
      </c>
      <c r="Z49" s="61">
        <f t="shared" si="36"/>
        <v>0</v>
      </c>
      <c r="AA49" s="61">
        <f t="shared" si="36"/>
        <v>0</v>
      </c>
      <c r="AB49" s="61">
        <f t="shared" si="36"/>
        <v>0</v>
      </c>
      <c r="AC49" s="61">
        <f t="shared" si="36"/>
        <v>0</v>
      </c>
      <c r="AD49" s="62">
        <f t="shared" si="36"/>
        <v>0</v>
      </c>
      <c r="AE49" s="61">
        <f t="shared" si="36"/>
        <v>0</v>
      </c>
      <c r="AF49" s="64">
        <f t="shared" si="36"/>
        <v>0</v>
      </c>
      <c r="AG49" s="61">
        <f>SUM(AG45:AG48)</f>
        <v>0</v>
      </c>
      <c r="AH49" s="61">
        <f>SUM(AH45:AH48)</f>
        <v>0</v>
      </c>
      <c r="AI49" s="61">
        <f>SUM(AI45:AI48)</f>
        <v>0</v>
      </c>
      <c r="AJ49" s="62">
        <f>SUM(AJ45:AJ48)</f>
        <v>0</v>
      </c>
      <c r="AK49" s="62">
        <f>SUM(AK45:AK48)</f>
        <v>0</v>
      </c>
      <c r="AL49" s="61">
        <f aca="true" t="shared" si="37" ref="AL49:AR49">SUM(AL45:AL48)</f>
        <v>0</v>
      </c>
      <c r="AM49" s="61">
        <f t="shared" si="37"/>
        <v>0</v>
      </c>
      <c r="AN49" s="61">
        <f t="shared" si="37"/>
        <v>0</v>
      </c>
      <c r="AO49" s="61">
        <f t="shared" si="37"/>
        <v>0</v>
      </c>
      <c r="AP49" s="61">
        <f t="shared" si="37"/>
        <v>0</v>
      </c>
      <c r="AQ49" s="61">
        <f t="shared" si="37"/>
        <v>0</v>
      </c>
      <c r="AR49" s="65">
        <f t="shared" si="37"/>
        <v>0</v>
      </c>
    </row>
    <row r="50" spans="1:44" ht="13.5">
      <c r="A50" s="2"/>
      <c r="B50" s="2"/>
      <c r="C50" s="2"/>
      <c r="D50" s="2"/>
      <c r="E50" s="2"/>
      <c r="F50" s="2"/>
      <c r="G50" s="2"/>
      <c r="H50" s="52"/>
      <c r="I50" s="195" t="s">
        <v>27</v>
      </c>
      <c r="J50" s="196"/>
      <c r="K50" s="149">
        <f>COUNTIF($K$5:$K$44,1)</f>
        <v>0</v>
      </c>
      <c r="L50" s="150" t="e">
        <f aca="true" t="shared" si="38" ref="L50:AR50">SUMIF($C$5:$C$44,1,L5:L44)/COUNTIF($C$5:$C$44,1)</f>
        <v>#DIV/0!</v>
      </c>
      <c r="M50" s="150" t="e">
        <f t="shared" si="38"/>
        <v>#DIV/0!</v>
      </c>
      <c r="N50" s="150" t="e">
        <f t="shared" si="38"/>
        <v>#DIV/0!</v>
      </c>
      <c r="O50" s="150" t="e">
        <f t="shared" si="38"/>
        <v>#DIV/0!</v>
      </c>
      <c r="P50" s="150" t="e">
        <f t="shared" si="38"/>
        <v>#DIV/0!</v>
      </c>
      <c r="Q50" s="67" t="e">
        <f t="shared" si="38"/>
        <v>#DIV/0!</v>
      </c>
      <c r="R50" s="68" t="e">
        <f t="shared" si="38"/>
        <v>#DIV/0!</v>
      </c>
      <c r="S50" s="66" t="e">
        <f t="shared" si="38"/>
        <v>#DIV/0!</v>
      </c>
      <c r="T50" s="66" t="e">
        <f t="shared" si="38"/>
        <v>#DIV/0!</v>
      </c>
      <c r="U50" s="66" t="e">
        <f t="shared" si="38"/>
        <v>#DIV/0!</v>
      </c>
      <c r="V50" s="66" t="e">
        <f t="shared" si="38"/>
        <v>#DIV/0!</v>
      </c>
      <c r="W50" s="66" t="e">
        <f t="shared" si="38"/>
        <v>#DIV/0!</v>
      </c>
      <c r="X50" s="67" t="e">
        <f t="shared" si="38"/>
        <v>#DIV/0!</v>
      </c>
      <c r="Y50" s="69" t="e">
        <f t="shared" si="38"/>
        <v>#DIV/0!</v>
      </c>
      <c r="Z50" s="66" t="e">
        <f t="shared" si="38"/>
        <v>#DIV/0!</v>
      </c>
      <c r="AA50" s="66" t="e">
        <f t="shared" si="38"/>
        <v>#DIV/0!</v>
      </c>
      <c r="AB50" s="66" t="e">
        <f t="shared" si="38"/>
        <v>#DIV/0!</v>
      </c>
      <c r="AC50" s="66" t="e">
        <f t="shared" si="38"/>
        <v>#DIV/0!</v>
      </c>
      <c r="AD50" s="67" t="e">
        <f t="shared" si="38"/>
        <v>#DIV/0!</v>
      </c>
      <c r="AE50" s="66" t="e">
        <f t="shared" si="38"/>
        <v>#DIV/0!</v>
      </c>
      <c r="AF50" s="69" t="e">
        <f t="shared" si="38"/>
        <v>#DIV/0!</v>
      </c>
      <c r="AG50" s="66" t="e">
        <f t="shared" si="38"/>
        <v>#DIV/0!</v>
      </c>
      <c r="AH50" s="66" t="e">
        <f t="shared" si="38"/>
        <v>#DIV/0!</v>
      </c>
      <c r="AI50" s="66" t="e">
        <f t="shared" si="38"/>
        <v>#DIV/0!</v>
      </c>
      <c r="AJ50" s="67" t="e">
        <f t="shared" si="38"/>
        <v>#DIV/0!</v>
      </c>
      <c r="AK50" s="67" t="e">
        <f t="shared" si="38"/>
        <v>#DIV/0!</v>
      </c>
      <c r="AL50" s="66" t="e">
        <f t="shared" si="38"/>
        <v>#DIV/0!</v>
      </c>
      <c r="AM50" s="66" t="e">
        <f t="shared" si="38"/>
        <v>#DIV/0!</v>
      </c>
      <c r="AN50" s="66" t="e">
        <f t="shared" si="38"/>
        <v>#DIV/0!</v>
      </c>
      <c r="AO50" s="66" t="e">
        <f t="shared" si="38"/>
        <v>#DIV/0!</v>
      </c>
      <c r="AP50" s="66" t="e">
        <f t="shared" si="38"/>
        <v>#DIV/0!</v>
      </c>
      <c r="AQ50" s="66" t="e">
        <f t="shared" si="38"/>
        <v>#DIV/0!</v>
      </c>
      <c r="AR50" s="70" t="e">
        <f t="shared" si="38"/>
        <v>#DIV/0!</v>
      </c>
    </row>
    <row r="51" spans="1:44" ht="13.5">
      <c r="A51" s="71"/>
      <c r="B51" s="2"/>
      <c r="C51" s="2"/>
      <c r="D51" s="2"/>
      <c r="E51" s="2"/>
      <c r="F51" s="2"/>
      <c r="G51" s="2"/>
      <c r="H51" s="52"/>
      <c r="I51" s="169" t="s">
        <v>28</v>
      </c>
      <c r="J51" s="170"/>
      <c r="K51" s="146">
        <f>COUNTIF($K$5:$K$44,2)</f>
        <v>0</v>
      </c>
      <c r="L51" s="151" t="e">
        <f aca="true" t="shared" si="39" ref="L51:AR51">SUMIF($C$5:$C$44,2,L5:L44)/COUNTIF($C$5:$C$44,2)</f>
        <v>#DIV/0!</v>
      </c>
      <c r="M51" s="151" t="e">
        <f t="shared" si="39"/>
        <v>#DIV/0!</v>
      </c>
      <c r="N51" s="151" t="e">
        <f t="shared" si="39"/>
        <v>#DIV/0!</v>
      </c>
      <c r="O51" s="151" t="e">
        <f t="shared" si="39"/>
        <v>#DIV/0!</v>
      </c>
      <c r="P51" s="151" t="e">
        <f t="shared" si="39"/>
        <v>#DIV/0!</v>
      </c>
      <c r="Q51" s="73" t="e">
        <f t="shared" si="39"/>
        <v>#DIV/0!</v>
      </c>
      <c r="R51" s="74" t="e">
        <f t="shared" si="39"/>
        <v>#DIV/0!</v>
      </c>
      <c r="S51" s="72" t="e">
        <f t="shared" si="39"/>
        <v>#DIV/0!</v>
      </c>
      <c r="T51" s="72" t="e">
        <f t="shared" si="39"/>
        <v>#DIV/0!</v>
      </c>
      <c r="U51" s="72" t="e">
        <f t="shared" si="39"/>
        <v>#DIV/0!</v>
      </c>
      <c r="V51" s="72" t="e">
        <f t="shared" si="39"/>
        <v>#DIV/0!</v>
      </c>
      <c r="W51" s="72" t="e">
        <f t="shared" si="39"/>
        <v>#DIV/0!</v>
      </c>
      <c r="X51" s="73" t="e">
        <f t="shared" si="39"/>
        <v>#DIV/0!</v>
      </c>
      <c r="Y51" s="75" t="e">
        <f t="shared" si="39"/>
        <v>#DIV/0!</v>
      </c>
      <c r="Z51" s="72" t="e">
        <f t="shared" si="39"/>
        <v>#DIV/0!</v>
      </c>
      <c r="AA51" s="72" t="e">
        <f t="shared" si="39"/>
        <v>#DIV/0!</v>
      </c>
      <c r="AB51" s="72" t="e">
        <f t="shared" si="39"/>
        <v>#DIV/0!</v>
      </c>
      <c r="AC51" s="72" t="e">
        <f t="shared" si="39"/>
        <v>#DIV/0!</v>
      </c>
      <c r="AD51" s="73" t="e">
        <f t="shared" si="39"/>
        <v>#DIV/0!</v>
      </c>
      <c r="AE51" s="72" t="e">
        <f t="shared" si="39"/>
        <v>#DIV/0!</v>
      </c>
      <c r="AF51" s="75" t="e">
        <f t="shared" si="39"/>
        <v>#DIV/0!</v>
      </c>
      <c r="AG51" s="72" t="e">
        <f t="shared" si="39"/>
        <v>#DIV/0!</v>
      </c>
      <c r="AH51" s="72" t="e">
        <f t="shared" si="39"/>
        <v>#DIV/0!</v>
      </c>
      <c r="AI51" s="72" t="e">
        <f t="shared" si="39"/>
        <v>#DIV/0!</v>
      </c>
      <c r="AJ51" s="73" t="e">
        <f t="shared" si="39"/>
        <v>#DIV/0!</v>
      </c>
      <c r="AK51" s="73" t="e">
        <f t="shared" si="39"/>
        <v>#DIV/0!</v>
      </c>
      <c r="AL51" s="72" t="e">
        <f t="shared" si="39"/>
        <v>#DIV/0!</v>
      </c>
      <c r="AM51" s="72" t="e">
        <f t="shared" si="39"/>
        <v>#DIV/0!</v>
      </c>
      <c r="AN51" s="72" t="e">
        <f t="shared" si="39"/>
        <v>#DIV/0!</v>
      </c>
      <c r="AO51" s="72" t="e">
        <f t="shared" si="39"/>
        <v>#DIV/0!</v>
      </c>
      <c r="AP51" s="72" t="e">
        <f t="shared" si="39"/>
        <v>#DIV/0!</v>
      </c>
      <c r="AQ51" s="72" t="e">
        <f t="shared" si="39"/>
        <v>#DIV/0!</v>
      </c>
      <c r="AR51" s="76" t="e">
        <f t="shared" si="39"/>
        <v>#DIV/0!</v>
      </c>
    </row>
    <row r="52" spans="1:44" ht="13.5">
      <c r="A52" s="71"/>
      <c r="B52" s="2"/>
      <c r="C52" s="2"/>
      <c r="D52" s="2"/>
      <c r="E52" s="2"/>
      <c r="F52" s="2"/>
      <c r="G52" s="2"/>
      <c r="H52" s="52"/>
      <c r="I52" s="165" t="s">
        <v>29</v>
      </c>
      <c r="J52" s="166"/>
      <c r="K52" s="147">
        <f>40-COUNTIF($K$5:$K$44,0)</f>
        <v>0</v>
      </c>
      <c r="L52" s="152" t="e">
        <f>(4*L45+3*L46+2*L47+L48)/L49</f>
        <v>#DIV/0!</v>
      </c>
      <c r="M52" s="152" t="e">
        <f aca="true" t="shared" si="40" ref="M52:R52">(4*M45+3*M46+2*M47+M48)/M49</f>
        <v>#DIV/0!</v>
      </c>
      <c r="N52" s="152" t="e">
        <f t="shared" si="40"/>
        <v>#DIV/0!</v>
      </c>
      <c r="O52" s="152" t="e">
        <f t="shared" si="40"/>
        <v>#DIV/0!</v>
      </c>
      <c r="P52" s="152" t="e">
        <f t="shared" si="40"/>
        <v>#DIV/0!</v>
      </c>
      <c r="Q52" s="78" t="e">
        <f t="shared" si="40"/>
        <v>#DIV/0!</v>
      </c>
      <c r="R52" s="79" t="e">
        <f t="shared" si="40"/>
        <v>#DIV/0!</v>
      </c>
      <c r="S52" s="77" t="e">
        <f>(4*S45+3*S46+2*S47+S48)/S49</f>
        <v>#DIV/0!</v>
      </c>
      <c r="T52" s="77" t="e">
        <f aca="true" t="shared" si="41" ref="T52:Y52">(4*T45+3*T46+2*T47+T48)/T49</f>
        <v>#DIV/0!</v>
      </c>
      <c r="U52" s="77" t="e">
        <f t="shared" si="41"/>
        <v>#DIV/0!</v>
      </c>
      <c r="V52" s="77" t="e">
        <f t="shared" si="41"/>
        <v>#DIV/0!</v>
      </c>
      <c r="W52" s="77" t="e">
        <f t="shared" si="41"/>
        <v>#DIV/0!</v>
      </c>
      <c r="X52" s="78" t="e">
        <f t="shared" si="41"/>
        <v>#DIV/0!</v>
      </c>
      <c r="Y52" s="80" t="e">
        <f t="shared" si="41"/>
        <v>#DIV/0!</v>
      </c>
      <c r="Z52" s="77" t="e">
        <f>(4*Z45+3*Z46+2*Z47+Z48)/Z49</f>
        <v>#DIV/0!</v>
      </c>
      <c r="AA52" s="77" t="e">
        <f aca="true" t="shared" si="42" ref="AA52:AF52">(4*AA45+3*AA46+2*AA47+AA48)/AA49</f>
        <v>#DIV/0!</v>
      </c>
      <c r="AB52" s="77" t="e">
        <f t="shared" si="42"/>
        <v>#DIV/0!</v>
      </c>
      <c r="AC52" s="77" t="e">
        <f t="shared" si="42"/>
        <v>#DIV/0!</v>
      </c>
      <c r="AD52" s="78" t="e">
        <f t="shared" si="42"/>
        <v>#DIV/0!</v>
      </c>
      <c r="AE52" s="77" t="e">
        <f t="shared" si="42"/>
        <v>#DIV/0!</v>
      </c>
      <c r="AF52" s="80" t="e">
        <f t="shared" si="42"/>
        <v>#DIV/0!</v>
      </c>
      <c r="AG52" s="77" t="e">
        <f>(4*AG45+3*AG46+2*AG47+AG48)/AG49</f>
        <v>#DIV/0!</v>
      </c>
      <c r="AH52" s="77" t="e">
        <f>(4*AH45+3*AH46+2*AH47+AH48)/AH49</f>
        <v>#DIV/0!</v>
      </c>
      <c r="AI52" s="77" t="e">
        <f>(4*AI45+3*AI46+2*AI47+AI48)/AI49</f>
        <v>#DIV/0!</v>
      </c>
      <c r="AJ52" s="78" t="e">
        <f>(4*AJ45+3*AJ46+2*AJ47+AJ48)/AJ49</f>
        <v>#DIV/0!</v>
      </c>
      <c r="AK52" s="78" t="e">
        <f>(4*AK45+3*AK46+2*AK47+AK48)/AK49</f>
        <v>#DIV/0!</v>
      </c>
      <c r="AL52" s="77" t="e">
        <f aca="true" t="shared" si="43" ref="AL52:AQ52">((4*AL45+3*AL46+2*AL47+AL48)/AL49)*4</f>
        <v>#DIV/0!</v>
      </c>
      <c r="AM52" s="77" t="e">
        <f t="shared" si="43"/>
        <v>#DIV/0!</v>
      </c>
      <c r="AN52" s="77" t="e">
        <f t="shared" si="43"/>
        <v>#DIV/0!</v>
      </c>
      <c r="AO52" s="77" t="e">
        <f t="shared" si="43"/>
        <v>#DIV/0!</v>
      </c>
      <c r="AP52" s="77" t="e">
        <f t="shared" si="43"/>
        <v>#DIV/0!</v>
      </c>
      <c r="AQ52" s="77" t="e">
        <f t="shared" si="43"/>
        <v>#DIV/0!</v>
      </c>
      <c r="AR52" s="81" t="e">
        <f>(4*AR45+3*AR46+2*AR47+AR48)/AR49</f>
        <v>#DIV/0!</v>
      </c>
    </row>
    <row r="53" ht="13.5">
      <c r="K53" s="3" t="s">
        <v>30</v>
      </c>
    </row>
    <row r="54" ht="13.5">
      <c r="K54" t="s">
        <v>31</v>
      </c>
    </row>
  </sheetData>
  <sheetProtection password="CC71" sheet="1"/>
  <mergeCells count="41">
    <mergeCell ref="AC3:AC4"/>
    <mergeCell ref="AD3:AD4"/>
    <mergeCell ref="AH3:AH4"/>
    <mergeCell ref="AG3:AG4"/>
    <mergeCell ref="U3:U4"/>
    <mergeCell ref="V3:V4"/>
    <mergeCell ref="I47:J47"/>
    <mergeCell ref="I48:J48"/>
    <mergeCell ref="I49:J49"/>
    <mergeCell ref="AL2:AQ2"/>
    <mergeCell ref="AK3:AK4"/>
    <mergeCell ref="AJ3:AJ4"/>
    <mergeCell ref="AI3:AI4"/>
    <mergeCell ref="AE3:AE4"/>
    <mergeCell ref="A2:A4"/>
    <mergeCell ref="B2:B4"/>
    <mergeCell ref="C2:C4"/>
    <mergeCell ref="D2:H3"/>
    <mergeCell ref="I2:I4"/>
    <mergeCell ref="I45:J45"/>
    <mergeCell ref="J2:J4"/>
    <mergeCell ref="X3:X4"/>
    <mergeCell ref="Y3:Y4"/>
    <mergeCell ref="AB3:AB4"/>
    <mergeCell ref="AF3:AF4"/>
    <mergeCell ref="AA3:AA4"/>
    <mergeCell ref="R3:R4"/>
    <mergeCell ref="S3:S4"/>
    <mergeCell ref="Z3:Z4"/>
    <mergeCell ref="W3:W4"/>
    <mergeCell ref="T3:T4"/>
    <mergeCell ref="I52:J52"/>
    <mergeCell ref="Q3:Q4"/>
    <mergeCell ref="I51:J51"/>
    <mergeCell ref="L3:L4"/>
    <mergeCell ref="M3:M4"/>
    <mergeCell ref="N3:N4"/>
    <mergeCell ref="O3:O4"/>
    <mergeCell ref="I50:J50"/>
    <mergeCell ref="P3:P4"/>
    <mergeCell ref="I46:J46"/>
  </mergeCells>
  <conditionalFormatting sqref="Q5:Q44">
    <cfRule type="expression" priority="3" dxfId="9" stopIfTrue="1">
      <formula>ISERROR($Q5:Q$44)</formula>
    </cfRule>
  </conditionalFormatting>
  <conditionalFormatting sqref="X5:X44">
    <cfRule type="expression" priority="4" dxfId="9" stopIfTrue="1">
      <formula>ISERROR($X5:X$44)</formula>
    </cfRule>
  </conditionalFormatting>
  <conditionalFormatting sqref="AD5:AD44">
    <cfRule type="expression" priority="5" dxfId="9" stopIfTrue="1">
      <formula>ISERROR($AD5:AD$44)</formula>
    </cfRule>
  </conditionalFormatting>
  <conditionalFormatting sqref="AJ5:AJ44">
    <cfRule type="expression" priority="6" dxfId="9" stopIfTrue="1">
      <formula>ISERROR($AJ5:AJ$44)</formula>
    </cfRule>
  </conditionalFormatting>
  <conditionalFormatting sqref="AL5:AR44">
    <cfRule type="expression" priority="7" dxfId="9" stopIfTrue="1">
      <formula>ISERROR($AL5:AQ$44)</formula>
    </cfRule>
  </conditionalFormatting>
  <conditionalFormatting sqref="AK5:AK44">
    <cfRule type="expression" priority="2" dxfId="9" stopIfTrue="1">
      <formula>ISERROR($AJ5:AK$44)</formula>
    </cfRule>
  </conditionalFormatting>
  <conditionalFormatting sqref="R5:R44">
    <cfRule type="expression" priority="1" dxfId="9" stopIfTrue="1">
      <formula>ISERROR(A1:$AJ$44)</formula>
    </cfRule>
  </conditionalFormatting>
  <dataValidations count="4">
    <dataValidation type="list" allowBlank="1" showInputMessage="1" showErrorMessage="1" sqref="C5:C44">
      <formula1>$A$5:$A$6</formula1>
    </dataValidation>
    <dataValidation type="whole" allowBlank="1" showInputMessage="1" showErrorMessage="1" imeMode="halfAlpha" sqref="D5:D44">
      <formula1>11111</formula1>
      <formula2>44444</formula2>
    </dataValidation>
    <dataValidation type="whole" allowBlank="1" showInputMessage="1" showErrorMessage="1" sqref="E5:E44 F5:G44">
      <formula1>111111</formula1>
      <formula2>444444</formula2>
    </dataValidation>
    <dataValidation type="whole" allowBlank="1" showInputMessage="1" showErrorMessage="1" sqref="H5:H44">
      <formula1>111</formula1>
      <formula2>444</formula2>
    </dataValidation>
  </dataValidations>
  <printOptions/>
  <pageMargins left="0.7" right="0.7" top="0.75" bottom="0.75" header="0.3" footer="0.3"/>
  <pageSetup horizontalDpi="600" verticalDpi="600" orientation="portrait" paperSize="9" r:id="rId2"/>
  <ignoredErrors>
    <ignoredError sqref="L5:O10 K5:K44 P5:P10 L11:P23 L24:P38 L39:P49 K50:K52 S5:W49 Q45:R49 Y5:AC49 AE5:AE49 AF5:AI49 AJ45:AK49 J5:J17 J19:J44" unlockedFormula="1"/>
    <ignoredError sqref="L50:P52 Q50:R52 S50:W52 Y50:AC52 AF50:AI52 AE50:AE52 AJ50:AK52 AL50:AQ52 AL49:AQ49 AR45:AR52 AL45:AM48 AO45:AQ48 X5:X49 AD5:AD49 X50:X52 AD50:AD52 AN45:AN48 AN5:AN44" evalError="1" unlockedFormula="1"/>
    <ignoredError sqref="X5:X49 AD5:AD49" formula="1" unlockedFormula="1"/>
    <ignoredError sqref="X50:X52 AD50:AD52 AN45:AN48" evalError="1" formula="1" unlockedFormula="1"/>
    <ignoredError sqref="AL5:AM44 AO5:AQ44 AR5:AR44" evalError="1"/>
    <ignoredError sqref="AN5:AN44" evalError="1" formula="1"/>
  </ignoredErrors>
  <drawing r:id="rId1"/>
</worksheet>
</file>

<file path=xl/worksheets/sheet3.xml><?xml version="1.0" encoding="utf-8"?>
<worksheet xmlns="http://schemas.openxmlformats.org/spreadsheetml/2006/main" xmlns:r="http://schemas.openxmlformats.org/officeDocument/2006/relationships">
  <dimension ref="B1:BF62"/>
  <sheetViews>
    <sheetView zoomScalePageLayoutView="0" workbookViewId="0" topLeftCell="A1">
      <selection activeCell="F2" sqref="F2:G2"/>
    </sheetView>
  </sheetViews>
  <sheetFormatPr defaultColWidth="9.140625" defaultRowHeight="15"/>
  <cols>
    <col min="2" max="3" width="2.57421875" style="0" customWidth="1"/>
    <col min="4" max="4" width="2.57421875" style="83" customWidth="1"/>
    <col min="5" max="38" width="2.57421875" style="0" customWidth="1"/>
    <col min="39" max="40" width="2.7109375" style="0" customWidth="1"/>
    <col min="41" max="42" width="2.57421875" style="0" customWidth="1"/>
    <col min="43" max="43" width="5.28125" style="0" customWidth="1"/>
    <col min="44" max="44" width="2.7109375" style="0" customWidth="1"/>
    <col min="45" max="46" width="2.7109375" style="0" hidden="1" customWidth="1"/>
    <col min="47" max="52" width="4.421875" style="0" hidden="1" customWidth="1"/>
    <col min="53" max="58" width="3.140625" style="0" hidden="1" customWidth="1"/>
    <col min="59" max="64" width="2.421875" style="0" customWidth="1"/>
  </cols>
  <sheetData>
    <row r="1" spans="5:35" ht="54" customHeight="1" thickBot="1">
      <c r="E1" s="293" t="s">
        <v>32</v>
      </c>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row>
    <row r="2" spans="2:37" ht="22.5" customHeight="1" thickBot="1">
      <c r="B2" s="157">
        <v>1</v>
      </c>
      <c r="C2" s="84" t="s">
        <v>7</v>
      </c>
      <c r="D2" s="158">
        <v>1</v>
      </c>
      <c r="E2" s="84" t="s">
        <v>10</v>
      </c>
      <c r="F2" s="294">
        <v>1</v>
      </c>
      <c r="G2" s="294"/>
      <c r="H2" s="84" t="s">
        <v>9</v>
      </c>
      <c r="I2" s="84"/>
      <c r="J2" s="295" t="s">
        <v>2</v>
      </c>
      <c r="K2" s="296"/>
      <c r="L2" s="295">
        <f>INDEX('入力シート'!$A$5:$AQ$44,$F$2,10)</f>
      </c>
      <c r="M2" s="297"/>
      <c r="N2" s="297"/>
      <c r="O2" s="297"/>
      <c r="P2" s="297"/>
      <c r="Q2" s="297"/>
      <c r="R2" s="298"/>
      <c r="S2" s="85"/>
      <c r="T2" s="85"/>
      <c r="U2" s="1"/>
      <c r="V2" s="1"/>
      <c r="W2" s="299" t="s">
        <v>33</v>
      </c>
      <c r="X2" s="299"/>
      <c r="Y2" s="300"/>
      <c r="Z2" s="299" t="s">
        <v>34</v>
      </c>
      <c r="AA2" s="300"/>
      <c r="AB2" s="301"/>
      <c r="AC2" s="301"/>
      <c r="AD2" s="86" t="s">
        <v>7</v>
      </c>
      <c r="AE2" s="301"/>
      <c r="AF2" s="301"/>
      <c r="AG2" s="86" t="s">
        <v>35</v>
      </c>
      <c r="AH2" s="301"/>
      <c r="AI2" s="301"/>
      <c r="AJ2" s="163" t="s">
        <v>36</v>
      </c>
      <c r="AK2" s="164"/>
    </row>
    <row r="3" ht="20.25" customHeight="1" thickBot="1">
      <c r="AU3" t="s">
        <v>118</v>
      </c>
    </row>
    <row r="4" spans="2:58" ht="22.5" customHeight="1">
      <c r="B4" s="276" t="s">
        <v>13</v>
      </c>
      <c r="C4" s="277"/>
      <c r="D4" s="277"/>
      <c r="E4" s="277"/>
      <c r="F4" s="277"/>
      <c r="G4" s="277"/>
      <c r="H4" s="277"/>
      <c r="I4" s="277"/>
      <c r="J4" s="277"/>
      <c r="K4" s="280" t="s">
        <v>37</v>
      </c>
      <c r="L4" s="281"/>
      <c r="M4" s="284" t="s">
        <v>38</v>
      </c>
      <c r="N4" s="285"/>
      <c r="AT4" s="133" t="s">
        <v>127</v>
      </c>
      <c r="AU4" s="200" t="s">
        <v>115</v>
      </c>
      <c r="AV4" s="200"/>
      <c r="AW4" s="200"/>
      <c r="AX4" s="200"/>
      <c r="AY4" s="200"/>
      <c r="AZ4" s="200"/>
      <c r="BA4" s="200" t="s">
        <v>116</v>
      </c>
      <c r="BB4" s="200"/>
      <c r="BC4" s="200"/>
      <c r="BD4" s="200" t="s">
        <v>117</v>
      </c>
      <c r="BE4" s="200"/>
      <c r="BF4" s="200"/>
    </row>
    <row r="5" spans="2:58" ht="22.5" customHeight="1" thickBot="1">
      <c r="B5" s="278"/>
      <c r="C5" s="279"/>
      <c r="D5" s="279"/>
      <c r="E5" s="279"/>
      <c r="F5" s="279"/>
      <c r="G5" s="279"/>
      <c r="H5" s="279"/>
      <c r="I5" s="279"/>
      <c r="J5" s="279"/>
      <c r="K5" s="282"/>
      <c r="L5" s="283"/>
      <c r="M5" s="286"/>
      <c r="N5" s="287"/>
      <c r="AQ5" t="s">
        <v>119</v>
      </c>
      <c r="AT5" s="133" t="s">
        <v>126</v>
      </c>
      <c r="AU5" s="133">
        <v>1</v>
      </c>
      <c r="AV5" s="133">
        <v>2</v>
      </c>
      <c r="AW5" s="133">
        <v>3</v>
      </c>
      <c r="AX5" s="133">
        <v>4</v>
      </c>
      <c r="AY5" s="133">
        <v>5</v>
      </c>
      <c r="AZ5" s="133">
        <v>6</v>
      </c>
      <c r="BA5" s="133">
        <v>1</v>
      </c>
      <c r="BB5" s="133">
        <v>2</v>
      </c>
      <c r="BC5" s="133">
        <v>3</v>
      </c>
      <c r="BD5" s="133">
        <v>1</v>
      </c>
      <c r="BE5" s="133">
        <v>2</v>
      </c>
      <c r="BF5" s="133">
        <v>3</v>
      </c>
    </row>
    <row r="6" spans="2:58" ht="22.5" customHeight="1" thickTop="1">
      <c r="B6" s="87">
        <v>1</v>
      </c>
      <c r="C6" s="288" t="s">
        <v>15</v>
      </c>
      <c r="D6" s="288"/>
      <c r="E6" s="288"/>
      <c r="F6" s="288"/>
      <c r="G6" s="288"/>
      <c r="H6" s="288"/>
      <c r="I6" s="288"/>
      <c r="J6" s="289"/>
      <c r="K6" s="290" t="e">
        <f>INDEX('入力シート'!$A$5:$AQ$44,$F$2,38)</f>
        <v>#VALUE!</v>
      </c>
      <c r="L6" s="290"/>
      <c r="M6" s="291" t="e">
        <f>'入力シート'!AL52</f>
        <v>#DIV/0!</v>
      </c>
      <c r="N6" s="292"/>
      <c r="AQ6" s="132">
        <f>HLOOKUP($B$2,AU$5:$AW$11,2)</f>
        <v>13.3</v>
      </c>
      <c r="AT6" s="133" t="s">
        <v>120</v>
      </c>
      <c r="AU6" s="134">
        <v>13.3</v>
      </c>
      <c r="AV6" s="134">
        <v>13.3</v>
      </c>
      <c r="AW6" s="134">
        <v>13.3</v>
      </c>
      <c r="AX6" s="134">
        <v>13.3</v>
      </c>
      <c r="AY6" s="134">
        <v>13.4</v>
      </c>
      <c r="AZ6" s="134">
        <v>13.4</v>
      </c>
      <c r="BA6" s="134">
        <v>13.2</v>
      </c>
      <c r="BB6" s="134">
        <v>13</v>
      </c>
      <c r="BC6" s="134">
        <v>12.9</v>
      </c>
      <c r="BD6" s="134">
        <v>12.8</v>
      </c>
      <c r="BE6" s="134">
        <v>12.6</v>
      </c>
      <c r="BF6" s="134">
        <v>12.7</v>
      </c>
    </row>
    <row r="7" spans="2:58" ht="22.5" customHeight="1">
      <c r="B7" s="88">
        <v>2</v>
      </c>
      <c r="C7" s="272" t="s">
        <v>16</v>
      </c>
      <c r="D7" s="272"/>
      <c r="E7" s="272"/>
      <c r="F7" s="272"/>
      <c r="G7" s="272"/>
      <c r="H7" s="272"/>
      <c r="I7" s="272"/>
      <c r="J7" s="273"/>
      <c r="K7" s="210" t="e">
        <f>INDEX('入力シート'!$A$5:$AQ$44,$F$2,39)</f>
        <v>#VALUE!</v>
      </c>
      <c r="L7" s="210"/>
      <c r="M7" s="274" t="e">
        <f>'入力シート'!AM52</f>
        <v>#DIV/0!</v>
      </c>
      <c r="N7" s="275"/>
      <c r="AQ7" s="132">
        <f>HLOOKUP($B$2,AU$5:$AW$11,3)</f>
        <v>12.2</v>
      </c>
      <c r="AT7" s="133" t="s">
        <v>121</v>
      </c>
      <c r="AU7" s="134">
        <v>12.2</v>
      </c>
      <c r="AV7" s="134">
        <v>12</v>
      </c>
      <c r="AW7" s="134">
        <v>11.7</v>
      </c>
      <c r="AX7" s="134">
        <v>11.8</v>
      </c>
      <c r="AY7" s="134">
        <v>11.8</v>
      </c>
      <c r="AZ7" s="134">
        <v>11.5</v>
      </c>
      <c r="BA7" s="134">
        <v>10.7</v>
      </c>
      <c r="BB7" s="134">
        <v>10.5</v>
      </c>
      <c r="BC7" s="134">
        <v>10.6</v>
      </c>
      <c r="BD7" s="134">
        <v>10.1</v>
      </c>
      <c r="BE7" s="134">
        <v>10.2</v>
      </c>
      <c r="BF7" s="134">
        <v>10.5</v>
      </c>
    </row>
    <row r="8" spans="2:58" ht="22.5" customHeight="1">
      <c r="B8" s="88">
        <v>3</v>
      </c>
      <c r="C8" s="272" t="s">
        <v>17</v>
      </c>
      <c r="D8" s="272"/>
      <c r="E8" s="272"/>
      <c r="F8" s="272"/>
      <c r="G8" s="272"/>
      <c r="H8" s="272"/>
      <c r="I8" s="272"/>
      <c r="J8" s="273"/>
      <c r="K8" s="210" t="e">
        <f>INDEX('入力シート'!$A$5:$AQ$44,$F$2,40)</f>
        <v>#VALUE!</v>
      </c>
      <c r="L8" s="210"/>
      <c r="M8" s="274" t="e">
        <f>'入力シート'!AN52</f>
        <v>#DIV/0!</v>
      </c>
      <c r="N8" s="275"/>
      <c r="AQ8" s="132">
        <f>HLOOKUP($B$2,AU$5:$AW$11,4)</f>
        <v>13.3</v>
      </c>
      <c r="AT8" s="133" t="s">
        <v>122</v>
      </c>
      <c r="AU8" s="134">
        <v>13.3</v>
      </c>
      <c r="AV8" s="134">
        <v>13.3</v>
      </c>
      <c r="AW8" s="134">
        <v>12.7</v>
      </c>
      <c r="AX8" s="134">
        <v>12.1</v>
      </c>
      <c r="AY8" s="134">
        <v>12.1</v>
      </c>
      <c r="AZ8" s="134">
        <v>11.9</v>
      </c>
      <c r="BA8" s="134">
        <v>11.7</v>
      </c>
      <c r="BB8" s="134">
        <v>11.2</v>
      </c>
      <c r="BC8" s="134">
        <v>11.4</v>
      </c>
      <c r="BD8" s="134">
        <v>11.1</v>
      </c>
      <c r="BE8" s="134">
        <v>10.9</v>
      </c>
      <c r="BF8" s="134">
        <v>11.3</v>
      </c>
    </row>
    <row r="9" spans="2:58" ht="22.5" customHeight="1">
      <c r="B9" s="88">
        <v>4</v>
      </c>
      <c r="C9" s="272" t="s">
        <v>18</v>
      </c>
      <c r="D9" s="272"/>
      <c r="E9" s="272"/>
      <c r="F9" s="272"/>
      <c r="G9" s="272"/>
      <c r="H9" s="272"/>
      <c r="I9" s="272"/>
      <c r="J9" s="273"/>
      <c r="K9" s="210" t="e">
        <f>INDEX('入力シート'!$A$5:$AQ$44,$F$2,41)</f>
        <v>#VALUE!</v>
      </c>
      <c r="L9" s="210"/>
      <c r="M9" s="274" t="e">
        <f>'入力シート'!AO52</f>
        <v>#DIV/0!</v>
      </c>
      <c r="N9" s="275"/>
      <c r="AQ9" s="132">
        <f>HLOOKUP($B$2,AU$5:$AW$11,5)</f>
        <v>12.3</v>
      </c>
      <c r="AT9" s="133" t="s">
        <v>123</v>
      </c>
      <c r="AU9" s="134">
        <v>12.3</v>
      </c>
      <c r="AV9" s="134">
        <v>11.7</v>
      </c>
      <c r="AW9" s="134">
        <v>11.2</v>
      </c>
      <c r="AX9" s="134">
        <v>10.9</v>
      </c>
      <c r="AY9" s="134">
        <v>10.8</v>
      </c>
      <c r="AZ9" s="134">
        <v>11</v>
      </c>
      <c r="BA9" s="134">
        <v>10.9</v>
      </c>
      <c r="BB9" s="134">
        <v>10.7</v>
      </c>
      <c r="BC9" s="134">
        <v>10.6</v>
      </c>
      <c r="BD9" s="134">
        <v>10.6</v>
      </c>
      <c r="BE9" s="134">
        <v>10.4</v>
      </c>
      <c r="BF9" s="134">
        <v>10.9</v>
      </c>
    </row>
    <row r="10" spans="2:58" ht="22.5" customHeight="1">
      <c r="B10" s="88">
        <v>5</v>
      </c>
      <c r="C10" s="272" t="s">
        <v>19</v>
      </c>
      <c r="D10" s="272"/>
      <c r="E10" s="272"/>
      <c r="F10" s="272"/>
      <c r="G10" s="272"/>
      <c r="H10" s="272"/>
      <c r="I10" s="272"/>
      <c r="J10" s="273"/>
      <c r="K10" s="210" t="e">
        <f>INDEX('入力シート'!$A$5:$AQ$44,$F$2,42)</f>
        <v>#VALUE!</v>
      </c>
      <c r="L10" s="210"/>
      <c r="M10" s="274" t="e">
        <f>'入力シート'!AP52</f>
        <v>#DIV/0!</v>
      </c>
      <c r="N10" s="275"/>
      <c r="AQ10" s="132">
        <f>HLOOKUP($B$2,AU$5:$AW$11,6)</f>
        <v>11.3</v>
      </c>
      <c r="AT10" s="133" t="s">
        <v>124</v>
      </c>
      <c r="AU10" s="134">
        <v>11.3</v>
      </c>
      <c r="AV10" s="134">
        <v>11.3</v>
      </c>
      <c r="AW10" s="134">
        <v>11.1</v>
      </c>
      <c r="AX10" s="134">
        <v>10.8</v>
      </c>
      <c r="AY10" s="134">
        <v>11</v>
      </c>
      <c r="AZ10" s="134">
        <v>10.7</v>
      </c>
      <c r="BA10" s="134">
        <v>10.6</v>
      </c>
      <c r="BB10" s="134">
        <v>10.5</v>
      </c>
      <c r="BC10" s="134">
        <v>10.4</v>
      </c>
      <c r="BD10" s="134">
        <v>10</v>
      </c>
      <c r="BE10" s="134">
        <v>9.7</v>
      </c>
      <c r="BF10" s="134">
        <v>9.5</v>
      </c>
    </row>
    <row r="11" spans="2:58" ht="22.5" customHeight="1" thickBot="1">
      <c r="B11" s="89">
        <v>6</v>
      </c>
      <c r="C11" s="264" t="s">
        <v>20</v>
      </c>
      <c r="D11" s="264"/>
      <c r="E11" s="264"/>
      <c r="F11" s="264"/>
      <c r="G11" s="264"/>
      <c r="H11" s="264"/>
      <c r="I11" s="264"/>
      <c r="J11" s="265"/>
      <c r="K11" s="220" t="e">
        <f>INDEX('入力シート'!$A$5:$AQ$44,$F$2,43)</f>
        <v>#VALUE!</v>
      </c>
      <c r="L11" s="220"/>
      <c r="M11" s="266" t="e">
        <f>'入力シート'!AQ52</f>
        <v>#DIV/0!</v>
      </c>
      <c r="N11" s="267"/>
      <c r="AQ11" s="132">
        <f>HLOOKUP($B$2,AU$5:$AW$11,7)</f>
        <v>14</v>
      </c>
      <c r="AT11" s="135" t="s">
        <v>125</v>
      </c>
      <c r="AU11" s="136">
        <v>14</v>
      </c>
      <c r="AV11" s="136">
        <v>13.9</v>
      </c>
      <c r="AW11" s="136">
        <v>13.7</v>
      </c>
      <c r="AX11" s="136">
        <v>13</v>
      </c>
      <c r="AY11" s="136">
        <v>13</v>
      </c>
      <c r="AZ11" s="136">
        <v>12.9</v>
      </c>
      <c r="BA11" s="136">
        <v>12.4</v>
      </c>
      <c r="BB11" s="136">
        <v>12.1</v>
      </c>
      <c r="BC11" s="136">
        <v>12.2</v>
      </c>
      <c r="BD11" s="136">
        <v>12.3</v>
      </c>
      <c r="BE11" s="136">
        <v>11.9</v>
      </c>
      <c r="BF11" s="136">
        <v>12.3</v>
      </c>
    </row>
    <row r="12" spans="2:58" ht="22.5" customHeight="1" thickTop="1">
      <c r="B12" s="90"/>
      <c r="C12" s="90"/>
      <c r="D12" s="90"/>
      <c r="E12" s="90"/>
      <c r="F12" s="90"/>
      <c r="G12" s="90"/>
      <c r="H12" s="90"/>
      <c r="I12" s="90"/>
      <c r="J12" s="90"/>
      <c r="AT12" s="137" t="s">
        <v>128</v>
      </c>
      <c r="AU12" s="138">
        <v>5.2</v>
      </c>
      <c r="AV12" s="138">
        <v>5.4</v>
      </c>
      <c r="AW12" s="138">
        <v>5.6</v>
      </c>
      <c r="AX12" s="138">
        <v>5.9</v>
      </c>
      <c r="AY12" s="138">
        <v>6.2</v>
      </c>
      <c r="AZ12" s="138">
        <v>6.2</v>
      </c>
      <c r="BA12" s="138">
        <v>6.6</v>
      </c>
      <c r="BB12" s="138">
        <v>6.8</v>
      </c>
      <c r="BC12" s="138">
        <v>6.8</v>
      </c>
      <c r="BD12" s="138">
        <v>7.1</v>
      </c>
      <c r="BE12" s="138">
        <v>7</v>
      </c>
      <c r="BF12" s="138">
        <v>7</v>
      </c>
    </row>
    <row r="13" spans="2:50" ht="22.5" customHeight="1" thickBot="1">
      <c r="B13" s="90"/>
      <c r="C13" s="90"/>
      <c r="D13" s="90"/>
      <c r="E13" s="90"/>
      <c r="F13" s="90"/>
      <c r="G13" s="90"/>
      <c r="H13" s="90"/>
      <c r="I13" s="90"/>
      <c r="J13" s="90"/>
      <c r="AS13" t="s">
        <v>122</v>
      </c>
      <c r="AT13" s="162" t="s">
        <v>129</v>
      </c>
      <c r="AU13" t="s">
        <v>130</v>
      </c>
      <c r="AV13" t="s">
        <v>126</v>
      </c>
      <c r="AW13" t="s">
        <v>131</v>
      </c>
      <c r="AX13" t="s">
        <v>132</v>
      </c>
    </row>
    <row r="14" spans="2:50" ht="22.5" customHeight="1" thickBot="1">
      <c r="B14" s="268" t="s">
        <v>39</v>
      </c>
      <c r="C14" s="269"/>
      <c r="D14" s="253" t="s">
        <v>40</v>
      </c>
      <c r="E14" s="270"/>
      <c r="F14" s="270"/>
      <c r="G14" s="270"/>
      <c r="H14" s="270"/>
      <c r="I14" s="270"/>
      <c r="J14" s="270"/>
      <c r="K14" s="270"/>
      <c r="L14" s="270"/>
      <c r="M14" s="270"/>
      <c r="N14" s="270"/>
      <c r="O14" s="270"/>
      <c r="P14" s="270"/>
      <c r="Q14" s="270"/>
      <c r="R14" s="271"/>
      <c r="S14" s="256" t="s">
        <v>41</v>
      </c>
      <c r="T14" s="257"/>
      <c r="U14" s="268" t="s">
        <v>39</v>
      </c>
      <c r="V14" s="269"/>
      <c r="W14" s="253" t="s">
        <v>40</v>
      </c>
      <c r="X14" s="254"/>
      <c r="Y14" s="254"/>
      <c r="Z14" s="254"/>
      <c r="AA14" s="254"/>
      <c r="AB14" s="254"/>
      <c r="AC14" s="254"/>
      <c r="AD14" s="254"/>
      <c r="AE14" s="254"/>
      <c r="AF14" s="254"/>
      <c r="AG14" s="254"/>
      <c r="AH14" s="254"/>
      <c r="AI14" s="254"/>
      <c r="AJ14" s="255"/>
      <c r="AK14" s="256" t="s">
        <v>41</v>
      </c>
      <c r="AL14" s="257"/>
      <c r="AS14" s="160">
        <v>1</v>
      </c>
      <c r="AT14" s="160">
        <v>1</v>
      </c>
      <c r="AU14" s="161">
        <v>1</v>
      </c>
      <c r="AV14" s="160">
        <v>24</v>
      </c>
      <c r="AW14" s="159">
        <v>1</v>
      </c>
      <c r="AX14" s="159">
        <v>1</v>
      </c>
    </row>
    <row r="15" spans="2:50" ht="29.25" customHeight="1">
      <c r="B15" s="212" t="s">
        <v>15</v>
      </c>
      <c r="C15" s="213"/>
      <c r="D15" s="91">
        <v>1</v>
      </c>
      <c r="E15" s="258" t="s">
        <v>81</v>
      </c>
      <c r="F15" s="259"/>
      <c r="G15" s="259"/>
      <c r="H15" s="259"/>
      <c r="I15" s="259"/>
      <c r="J15" s="259"/>
      <c r="K15" s="259"/>
      <c r="L15" s="259"/>
      <c r="M15" s="259"/>
      <c r="N15" s="259"/>
      <c r="O15" s="259"/>
      <c r="P15" s="259"/>
      <c r="Q15" s="259"/>
      <c r="R15" s="260"/>
      <c r="S15" s="206">
        <f>INDEX('入力シート'!$L$5:$AK$44,$F$2,D15)</f>
      </c>
      <c r="T15" s="207"/>
      <c r="U15" s="242" t="s">
        <v>16</v>
      </c>
      <c r="V15" s="243"/>
      <c r="W15" s="92">
        <v>2</v>
      </c>
      <c r="X15" s="240" t="s">
        <v>84</v>
      </c>
      <c r="Y15" s="241"/>
      <c r="Z15" s="241"/>
      <c r="AA15" s="241"/>
      <c r="AB15" s="241"/>
      <c r="AC15" s="241"/>
      <c r="AD15" s="241"/>
      <c r="AE15" s="241"/>
      <c r="AF15" s="241"/>
      <c r="AG15" s="241"/>
      <c r="AH15" s="241"/>
      <c r="AI15" s="241"/>
      <c r="AJ15" s="241"/>
      <c r="AK15" s="206">
        <f>INDEX('入力シート'!$L$5:$AK$44,$F$2,W15)</f>
      </c>
      <c r="AL15" s="207"/>
      <c r="AM15" s="93"/>
      <c r="AS15" s="160">
        <v>2</v>
      </c>
      <c r="AT15" s="160">
        <v>2</v>
      </c>
      <c r="AU15" s="161">
        <v>2</v>
      </c>
      <c r="AV15" s="160">
        <v>25</v>
      </c>
      <c r="AW15" s="159">
        <v>2</v>
      </c>
      <c r="AX15" s="159">
        <v>2</v>
      </c>
    </row>
    <row r="16" spans="2:50" ht="29.25" customHeight="1">
      <c r="B16" s="214"/>
      <c r="C16" s="215"/>
      <c r="D16" s="94">
        <v>8</v>
      </c>
      <c r="E16" s="261" t="s">
        <v>100</v>
      </c>
      <c r="F16" s="262"/>
      <c r="G16" s="262"/>
      <c r="H16" s="262"/>
      <c r="I16" s="262"/>
      <c r="J16" s="262"/>
      <c r="K16" s="262"/>
      <c r="L16" s="262"/>
      <c r="M16" s="262"/>
      <c r="N16" s="262"/>
      <c r="O16" s="262"/>
      <c r="P16" s="262"/>
      <c r="Q16" s="262"/>
      <c r="R16" s="263"/>
      <c r="S16" s="210">
        <f>INDEX('入力シート'!$L$5:$AK$44,$F$2,D16)</f>
      </c>
      <c r="T16" s="211"/>
      <c r="U16" s="244"/>
      <c r="V16" s="245"/>
      <c r="W16" s="95">
        <v>9</v>
      </c>
      <c r="X16" s="208" t="s">
        <v>85</v>
      </c>
      <c r="Y16" s="209"/>
      <c r="Z16" s="209"/>
      <c r="AA16" s="209"/>
      <c r="AB16" s="209"/>
      <c r="AC16" s="209"/>
      <c r="AD16" s="209"/>
      <c r="AE16" s="209"/>
      <c r="AF16" s="209"/>
      <c r="AG16" s="209"/>
      <c r="AH16" s="209"/>
      <c r="AI16" s="209"/>
      <c r="AJ16" s="209"/>
      <c r="AK16" s="210">
        <f>INDEX('入力シート'!$L$5:$AK$44,$F$2,W16)</f>
      </c>
      <c r="AL16" s="211"/>
      <c r="AM16" s="93"/>
      <c r="AS16" s="160">
        <v>3</v>
      </c>
      <c r="AT16" s="160">
        <v>3</v>
      </c>
      <c r="AU16" s="161">
        <v>3</v>
      </c>
      <c r="AV16" s="160">
        <v>26</v>
      </c>
      <c r="AW16" s="159">
        <v>3</v>
      </c>
      <c r="AX16" s="159">
        <v>3</v>
      </c>
    </row>
    <row r="17" spans="2:50" ht="29.25" customHeight="1">
      <c r="B17" s="214"/>
      <c r="C17" s="215"/>
      <c r="D17" s="94">
        <v>14</v>
      </c>
      <c r="E17" s="208" t="s">
        <v>82</v>
      </c>
      <c r="F17" s="209"/>
      <c r="G17" s="209"/>
      <c r="H17" s="209"/>
      <c r="I17" s="209"/>
      <c r="J17" s="209"/>
      <c r="K17" s="209"/>
      <c r="L17" s="209"/>
      <c r="M17" s="209"/>
      <c r="N17" s="209"/>
      <c r="O17" s="209"/>
      <c r="P17" s="209"/>
      <c r="Q17" s="209"/>
      <c r="R17" s="209"/>
      <c r="S17" s="210">
        <f>INDEX('入力シート'!$L$5:$AK$44,$F$2,D17)</f>
      </c>
      <c r="T17" s="211"/>
      <c r="U17" s="244"/>
      <c r="V17" s="245"/>
      <c r="W17" s="95">
        <v>15</v>
      </c>
      <c r="X17" s="208" t="s">
        <v>86</v>
      </c>
      <c r="Y17" s="209"/>
      <c r="Z17" s="209"/>
      <c r="AA17" s="209"/>
      <c r="AB17" s="209"/>
      <c r="AC17" s="209"/>
      <c r="AD17" s="209"/>
      <c r="AE17" s="209"/>
      <c r="AF17" s="209"/>
      <c r="AG17" s="209"/>
      <c r="AH17" s="209"/>
      <c r="AI17" s="209"/>
      <c r="AJ17" s="209"/>
      <c r="AK17" s="210">
        <f>INDEX('入力シート'!$L$5:$AK$44,$F$2,W17)</f>
      </c>
      <c r="AL17" s="211"/>
      <c r="AM17" s="93"/>
      <c r="AS17" s="160"/>
      <c r="AT17" s="160">
        <v>4</v>
      </c>
      <c r="AU17" s="161">
        <v>4</v>
      </c>
      <c r="AV17" s="160">
        <v>27</v>
      </c>
      <c r="AW17" s="159">
        <v>4</v>
      </c>
      <c r="AX17" s="159">
        <v>4</v>
      </c>
    </row>
    <row r="18" spans="2:50" ht="29.25" customHeight="1" thickBot="1">
      <c r="B18" s="216"/>
      <c r="C18" s="217"/>
      <c r="D18" s="96">
        <v>20</v>
      </c>
      <c r="E18" s="218" t="s">
        <v>83</v>
      </c>
      <c r="F18" s="219"/>
      <c r="G18" s="219"/>
      <c r="H18" s="219"/>
      <c r="I18" s="219"/>
      <c r="J18" s="219"/>
      <c r="K18" s="219"/>
      <c r="L18" s="219"/>
      <c r="M18" s="219"/>
      <c r="N18" s="219"/>
      <c r="O18" s="219"/>
      <c r="P18" s="219"/>
      <c r="Q18" s="219"/>
      <c r="R18" s="219"/>
      <c r="S18" s="220">
        <f>INDEX('入力シート'!$L$5:$AK$44,$F$2,D18)</f>
      </c>
      <c r="T18" s="221"/>
      <c r="U18" s="246"/>
      <c r="V18" s="247"/>
      <c r="W18" s="97">
        <v>21</v>
      </c>
      <c r="X18" s="218" t="s">
        <v>87</v>
      </c>
      <c r="Y18" s="219"/>
      <c r="Z18" s="219"/>
      <c r="AA18" s="219"/>
      <c r="AB18" s="219"/>
      <c r="AC18" s="219"/>
      <c r="AD18" s="219"/>
      <c r="AE18" s="219"/>
      <c r="AF18" s="219"/>
      <c r="AG18" s="219"/>
      <c r="AH18" s="219"/>
      <c r="AI18" s="219"/>
      <c r="AJ18" s="219"/>
      <c r="AK18" s="220">
        <f>INDEX('入力シート'!$L$5:$AK$44,$F$2,W18)</f>
      </c>
      <c r="AL18" s="221"/>
      <c r="AM18" s="93"/>
      <c r="AS18" s="160"/>
      <c r="AT18" s="160">
        <v>5</v>
      </c>
      <c r="AU18" s="161">
        <v>5</v>
      </c>
      <c r="AV18" s="160">
        <v>28</v>
      </c>
      <c r="AW18" s="159">
        <v>5</v>
      </c>
      <c r="AX18" s="159">
        <v>5</v>
      </c>
    </row>
    <row r="19" spans="2:50" ht="29.25" customHeight="1">
      <c r="B19" s="212" t="s">
        <v>17</v>
      </c>
      <c r="C19" s="213"/>
      <c r="D19" s="92">
        <v>5</v>
      </c>
      <c r="E19" s="240" t="s">
        <v>88</v>
      </c>
      <c r="F19" s="241"/>
      <c r="G19" s="241"/>
      <c r="H19" s="241"/>
      <c r="I19" s="241"/>
      <c r="J19" s="241"/>
      <c r="K19" s="241"/>
      <c r="L19" s="241"/>
      <c r="M19" s="241"/>
      <c r="N19" s="241"/>
      <c r="O19" s="241"/>
      <c r="P19" s="241"/>
      <c r="Q19" s="241"/>
      <c r="R19" s="241"/>
      <c r="S19" s="206">
        <f>INDEX('入力シート'!$L$5:$AK$44,$F$2,D19)</f>
      </c>
      <c r="T19" s="207"/>
      <c r="U19" s="242" t="s">
        <v>18</v>
      </c>
      <c r="V19" s="243"/>
      <c r="W19" s="92">
        <v>4</v>
      </c>
      <c r="X19" s="240" t="s">
        <v>91</v>
      </c>
      <c r="Y19" s="241"/>
      <c r="Z19" s="241"/>
      <c r="AA19" s="241"/>
      <c r="AB19" s="241"/>
      <c r="AC19" s="241"/>
      <c r="AD19" s="241"/>
      <c r="AE19" s="241"/>
      <c r="AF19" s="241"/>
      <c r="AG19" s="241"/>
      <c r="AH19" s="241"/>
      <c r="AI19" s="241"/>
      <c r="AJ19" s="241"/>
      <c r="AK19" s="206">
        <f>INDEX('入力シート'!$L$5:$AK$44,$F$2,W19)</f>
      </c>
      <c r="AL19" s="207"/>
      <c r="AM19" s="93"/>
      <c r="AS19" s="160"/>
      <c r="AT19" s="160">
        <v>6</v>
      </c>
      <c r="AU19" s="161">
        <v>6</v>
      </c>
      <c r="AV19" s="160">
        <v>29</v>
      </c>
      <c r="AW19" s="159">
        <v>6</v>
      </c>
      <c r="AX19" s="159">
        <v>6</v>
      </c>
    </row>
    <row r="20" spans="2:50" ht="29.25" customHeight="1">
      <c r="B20" s="214"/>
      <c r="C20" s="215"/>
      <c r="D20" s="95">
        <v>12</v>
      </c>
      <c r="E20" s="208" t="s">
        <v>89</v>
      </c>
      <c r="F20" s="209"/>
      <c r="G20" s="209"/>
      <c r="H20" s="209"/>
      <c r="I20" s="209"/>
      <c r="J20" s="209"/>
      <c r="K20" s="209"/>
      <c r="L20" s="209"/>
      <c r="M20" s="209"/>
      <c r="N20" s="209"/>
      <c r="O20" s="209"/>
      <c r="P20" s="209"/>
      <c r="Q20" s="209"/>
      <c r="R20" s="209"/>
      <c r="S20" s="210">
        <f>INDEX('入力シート'!$L$5:$AK$44,$F$2,D20)</f>
      </c>
      <c r="T20" s="211"/>
      <c r="U20" s="244"/>
      <c r="V20" s="245"/>
      <c r="W20" s="95">
        <v>11</v>
      </c>
      <c r="X20" s="251" t="s">
        <v>92</v>
      </c>
      <c r="Y20" s="252"/>
      <c r="Z20" s="252"/>
      <c r="AA20" s="252"/>
      <c r="AB20" s="252"/>
      <c r="AC20" s="252"/>
      <c r="AD20" s="252"/>
      <c r="AE20" s="252"/>
      <c r="AF20" s="252"/>
      <c r="AG20" s="252"/>
      <c r="AH20" s="252"/>
      <c r="AI20" s="252"/>
      <c r="AJ20" s="252"/>
      <c r="AK20" s="210">
        <f>INDEX('入力シート'!$L$5:$AK$44,$F$2,W20)</f>
      </c>
      <c r="AL20" s="211"/>
      <c r="AM20" s="93"/>
      <c r="AS20" s="160"/>
      <c r="AT20" s="160">
        <v>7</v>
      </c>
      <c r="AU20" s="161">
        <v>7</v>
      </c>
      <c r="AV20" s="160">
        <v>30</v>
      </c>
      <c r="AW20" s="159">
        <v>7</v>
      </c>
      <c r="AX20" s="159">
        <v>7</v>
      </c>
    </row>
    <row r="21" spans="2:50" ht="29.25" customHeight="1">
      <c r="B21" s="214"/>
      <c r="C21" s="215"/>
      <c r="D21" s="95">
        <v>18</v>
      </c>
      <c r="E21" s="248" t="s">
        <v>90</v>
      </c>
      <c r="F21" s="249"/>
      <c r="G21" s="249"/>
      <c r="H21" s="249"/>
      <c r="I21" s="249"/>
      <c r="J21" s="249"/>
      <c r="K21" s="249"/>
      <c r="L21" s="249"/>
      <c r="M21" s="249"/>
      <c r="N21" s="249"/>
      <c r="O21" s="249"/>
      <c r="P21" s="249"/>
      <c r="Q21" s="249"/>
      <c r="R21" s="250"/>
      <c r="S21" s="210">
        <f>INDEX('入力シート'!$L$5:$AK$44,$F$2,D21)</f>
      </c>
      <c r="T21" s="211"/>
      <c r="U21" s="244"/>
      <c r="V21" s="245"/>
      <c r="W21" s="95">
        <v>17</v>
      </c>
      <c r="X21" s="208" t="s">
        <v>93</v>
      </c>
      <c r="Y21" s="209"/>
      <c r="Z21" s="209"/>
      <c r="AA21" s="209"/>
      <c r="AB21" s="209"/>
      <c r="AC21" s="209"/>
      <c r="AD21" s="209"/>
      <c r="AE21" s="209"/>
      <c r="AF21" s="209"/>
      <c r="AG21" s="209"/>
      <c r="AH21" s="209"/>
      <c r="AI21" s="209"/>
      <c r="AJ21" s="209"/>
      <c r="AK21" s="210">
        <f>INDEX('入力シート'!$L$5:$AK$44,$F$2,W21)</f>
      </c>
      <c r="AL21" s="211"/>
      <c r="AM21" s="93"/>
      <c r="AS21" s="160"/>
      <c r="AT21" s="160">
        <v>8</v>
      </c>
      <c r="AU21" s="161">
        <v>8</v>
      </c>
      <c r="AV21" s="160">
        <v>31</v>
      </c>
      <c r="AW21" s="159">
        <v>8</v>
      </c>
      <c r="AX21" s="159">
        <v>8</v>
      </c>
    </row>
    <row r="22" spans="2:50" ht="29.25" customHeight="1" thickBot="1">
      <c r="B22" s="216"/>
      <c r="C22" s="217"/>
      <c r="D22" s="97">
        <v>24</v>
      </c>
      <c r="E22" s="218" t="s">
        <v>77</v>
      </c>
      <c r="F22" s="219"/>
      <c r="G22" s="219"/>
      <c r="H22" s="219"/>
      <c r="I22" s="219"/>
      <c r="J22" s="219"/>
      <c r="K22" s="219"/>
      <c r="L22" s="219"/>
      <c r="M22" s="219"/>
      <c r="N22" s="219"/>
      <c r="O22" s="219"/>
      <c r="P22" s="219"/>
      <c r="Q22" s="219"/>
      <c r="R22" s="219"/>
      <c r="S22" s="220">
        <f>INDEX('入力シート'!$L$5:$AK$44,$F$2,D22)</f>
      </c>
      <c r="T22" s="221"/>
      <c r="U22" s="246"/>
      <c r="V22" s="247"/>
      <c r="W22" s="97">
        <v>23</v>
      </c>
      <c r="X22" s="218" t="s">
        <v>75</v>
      </c>
      <c r="Y22" s="219"/>
      <c r="Z22" s="219"/>
      <c r="AA22" s="219"/>
      <c r="AB22" s="219"/>
      <c r="AC22" s="219"/>
      <c r="AD22" s="219"/>
      <c r="AE22" s="219"/>
      <c r="AF22" s="219"/>
      <c r="AG22" s="219"/>
      <c r="AH22" s="219"/>
      <c r="AI22" s="219"/>
      <c r="AJ22" s="219"/>
      <c r="AK22" s="220">
        <f>INDEX('入力シート'!$L$5:$AK$44,$F$2,W22)</f>
      </c>
      <c r="AL22" s="221"/>
      <c r="AM22" s="93"/>
      <c r="AS22" s="160"/>
      <c r="AT22" s="160">
        <v>9</v>
      </c>
      <c r="AU22" s="161">
        <v>9</v>
      </c>
      <c r="AV22" s="160">
        <v>32</v>
      </c>
      <c r="AW22" s="159">
        <v>9</v>
      </c>
      <c r="AX22" s="159">
        <v>9</v>
      </c>
    </row>
    <row r="23" spans="2:50" ht="29.25" customHeight="1">
      <c r="B23" s="212" t="s">
        <v>19</v>
      </c>
      <c r="C23" s="213"/>
      <c r="D23" s="92">
        <v>6</v>
      </c>
      <c r="E23" s="240" t="s">
        <v>56</v>
      </c>
      <c r="F23" s="241"/>
      <c r="G23" s="241"/>
      <c r="H23" s="241"/>
      <c r="I23" s="241"/>
      <c r="J23" s="241"/>
      <c r="K23" s="241"/>
      <c r="L23" s="241"/>
      <c r="M23" s="241"/>
      <c r="N23" s="241"/>
      <c r="O23" s="241"/>
      <c r="P23" s="241"/>
      <c r="Q23" s="241"/>
      <c r="R23" s="241"/>
      <c r="S23" s="206">
        <f>INDEX('入力シート'!$L$5:$AK$44,$F$2,D23)</f>
      </c>
      <c r="T23" s="207"/>
      <c r="U23" s="242" t="s">
        <v>42</v>
      </c>
      <c r="V23" s="243"/>
      <c r="W23" s="92">
        <v>3</v>
      </c>
      <c r="X23" s="240" t="s">
        <v>96</v>
      </c>
      <c r="Y23" s="241"/>
      <c r="Z23" s="241"/>
      <c r="AA23" s="241"/>
      <c r="AB23" s="241"/>
      <c r="AC23" s="241"/>
      <c r="AD23" s="241"/>
      <c r="AE23" s="241"/>
      <c r="AF23" s="241"/>
      <c r="AG23" s="241"/>
      <c r="AH23" s="241"/>
      <c r="AI23" s="241"/>
      <c r="AJ23" s="241"/>
      <c r="AK23" s="206">
        <f>INDEX('入力シート'!$L$5:$AK$44,$F$2,W23)</f>
      </c>
      <c r="AL23" s="207"/>
      <c r="AM23" s="93"/>
      <c r="AS23" s="160"/>
      <c r="AT23" s="160">
        <v>10</v>
      </c>
      <c r="AU23" s="161">
        <v>10</v>
      </c>
      <c r="AV23" s="160">
        <v>33</v>
      </c>
      <c r="AW23" s="159">
        <v>10</v>
      </c>
      <c r="AX23" s="159">
        <v>10</v>
      </c>
    </row>
    <row r="24" spans="2:50" ht="29.25" customHeight="1">
      <c r="B24" s="214"/>
      <c r="C24" s="215"/>
      <c r="D24" s="95">
        <v>13</v>
      </c>
      <c r="E24" s="208" t="s">
        <v>64</v>
      </c>
      <c r="F24" s="209"/>
      <c r="G24" s="209"/>
      <c r="H24" s="209"/>
      <c r="I24" s="209"/>
      <c r="J24" s="209"/>
      <c r="K24" s="209"/>
      <c r="L24" s="209"/>
      <c r="M24" s="209"/>
      <c r="N24" s="209"/>
      <c r="O24" s="209"/>
      <c r="P24" s="209"/>
      <c r="Q24" s="209"/>
      <c r="R24" s="209"/>
      <c r="S24" s="210">
        <f>INDEX('入力シート'!$L$5:$AK$44,$F$2,D24)</f>
      </c>
      <c r="T24" s="211"/>
      <c r="U24" s="244"/>
      <c r="V24" s="245"/>
      <c r="W24" s="95">
        <v>10</v>
      </c>
      <c r="X24" s="208" t="s">
        <v>97</v>
      </c>
      <c r="Y24" s="209"/>
      <c r="Z24" s="209"/>
      <c r="AA24" s="209"/>
      <c r="AB24" s="209"/>
      <c r="AC24" s="209"/>
      <c r="AD24" s="209"/>
      <c r="AE24" s="209"/>
      <c r="AF24" s="209"/>
      <c r="AG24" s="209"/>
      <c r="AH24" s="209"/>
      <c r="AI24" s="209"/>
      <c r="AJ24" s="209"/>
      <c r="AK24" s="210">
        <f>INDEX('入力シート'!$L$5:$AK$44,$F$2,W24)</f>
      </c>
      <c r="AL24" s="211"/>
      <c r="AM24" s="93"/>
      <c r="AS24" s="160"/>
      <c r="AT24" s="160"/>
      <c r="AU24" s="161">
        <v>11</v>
      </c>
      <c r="AV24" s="160">
        <v>34</v>
      </c>
      <c r="AW24" s="159">
        <v>11</v>
      </c>
      <c r="AX24" s="159">
        <v>11</v>
      </c>
    </row>
    <row r="25" spans="2:50" ht="29.25" customHeight="1">
      <c r="B25" s="214"/>
      <c r="C25" s="215"/>
      <c r="D25" s="95">
        <v>19</v>
      </c>
      <c r="E25" s="208" t="s">
        <v>71</v>
      </c>
      <c r="F25" s="209"/>
      <c r="G25" s="209"/>
      <c r="H25" s="209"/>
      <c r="I25" s="209"/>
      <c r="J25" s="209"/>
      <c r="K25" s="209"/>
      <c r="L25" s="209"/>
      <c r="M25" s="209"/>
      <c r="N25" s="209"/>
      <c r="O25" s="209"/>
      <c r="P25" s="209"/>
      <c r="Q25" s="209"/>
      <c r="R25" s="209"/>
      <c r="S25" s="210">
        <f>INDEX('入力シート'!$L$5:$AK$44,$F$2,D25)</f>
      </c>
      <c r="T25" s="211"/>
      <c r="U25" s="244"/>
      <c r="V25" s="245"/>
      <c r="W25" s="95">
        <v>16</v>
      </c>
      <c r="X25" s="248" t="s">
        <v>98</v>
      </c>
      <c r="Y25" s="249"/>
      <c r="Z25" s="249"/>
      <c r="AA25" s="249"/>
      <c r="AB25" s="249"/>
      <c r="AC25" s="249"/>
      <c r="AD25" s="249"/>
      <c r="AE25" s="249"/>
      <c r="AF25" s="249"/>
      <c r="AG25" s="249"/>
      <c r="AH25" s="249"/>
      <c r="AI25" s="249"/>
      <c r="AJ25" s="250"/>
      <c r="AK25" s="210">
        <f>INDEX('入力シート'!$L$5:$AK$44,$F$2,W25)</f>
      </c>
      <c r="AL25" s="211"/>
      <c r="AM25" s="93"/>
      <c r="AS25" s="160"/>
      <c r="AT25" s="160"/>
      <c r="AU25" s="161">
        <v>12</v>
      </c>
      <c r="AV25" s="160">
        <v>35</v>
      </c>
      <c r="AW25" s="159">
        <v>12</v>
      </c>
      <c r="AX25" s="159">
        <v>12</v>
      </c>
    </row>
    <row r="26" spans="2:50" ht="29.25" customHeight="1" thickBot="1">
      <c r="B26" s="216"/>
      <c r="C26" s="217"/>
      <c r="D26" s="97">
        <v>25</v>
      </c>
      <c r="E26" s="218" t="s">
        <v>79</v>
      </c>
      <c r="F26" s="219"/>
      <c r="G26" s="219"/>
      <c r="H26" s="219"/>
      <c r="I26" s="219"/>
      <c r="J26" s="219"/>
      <c r="K26" s="219"/>
      <c r="L26" s="219"/>
      <c r="M26" s="219"/>
      <c r="N26" s="219"/>
      <c r="O26" s="219"/>
      <c r="P26" s="219"/>
      <c r="Q26" s="219"/>
      <c r="R26" s="219"/>
      <c r="S26" s="220">
        <f>INDEX('入力シート'!$L$5:$AK$44,$F$2,D26)</f>
      </c>
      <c r="T26" s="221"/>
      <c r="U26" s="246"/>
      <c r="V26" s="247"/>
      <c r="W26" s="97">
        <v>22</v>
      </c>
      <c r="X26" s="218" t="s">
        <v>99</v>
      </c>
      <c r="Y26" s="219"/>
      <c r="Z26" s="219"/>
      <c r="AA26" s="219"/>
      <c r="AB26" s="219"/>
      <c r="AC26" s="219"/>
      <c r="AD26" s="219"/>
      <c r="AE26" s="219"/>
      <c r="AF26" s="219"/>
      <c r="AG26" s="219"/>
      <c r="AH26" s="219"/>
      <c r="AI26" s="219"/>
      <c r="AJ26" s="219"/>
      <c r="AK26" s="220">
        <f>INDEX('入力シート'!$L$5:$AK$44,$F$2,W26)</f>
      </c>
      <c r="AL26" s="221"/>
      <c r="AM26" s="93"/>
      <c r="AS26" s="160"/>
      <c r="AT26" s="160"/>
      <c r="AU26" s="161">
        <v>13</v>
      </c>
      <c r="AV26" s="160">
        <v>36</v>
      </c>
      <c r="AX26" s="159">
        <v>13</v>
      </c>
    </row>
    <row r="27" spans="2:50" ht="32.25" customHeight="1">
      <c r="B27" s="222" t="s">
        <v>43</v>
      </c>
      <c r="C27" s="223"/>
      <c r="D27" s="98">
        <v>7</v>
      </c>
      <c r="E27" s="226" t="s">
        <v>94</v>
      </c>
      <c r="F27" s="227"/>
      <c r="G27" s="227"/>
      <c r="H27" s="227"/>
      <c r="I27" s="227"/>
      <c r="J27" s="227"/>
      <c r="K27" s="227"/>
      <c r="L27" s="227"/>
      <c r="M27" s="227"/>
      <c r="N27" s="227"/>
      <c r="O27" s="227"/>
      <c r="P27" s="227"/>
      <c r="Q27" s="227"/>
      <c r="R27" s="228"/>
      <c r="S27" s="238">
        <f>INDEX('入力シート'!$L$5:$AK$44,$F$2,D27)</f>
      </c>
      <c r="T27" s="239"/>
      <c r="U27" s="99"/>
      <c r="V27" s="99" t="s">
        <v>133</v>
      </c>
      <c r="W27" s="99"/>
      <c r="X27" s="99"/>
      <c r="Y27" s="99"/>
      <c r="Z27" s="99"/>
      <c r="AA27" s="99"/>
      <c r="AB27" s="99"/>
      <c r="AC27" s="99"/>
      <c r="AD27" s="99"/>
      <c r="AE27" s="99"/>
      <c r="AF27" s="99"/>
      <c r="AG27" s="99"/>
      <c r="AH27" s="99"/>
      <c r="AI27" s="99"/>
      <c r="AJ27" s="99"/>
      <c r="AK27" s="99"/>
      <c r="AL27" s="99"/>
      <c r="AS27" s="160"/>
      <c r="AT27" s="160"/>
      <c r="AU27" s="161">
        <v>14</v>
      </c>
      <c r="AV27" s="160">
        <v>37</v>
      </c>
      <c r="AX27" s="159">
        <v>14</v>
      </c>
    </row>
    <row r="28" spans="2:50" ht="32.25" customHeight="1" thickBot="1">
      <c r="B28" s="224"/>
      <c r="C28" s="225"/>
      <c r="D28" s="97">
        <v>26</v>
      </c>
      <c r="E28" s="201" t="s">
        <v>95</v>
      </c>
      <c r="F28" s="202"/>
      <c r="G28" s="202"/>
      <c r="H28" s="202"/>
      <c r="I28" s="202"/>
      <c r="J28" s="202"/>
      <c r="K28" s="202"/>
      <c r="L28" s="202"/>
      <c r="M28" s="202"/>
      <c r="N28" s="202"/>
      <c r="O28" s="202"/>
      <c r="P28" s="202"/>
      <c r="Q28" s="202"/>
      <c r="R28" s="203"/>
      <c r="S28" s="204">
        <f>INDEX('入力シート'!$L$5:$AK$44,$F$2,D28)</f>
      </c>
      <c r="T28" s="205"/>
      <c r="U28" s="99"/>
      <c r="V28" s="229"/>
      <c r="W28" s="230"/>
      <c r="X28" s="230"/>
      <c r="Y28" s="230"/>
      <c r="Z28" s="230"/>
      <c r="AA28" s="230"/>
      <c r="AB28" s="230"/>
      <c r="AC28" s="230"/>
      <c r="AD28" s="230"/>
      <c r="AE28" s="230"/>
      <c r="AF28" s="230"/>
      <c r="AG28" s="230"/>
      <c r="AH28" s="230"/>
      <c r="AI28" s="230"/>
      <c r="AJ28" s="230"/>
      <c r="AK28" s="230"/>
      <c r="AL28" s="231"/>
      <c r="AS28" s="160"/>
      <c r="AT28" s="160"/>
      <c r="AU28" s="161">
        <v>15</v>
      </c>
      <c r="AV28" s="160">
        <v>38</v>
      </c>
      <c r="AX28" s="159">
        <v>15</v>
      </c>
    </row>
    <row r="29" spans="2:50" ht="32.25" customHeight="1">
      <c r="B29" s="100"/>
      <c r="C29" s="100"/>
      <c r="D29" s="101"/>
      <c r="E29" s="100"/>
      <c r="F29" s="100"/>
      <c r="G29" s="100"/>
      <c r="K29" s="100"/>
      <c r="L29" s="100"/>
      <c r="M29" s="100"/>
      <c r="N29" s="100"/>
      <c r="O29" s="100"/>
      <c r="P29" s="100"/>
      <c r="Q29" s="100"/>
      <c r="R29" s="100"/>
      <c r="S29" s="100"/>
      <c r="T29" s="100"/>
      <c r="U29" s="100"/>
      <c r="V29" s="232"/>
      <c r="W29" s="233"/>
      <c r="X29" s="233"/>
      <c r="Y29" s="233"/>
      <c r="Z29" s="233"/>
      <c r="AA29" s="233"/>
      <c r="AB29" s="233"/>
      <c r="AC29" s="233"/>
      <c r="AD29" s="233"/>
      <c r="AE29" s="233"/>
      <c r="AF29" s="233"/>
      <c r="AG29" s="233"/>
      <c r="AH29" s="233"/>
      <c r="AI29" s="233"/>
      <c r="AJ29" s="233"/>
      <c r="AK29" s="233"/>
      <c r="AL29" s="234"/>
      <c r="AS29" s="160"/>
      <c r="AT29" s="160"/>
      <c r="AU29" s="161">
        <v>16</v>
      </c>
      <c r="AV29" s="160">
        <v>39</v>
      </c>
      <c r="AX29" s="159">
        <v>16</v>
      </c>
    </row>
    <row r="30" spans="5:50" ht="32.25" customHeight="1">
      <c r="E30" s="100"/>
      <c r="F30" s="100"/>
      <c r="G30" s="100"/>
      <c r="K30" s="100"/>
      <c r="L30" s="100"/>
      <c r="M30" s="100"/>
      <c r="N30" s="100"/>
      <c r="O30" s="100"/>
      <c r="P30" s="100"/>
      <c r="Q30" s="100"/>
      <c r="R30" s="100"/>
      <c r="S30" s="100"/>
      <c r="T30" s="100"/>
      <c r="U30" s="100"/>
      <c r="V30" s="232"/>
      <c r="W30" s="233"/>
      <c r="X30" s="233"/>
      <c r="Y30" s="233"/>
      <c r="Z30" s="233"/>
      <c r="AA30" s="233"/>
      <c r="AB30" s="233"/>
      <c r="AC30" s="233"/>
      <c r="AD30" s="233"/>
      <c r="AE30" s="233"/>
      <c r="AF30" s="233"/>
      <c r="AG30" s="233"/>
      <c r="AH30" s="233"/>
      <c r="AI30" s="233"/>
      <c r="AJ30" s="233"/>
      <c r="AK30" s="233"/>
      <c r="AL30" s="234"/>
      <c r="AS30" s="160"/>
      <c r="AT30" s="160"/>
      <c r="AU30" s="161">
        <v>17</v>
      </c>
      <c r="AV30" s="160">
        <v>40</v>
      </c>
      <c r="AX30" s="159">
        <v>17</v>
      </c>
    </row>
    <row r="31" spans="22:50" ht="32.25" customHeight="1">
      <c r="V31" s="232"/>
      <c r="W31" s="233"/>
      <c r="X31" s="233"/>
      <c r="Y31" s="233"/>
      <c r="Z31" s="233"/>
      <c r="AA31" s="233"/>
      <c r="AB31" s="233"/>
      <c r="AC31" s="233"/>
      <c r="AD31" s="233"/>
      <c r="AE31" s="233"/>
      <c r="AF31" s="233"/>
      <c r="AG31" s="233"/>
      <c r="AH31" s="233"/>
      <c r="AI31" s="233"/>
      <c r="AJ31" s="233"/>
      <c r="AK31" s="233"/>
      <c r="AL31" s="234"/>
      <c r="AS31" s="160"/>
      <c r="AT31" s="160"/>
      <c r="AU31" s="161">
        <v>18</v>
      </c>
      <c r="AV31" s="160"/>
      <c r="AX31" s="159">
        <v>18</v>
      </c>
    </row>
    <row r="32" spans="22:50" ht="32.25" customHeight="1">
      <c r="V32" s="235"/>
      <c r="W32" s="236"/>
      <c r="X32" s="236"/>
      <c r="Y32" s="236"/>
      <c r="Z32" s="236"/>
      <c r="AA32" s="236"/>
      <c r="AB32" s="236"/>
      <c r="AC32" s="236"/>
      <c r="AD32" s="236"/>
      <c r="AE32" s="236"/>
      <c r="AF32" s="236"/>
      <c r="AG32" s="236"/>
      <c r="AH32" s="236"/>
      <c r="AI32" s="236"/>
      <c r="AJ32" s="236"/>
      <c r="AK32" s="236"/>
      <c r="AL32" s="237"/>
      <c r="AS32" s="160"/>
      <c r="AT32" s="160"/>
      <c r="AU32" s="161">
        <v>19</v>
      </c>
      <c r="AV32" s="160"/>
      <c r="AX32" s="159">
        <v>19</v>
      </c>
    </row>
    <row r="33" spans="45:50" ht="13.5">
      <c r="AS33" s="160"/>
      <c r="AT33" s="160"/>
      <c r="AU33" s="161">
        <v>20</v>
      </c>
      <c r="AV33" s="160"/>
      <c r="AX33" s="159">
        <v>20</v>
      </c>
    </row>
    <row r="34" spans="45:50" ht="13.5">
      <c r="AS34" s="160"/>
      <c r="AT34" s="160"/>
      <c r="AU34" s="161">
        <v>21</v>
      </c>
      <c r="AV34" s="160"/>
      <c r="AX34" s="159">
        <v>21</v>
      </c>
    </row>
    <row r="35" spans="45:50" ht="13.5">
      <c r="AS35" s="160"/>
      <c r="AT35" s="160"/>
      <c r="AU35" s="161">
        <v>22</v>
      </c>
      <c r="AV35" s="160"/>
      <c r="AX35" s="159">
        <v>22</v>
      </c>
    </row>
    <row r="36" spans="45:50" ht="13.5">
      <c r="AS36" s="160"/>
      <c r="AT36" s="160"/>
      <c r="AU36" s="161">
        <v>23</v>
      </c>
      <c r="AV36" s="160"/>
      <c r="AX36" s="159">
        <v>23</v>
      </c>
    </row>
    <row r="37" spans="45:50" ht="13.5">
      <c r="AS37" s="160"/>
      <c r="AT37" s="160"/>
      <c r="AU37" s="161">
        <v>24</v>
      </c>
      <c r="AV37" s="160"/>
      <c r="AX37" s="159">
        <v>24</v>
      </c>
    </row>
    <row r="38" spans="45:50" ht="13.5">
      <c r="AS38" s="160"/>
      <c r="AT38" s="160"/>
      <c r="AU38" s="161">
        <v>25</v>
      </c>
      <c r="AV38" s="160"/>
      <c r="AX38" s="159">
        <v>25</v>
      </c>
    </row>
    <row r="39" spans="45:50" ht="13.5">
      <c r="AS39" s="160"/>
      <c r="AT39" s="160"/>
      <c r="AU39" s="161">
        <v>26</v>
      </c>
      <c r="AV39" s="160"/>
      <c r="AX39" s="159">
        <v>26</v>
      </c>
    </row>
    <row r="40" spans="45:50" ht="13.5">
      <c r="AS40" s="160"/>
      <c r="AT40" s="160"/>
      <c r="AU40" s="161">
        <v>27</v>
      </c>
      <c r="AV40" s="160"/>
      <c r="AX40" s="159">
        <v>27</v>
      </c>
    </row>
    <row r="41" spans="45:50" ht="13.5">
      <c r="AS41" s="160"/>
      <c r="AT41" s="160"/>
      <c r="AU41" s="161">
        <v>28</v>
      </c>
      <c r="AV41" s="160"/>
      <c r="AX41" s="159">
        <v>28</v>
      </c>
    </row>
    <row r="42" spans="45:50" ht="13.5">
      <c r="AS42" s="160"/>
      <c r="AT42" s="160"/>
      <c r="AU42" s="161">
        <v>29</v>
      </c>
      <c r="AV42" s="160"/>
      <c r="AX42" s="159">
        <v>29</v>
      </c>
    </row>
    <row r="43" spans="45:50" ht="13.5">
      <c r="AS43" s="160"/>
      <c r="AT43" s="160"/>
      <c r="AU43" s="161">
        <v>30</v>
      </c>
      <c r="AV43" s="160"/>
      <c r="AX43" s="159">
        <v>30</v>
      </c>
    </row>
    <row r="44" spans="45:50" ht="13.5">
      <c r="AS44" s="160"/>
      <c r="AT44" s="160"/>
      <c r="AU44" s="161">
        <v>31</v>
      </c>
      <c r="AV44" s="160"/>
      <c r="AX44" s="159">
        <v>31</v>
      </c>
    </row>
    <row r="45" spans="45:48" ht="13.5">
      <c r="AS45" s="160"/>
      <c r="AT45" s="160"/>
      <c r="AU45" s="161">
        <v>32</v>
      </c>
      <c r="AV45" s="160"/>
    </row>
    <row r="46" spans="45:48" ht="13.5">
      <c r="AS46" s="160"/>
      <c r="AT46" s="160"/>
      <c r="AU46" s="161">
        <v>33</v>
      </c>
      <c r="AV46" s="160"/>
    </row>
    <row r="47" spans="45:48" ht="13.5">
      <c r="AS47" s="160"/>
      <c r="AT47" s="160"/>
      <c r="AU47" s="161">
        <v>34</v>
      </c>
      <c r="AV47" s="160"/>
    </row>
    <row r="48" spans="45:48" ht="13.5">
      <c r="AS48" s="160"/>
      <c r="AT48" s="160"/>
      <c r="AU48" s="161">
        <v>35</v>
      </c>
      <c r="AV48" s="160"/>
    </row>
    <row r="49" spans="45:48" ht="13.5">
      <c r="AS49" s="160"/>
      <c r="AT49" s="160"/>
      <c r="AU49" s="161">
        <v>36</v>
      </c>
      <c r="AV49" s="160"/>
    </row>
    <row r="50" spans="45:48" ht="13.5">
      <c r="AS50" s="160"/>
      <c r="AT50" s="160"/>
      <c r="AU50" s="161">
        <v>37</v>
      </c>
      <c r="AV50" s="160"/>
    </row>
    <row r="51" spans="45:48" ht="13.5">
      <c r="AS51" s="160"/>
      <c r="AT51" s="160"/>
      <c r="AU51" s="161">
        <v>38</v>
      </c>
      <c r="AV51" s="160"/>
    </row>
    <row r="52" spans="45:48" ht="13.5">
      <c r="AS52" s="160"/>
      <c r="AT52" s="160"/>
      <c r="AU52" s="161">
        <v>39</v>
      </c>
      <c r="AV52" s="160"/>
    </row>
    <row r="53" spans="45:48" ht="13.5">
      <c r="AS53" s="160"/>
      <c r="AT53" s="160"/>
      <c r="AU53" s="161">
        <v>40</v>
      </c>
      <c r="AV53" s="160"/>
    </row>
    <row r="54" spans="45:48" ht="13.5">
      <c r="AS54" s="160"/>
      <c r="AT54" s="160"/>
      <c r="AU54" s="160"/>
      <c r="AV54" s="160"/>
    </row>
    <row r="55" spans="45:48" ht="13.5">
      <c r="AS55" s="160"/>
      <c r="AT55" s="160"/>
      <c r="AU55" s="160"/>
      <c r="AV55" s="160"/>
    </row>
    <row r="56" spans="45:48" ht="13.5">
      <c r="AS56" s="160"/>
      <c r="AT56" s="160"/>
      <c r="AU56" s="160"/>
      <c r="AV56" s="160"/>
    </row>
    <row r="57" spans="45:48" ht="13.5">
      <c r="AS57" s="160"/>
      <c r="AT57" s="160"/>
      <c r="AU57" s="160"/>
      <c r="AV57" s="160"/>
    </row>
    <row r="58" spans="45:48" ht="13.5">
      <c r="AS58" s="160"/>
      <c r="AT58" s="160"/>
      <c r="AU58" s="160"/>
      <c r="AV58" s="160"/>
    </row>
    <row r="59" spans="45:48" ht="13.5">
      <c r="AS59" s="160"/>
      <c r="AT59" s="160"/>
      <c r="AU59" s="160"/>
      <c r="AV59" s="160"/>
    </row>
    <row r="60" spans="45:48" ht="13.5">
      <c r="AS60" s="160"/>
      <c r="AT60" s="160"/>
      <c r="AU60" s="160"/>
      <c r="AV60" s="160"/>
    </row>
    <row r="61" spans="45:48" ht="13.5">
      <c r="AS61" s="160"/>
      <c r="AT61" s="160"/>
      <c r="AU61" s="160"/>
      <c r="AV61" s="160"/>
    </row>
    <row r="62" spans="45:48" ht="13.5">
      <c r="AS62" s="160"/>
      <c r="AT62" s="160"/>
      <c r="AU62" s="160"/>
      <c r="AV62" s="160"/>
    </row>
  </sheetData>
  <sheetProtection password="CC71" sheet="1" selectLockedCells="1"/>
  <mergeCells count="99">
    <mergeCell ref="E1:AI1"/>
    <mergeCell ref="F2:G2"/>
    <mergeCell ref="J2:K2"/>
    <mergeCell ref="L2:R2"/>
    <mergeCell ref="W2:Y2"/>
    <mergeCell ref="Z2:AA2"/>
    <mergeCell ref="AB2:AC2"/>
    <mergeCell ref="AE2:AF2"/>
    <mergeCell ref="AH2:AI2"/>
    <mergeCell ref="B4:J5"/>
    <mergeCell ref="K4:L5"/>
    <mergeCell ref="M4:N5"/>
    <mergeCell ref="C6:J6"/>
    <mergeCell ref="K6:L6"/>
    <mergeCell ref="M6:N6"/>
    <mergeCell ref="C7:J7"/>
    <mergeCell ref="K7:L7"/>
    <mergeCell ref="M7:N7"/>
    <mergeCell ref="C8:J8"/>
    <mergeCell ref="K8:L8"/>
    <mergeCell ref="M8:N8"/>
    <mergeCell ref="C9:J9"/>
    <mergeCell ref="K9:L9"/>
    <mergeCell ref="M9:N9"/>
    <mergeCell ref="C10:J10"/>
    <mergeCell ref="K10:L10"/>
    <mergeCell ref="M10:N10"/>
    <mergeCell ref="C11:J11"/>
    <mergeCell ref="K11:L11"/>
    <mergeCell ref="M11:N11"/>
    <mergeCell ref="B14:C14"/>
    <mergeCell ref="D14:R14"/>
    <mergeCell ref="U14:V14"/>
    <mergeCell ref="W14:AJ14"/>
    <mergeCell ref="AK14:AL14"/>
    <mergeCell ref="B15:C18"/>
    <mergeCell ref="E15:R15"/>
    <mergeCell ref="S15:T15"/>
    <mergeCell ref="U15:V18"/>
    <mergeCell ref="X15:AJ15"/>
    <mergeCell ref="AK15:AL15"/>
    <mergeCell ref="E16:R16"/>
    <mergeCell ref="S14:T14"/>
    <mergeCell ref="S16:T16"/>
    <mergeCell ref="X16:AJ16"/>
    <mergeCell ref="AK16:AL16"/>
    <mergeCell ref="E17:R17"/>
    <mergeCell ref="S17:T17"/>
    <mergeCell ref="X17:AJ17"/>
    <mergeCell ref="AK17:AL17"/>
    <mergeCell ref="E25:R25"/>
    <mergeCell ref="E18:R18"/>
    <mergeCell ref="S18:T18"/>
    <mergeCell ref="X18:AJ18"/>
    <mergeCell ref="AK18:AL18"/>
    <mergeCell ref="B19:C22"/>
    <mergeCell ref="E19:R19"/>
    <mergeCell ref="S19:T19"/>
    <mergeCell ref="U19:V22"/>
    <mergeCell ref="X19:AJ19"/>
    <mergeCell ref="X21:AJ21"/>
    <mergeCell ref="AK19:AL19"/>
    <mergeCell ref="E20:R20"/>
    <mergeCell ref="S20:T20"/>
    <mergeCell ref="X20:AJ20"/>
    <mergeCell ref="AK20:AL20"/>
    <mergeCell ref="AK21:AL21"/>
    <mergeCell ref="S21:T21"/>
    <mergeCell ref="E21:R21"/>
    <mergeCell ref="E22:R22"/>
    <mergeCell ref="S22:T22"/>
    <mergeCell ref="X22:AJ22"/>
    <mergeCell ref="AK22:AL22"/>
    <mergeCell ref="E23:R23"/>
    <mergeCell ref="S23:T23"/>
    <mergeCell ref="U23:V26"/>
    <mergeCell ref="X23:AJ23"/>
    <mergeCell ref="S25:T25"/>
    <mergeCell ref="X25:AJ25"/>
    <mergeCell ref="B23:C26"/>
    <mergeCell ref="E26:R26"/>
    <mergeCell ref="S26:T26"/>
    <mergeCell ref="X26:AJ26"/>
    <mergeCell ref="AK26:AL26"/>
    <mergeCell ref="B27:C28"/>
    <mergeCell ref="AK25:AL25"/>
    <mergeCell ref="E27:R27"/>
    <mergeCell ref="V28:AL32"/>
    <mergeCell ref="S27:T27"/>
    <mergeCell ref="AU4:AZ4"/>
    <mergeCell ref="BA4:BC4"/>
    <mergeCell ref="BD4:BF4"/>
    <mergeCell ref="E28:R28"/>
    <mergeCell ref="S28:T28"/>
    <mergeCell ref="AK23:AL23"/>
    <mergeCell ref="E24:R24"/>
    <mergeCell ref="S24:T24"/>
    <mergeCell ref="X24:AJ24"/>
    <mergeCell ref="AK24:AL24"/>
  </mergeCells>
  <conditionalFormatting sqref="D31:D65536">
    <cfRule type="cellIs" priority="2" dxfId="10" operator="equal" stopIfTrue="1">
      <formula>1</formula>
    </cfRule>
  </conditionalFormatting>
  <conditionalFormatting sqref="S14:T14 AK14:AL14">
    <cfRule type="cellIs" priority="1" dxfId="10" operator="equal" stopIfTrue="1">
      <formula>1</formula>
    </cfRule>
  </conditionalFormatting>
  <dataValidations count="6">
    <dataValidation type="list" allowBlank="1" showInputMessage="1" showErrorMessage="1" imeMode="halfAlpha" sqref="D2">
      <formula1>$AT$14:$AT$23</formula1>
    </dataValidation>
    <dataValidation type="list" allowBlank="1" showInputMessage="1" showErrorMessage="1" imeMode="halfAlpha" sqref="F2:G2">
      <formula1>$AU$14:$AU$53</formula1>
    </dataValidation>
    <dataValidation type="list" allowBlank="1" showInputMessage="1" showErrorMessage="1" imeMode="halfAlpha" sqref="B2">
      <formula1>$AS$14:$AS$16</formula1>
    </dataValidation>
    <dataValidation type="list" allowBlank="1" showInputMessage="1" showErrorMessage="1" imeMode="halfAlpha" sqref="AB2:AC2">
      <formula1>$AV$14:$AV$30</formula1>
    </dataValidation>
    <dataValidation type="list" allowBlank="1" showInputMessage="1" showErrorMessage="1" imeMode="halfAlpha" sqref="AE2:AF2">
      <formula1>$AW$14:$AW$25</formula1>
    </dataValidation>
    <dataValidation type="list" allowBlank="1" showInputMessage="1" showErrorMessage="1" imeMode="halfAlpha" sqref="AH2:AI2">
      <formula1>$AX$14:$AX$44</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3" r:id="rId2"/>
  <colBreaks count="1" manualBreakCount="1">
    <brk id="38" max="65535" man="1"/>
  </colBreaks>
  <ignoredErrors>
    <ignoredError sqref="K6:N11"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鹿児島県総合教育センター</dc:creator>
  <cp:keywords/>
  <dc:description/>
  <cp:lastModifiedBy>鹿児島県総合教育センター</cp:lastModifiedBy>
  <cp:lastPrinted>2012-01-24T00:16:37Z</cp:lastPrinted>
  <dcterms:created xsi:type="dcterms:W3CDTF">2011-10-21T02:47:18Z</dcterms:created>
  <dcterms:modified xsi:type="dcterms:W3CDTF">2012-05-31T08:35:15Z</dcterms:modified>
  <cp:category/>
  <cp:version/>
  <cp:contentType/>
  <cp:contentStatus/>
</cp:coreProperties>
</file>