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00 校務用フォルダ\００００ 校務用\01000 教務部\13【教務企画】学校行事\６体験入学\①一日体験入学\R08一日体験入学\03-2中学校向け実施要項・様式［HP5.15］\"/>
    </mc:Choice>
  </mc:AlternateContent>
  <xr:revisionPtr revIDLastSave="0" documentId="8_{76452224-3668-4565-9892-D82BF21C6E4F}" xr6:coauthVersionLast="47" xr6:coauthVersionMax="47" xr10:uidLastSave="{00000000-0000-0000-0000-000000000000}"/>
  <bookViews>
    <workbookView xWindow="-120" yWindow="-120" windowWidth="20730" windowHeight="11040" firstSheet="3" activeTab="3" xr2:uid="{00000000-000D-0000-FFFF-FFFF00000000}"/>
  </bookViews>
  <sheets>
    <sheet name="１ー①選択リスト一覧" sheetId="8" state="hidden" r:id="rId1"/>
    <sheet name="１－③申込校一覧" sheetId="5" state="hidden" r:id="rId2"/>
    <sheet name="申込者一覧" sheetId="6" state="hidden" r:id="rId3"/>
    <sheet name="依頼書" sheetId="9" r:id="rId4"/>
  </sheets>
  <definedNames>
    <definedName name="_xlnm.Print_Area" localSheetId="1">'１－③申込校一覧'!$A$1:$M$58</definedName>
    <definedName name="_xlnm.Print_Area" localSheetId="2">申込者一覧!$A$1:$L$48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6" l="1"/>
  <c r="N25" i="6" l="1"/>
  <c r="O25" i="6"/>
  <c r="N26" i="6"/>
  <c r="O26" i="6"/>
  <c r="N17" i="6"/>
  <c r="O17" i="6"/>
  <c r="N18" i="6"/>
  <c r="O18" i="6"/>
  <c r="N19" i="6"/>
  <c r="O19" i="6"/>
  <c r="N20" i="6"/>
  <c r="N21" i="6"/>
  <c r="O21" i="6"/>
  <c r="N22" i="6"/>
  <c r="O22" i="6"/>
  <c r="N23" i="6"/>
  <c r="O23" i="6"/>
  <c r="N24" i="6"/>
  <c r="O24" i="6"/>
  <c r="O16" i="6"/>
  <c r="N16" i="6"/>
  <c r="B47" i="5" l="1"/>
  <c r="B46" i="5"/>
  <c r="I3" i="5" l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E3" i="5"/>
  <c r="F3" i="5"/>
  <c r="E4" i="5"/>
  <c r="F4" i="5"/>
  <c r="E5" i="5"/>
  <c r="F5" i="5"/>
  <c r="E6" i="5"/>
  <c r="F6" i="5"/>
  <c r="E7" i="5"/>
  <c r="F7" i="5"/>
  <c r="E8" i="5"/>
  <c r="F8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E37" i="5"/>
  <c r="F37" i="5"/>
  <c r="E38" i="5"/>
  <c r="F38" i="5"/>
  <c r="E39" i="5"/>
  <c r="F39" i="5"/>
  <c r="E40" i="5"/>
  <c r="F40" i="5"/>
  <c r="E41" i="5"/>
  <c r="F41" i="5"/>
  <c r="E42" i="5"/>
  <c r="F42" i="5"/>
  <c r="E43" i="5"/>
  <c r="F43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E84" i="5"/>
  <c r="F84" i="5"/>
  <c r="E85" i="5"/>
  <c r="F85" i="5"/>
  <c r="E86" i="5"/>
  <c r="F86" i="5"/>
  <c r="E87" i="5"/>
  <c r="F87" i="5"/>
  <c r="E88" i="5"/>
  <c r="F88" i="5"/>
  <c r="E89" i="5"/>
  <c r="F89" i="5"/>
  <c r="E90" i="5"/>
  <c r="F90" i="5"/>
  <c r="E91" i="5"/>
  <c r="F91" i="5"/>
  <c r="E92" i="5"/>
  <c r="F92" i="5"/>
  <c r="E93" i="5"/>
  <c r="F93" i="5"/>
  <c r="E94" i="5"/>
  <c r="F94" i="5"/>
  <c r="E95" i="5"/>
  <c r="F95" i="5"/>
  <c r="E96" i="5"/>
  <c r="F96" i="5"/>
  <c r="E97" i="5"/>
  <c r="F97" i="5"/>
  <c r="E98" i="5"/>
  <c r="F98" i="5"/>
  <c r="E99" i="5"/>
  <c r="F99" i="5"/>
  <c r="E100" i="5"/>
  <c r="F100" i="5"/>
  <c r="E101" i="5"/>
  <c r="F101" i="5"/>
  <c r="I2" i="5"/>
  <c r="F2" i="5"/>
  <c r="E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M3" i="5" l="1"/>
  <c r="M4" i="5"/>
  <c r="L5" i="5"/>
  <c r="M8" i="5"/>
  <c r="L6" i="5"/>
  <c r="L7" i="5"/>
  <c r="M7" i="5"/>
  <c r="L8" i="5"/>
  <c r="M6" i="5"/>
  <c r="L4" i="5"/>
  <c r="M5" i="5"/>
  <c r="L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sakas</author>
  </authors>
  <commentList>
    <comment ref="B2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このセルを消すとセルが崩れる
</t>
        </r>
      </text>
    </comment>
    <comment ref="C2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このセルを削除するとセルが崩れる。</t>
        </r>
      </text>
    </comment>
    <comment ref="D2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このセルを削除するとセルが崩れる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鹿児島県教育庁</author>
  </authors>
  <commentList>
    <comment ref="D4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必ず入力ください。</t>
        </r>
      </text>
    </comment>
    <comment ref="I4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必ず入力してください。</t>
        </r>
      </text>
    </comment>
    <comment ref="D6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必ず入力してください。</t>
        </r>
      </text>
    </comment>
    <comment ref="I6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必ず入力してください。</t>
        </r>
      </text>
    </comment>
  </commentList>
</comments>
</file>

<file path=xl/sharedStrings.xml><?xml version="1.0" encoding="utf-8"?>
<sst xmlns="http://schemas.openxmlformats.org/spreadsheetml/2006/main" count="275" uniqueCount="252">
  <si>
    <t>学科・コース</t>
    <rPh sb="0" eb="2">
      <t>ガッカ</t>
    </rPh>
    <phoneticPr fontId="2"/>
  </si>
  <si>
    <t>①</t>
    <phoneticPr fontId="2"/>
  </si>
  <si>
    <t>海洋技術コース</t>
    <rPh sb="0" eb="4">
      <t>カイヨウギジュツ</t>
    </rPh>
    <phoneticPr fontId="2"/>
  </si>
  <si>
    <t>②</t>
    <phoneticPr fontId="2"/>
  </si>
  <si>
    <t>機関コース</t>
    <rPh sb="0" eb="2">
      <t>キカン</t>
    </rPh>
    <phoneticPr fontId="2"/>
  </si>
  <si>
    <t>マリンエンジンシミュレータ体験</t>
    <rPh sb="13" eb="15">
      <t>タイケン</t>
    </rPh>
    <phoneticPr fontId="2"/>
  </si>
  <si>
    <t>③</t>
    <phoneticPr fontId="2"/>
  </si>
  <si>
    <t>栽培工学コース</t>
    <rPh sb="0" eb="2">
      <t>サイバイ</t>
    </rPh>
    <rPh sb="2" eb="4">
      <t>コウガク</t>
    </rPh>
    <phoneticPr fontId="2"/>
  </si>
  <si>
    <t>スキンダイビング体験</t>
    <rPh sb="8" eb="10">
      <t>タイケン</t>
    </rPh>
    <phoneticPr fontId="2"/>
  </si>
  <si>
    <t>④</t>
    <phoneticPr fontId="2"/>
  </si>
  <si>
    <t>情報通信科</t>
    <rPh sb="0" eb="5">
      <t>ジョウホウツウシンカ</t>
    </rPh>
    <phoneticPr fontId="2"/>
  </si>
  <si>
    <t>モールス信号通信体験</t>
    <rPh sb="4" eb="6">
      <t>シンゴウ</t>
    </rPh>
    <rPh sb="6" eb="8">
      <t>ツウシン</t>
    </rPh>
    <rPh sb="8" eb="10">
      <t>タイケン</t>
    </rPh>
    <phoneticPr fontId="2"/>
  </si>
  <si>
    <t>⑤</t>
    <phoneticPr fontId="2"/>
  </si>
  <si>
    <t>食品工学科</t>
    <rPh sb="0" eb="5">
      <t>ショクヒンコウガクカ</t>
    </rPh>
    <phoneticPr fontId="2"/>
  </si>
  <si>
    <t>ヨーグルトムースづくり体験</t>
    <rPh sb="11" eb="13">
      <t>タイケン</t>
    </rPh>
    <phoneticPr fontId="2"/>
  </si>
  <si>
    <t>部活動</t>
    <rPh sb="0" eb="3">
      <t>ブカツドウ</t>
    </rPh>
    <phoneticPr fontId="2"/>
  </si>
  <si>
    <t>A</t>
    <phoneticPr fontId="2"/>
  </si>
  <si>
    <t>弓道</t>
    <rPh sb="0" eb="2">
      <t>キュウドウ</t>
    </rPh>
    <phoneticPr fontId="2"/>
  </si>
  <si>
    <t>B</t>
    <phoneticPr fontId="2"/>
  </si>
  <si>
    <t>柔道</t>
    <rPh sb="0" eb="2">
      <t>ジュウドウ</t>
    </rPh>
    <phoneticPr fontId="2"/>
  </si>
  <si>
    <t>C</t>
    <phoneticPr fontId="2"/>
  </si>
  <si>
    <t>剣道</t>
    <rPh sb="0" eb="2">
      <t>ケンドウ</t>
    </rPh>
    <phoneticPr fontId="2"/>
  </si>
  <si>
    <t>D</t>
    <phoneticPr fontId="2"/>
  </si>
  <si>
    <t>卓球</t>
    <rPh sb="0" eb="2">
      <t>タッキュウ</t>
    </rPh>
    <phoneticPr fontId="2"/>
  </si>
  <si>
    <t>E</t>
    <phoneticPr fontId="2"/>
  </si>
  <si>
    <t>F</t>
    <phoneticPr fontId="2"/>
  </si>
  <si>
    <t>バドミントン</t>
    <phoneticPr fontId="2"/>
  </si>
  <si>
    <t>G</t>
    <phoneticPr fontId="2"/>
  </si>
  <si>
    <t>サッカー</t>
    <phoneticPr fontId="2"/>
  </si>
  <si>
    <t>H</t>
    <phoneticPr fontId="2"/>
  </si>
  <si>
    <t>野球</t>
    <rPh sb="0" eb="2">
      <t>ヤキュウ</t>
    </rPh>
    <phoneticPr fontId="2"/>
  </si>
  <si>
    <t>I</t>
    <phoneticPr fontId="2"/>
  </si>
  <si>
    <t>陸上</t>
    <rPh sb="0" eb="2">
      <t>リクジョウ</t>
    </rPh>
    <phoneticPr fontId="2"/>
  </si>
  <si>
    <t>J</t>
    <phoneticPr fontId="2"/>
  </si>
  <si>
    <t>サイエンスアクア</t>
    <phoneticPr fontId="2"/>
  </si>
  <si>
    <t>FAX</t>
    <phoneticPr fontId="2"/>
  </si>
  <si>
    <t>日吉学園</t>
    <rPh sb="0" eb="2">
      <t>ヒヨシ</t>
    </rPh>
    <rPh sb="2" eb="4">
      <t>ガクエン</t>
    </rPh>
    <phoneticPr fontId="2"/>
  </si>
  <si>
    <t>番号</t>
    <rPh sb="0" eb="2">
      <t>バンゴウ</t>
    </rPh>
    <phoneticPr fontId="4"/>
  </si>
  <si>
    <t>学校番号</t>
    <rPh sb="0" eb="2">
      <t>ガッコウ</t>
    </rPh>
    <rPh sb="2" eb="4">
      <t>バンゴウ</t>
    </rPh>
    <phoneticPr fontId="2"/>
  </si>
  <si>
    <t>中学校名</t>
    <rPh sb="0" eb="3">
      <t>チュウガッコウ</t>
    </rPh>
    <rPh sb="3" eb="4">
      <t>メイ</t>
    </rPh>
    <phoneticPr fontId="4"/>
  </si>
  <si>
    <t>参加者数</t>
    <rPh sb="0" eb="4">
      <t>サンカシャスウ</t>
    </rPh>
    <phoneticPr fontId="4"/>
  </si>
  <si>
    <t>TEL</t>
    <phoneticPr fontId="4"/>
  </si>
  <si>
    <t>担当者</t>
    <rPh sb="0" eb="3">
      <t>タントウシャ</t>
    </rPh>
    <phoneticPr fontId="4"/>
  </si>
  <si>
    <t>依頼書</t>
    <rPh sb="0" eb="3">
      <t>イライショ</t>
    </rPh>
    <phoneticPr fontId="4"/>
  </si>
  <si>
    <t>区分</t>
    <rPh sb="0" eb="2">
      <t>クブン</t>
    </rPh>
    <phoneticPr fontId="4"/>
  </si>
  <si>
    <t>谷山</t>
    <rPh sb="0" eb="2">
      <t>タニヤマ</t>
    </rPh>
    <phoneticPr fontId="2"/>
  </si>
  <si>
    <t>徳田　恵介</t>
    <rPh sb="0" eb="2">
      <t>トクダ</t>
    </rPh>
    <rPh sb="3" eb="5">
      <t>ケイスケ</t>
    </rPh>
    <phoneticPr fontId="2"/>
  </si>
  <si>
    <t>参加校</t>
    <rPh sb="0" eb="3">
      <t>サンカコウ</t>
    </rPh>
    <phoneticPr fontId="2"/>
  </si>
  <si>
    <t>参加人数</t>
    <rPh sb="0" eb="2">
      <t>サンカ</t>
    </rPh>
    <rPh sb="2" eb="4">
      <t>ニンズウ</t>
    </rPh>
    <phoneticPr fontId="2"/>
  </si>
  <si>
    <t>天保山</t>
    <rPh sb="0" eb="3">
      <t>テンポザン</t>
    </rPh>
    <phoneticPr fontId="2"/>
  </si>
  <si>
    <t>戸破　亜由美</t>
    <rPh sb="0" eb="1">
      <t>ト</t>
    </rPh>
    <rPh sb="1" eb="2">
      <t>ハ</t>
    </rPh>
    <rPh sb="3" eb="6">
      <t>アユミ</t>
    </rPh>
    <phoneticPr fontId="2"/>
  </si>
  <si>
    <t>Ａ</t>
    <phoneticPr fontId="2"/>
  </si>
  <si>
    <t>舞鶴</t>
    <rPh sb="0" eb="2">
      <t>マイズル</t>
    </rPh>
    <phoneticPr fontId="2"/>
  </si>
  <si>
    <t>荒谷　浩</t>
    <rPh sb="0" eb="2">
      <t>アラタニ</t>
    </rPh>
    <rPh sb="3" eb="4">
      <t>ヒロシ</t>
    </rPh>
    <phoneticPr fontId="2"/>
  </si>
  <si>
    <t>Ｂ</t>
    <phoneticPr fontId="2"/>
  </si>
  <si>
    <t>武</t>
    <rPh sb="0" eb="1">
      <t>タケ</t>
    </rPh>
    <phoneticPr fontId="2"/>
  </si>
  <si>
    <t>中尾　光男</t>
    <rPh sb="0" eb="2">
      <t>ナカオ</t>
    </rPh>
    <rPh sb="3" eb="5">
      <t>ミツオ</t>
    </rPh>
    <phoneticPr fontId="2"/>
  </si>
  <si>
    <t>Ｃ</t>
    <phoneticPr fontId="2"/>
  </si>
  <si>
    <t>串木野</t>
    <rPh sb="0" eb="3">
      <t>クシキノ</t>
    </rPh>
    <phoneticPr fontId="2"/>
  </si>
  <si>
    <t>中園　透</t>
    <rPh sb="0" eb="2">
      <t>ナカゾノ</t>
    </rPh>
    <rPh sb="3" eb="4">
      <t>トオル</t>
    </rPh>
    <phoneticPr fontId="2"/>
  </si>
  <si>
    <t>Ｄ</t>
    <phoneticPr fontId="2"/>
  </si>
  <si>
    <t>名瀬</t>
    <rPh sb="0" eb="2">
      <t>ナセ</t>
    </rPh>
    <phoneticPr fontId="2"/>
  </si>
  <si>
    <t>通山　満理子</t>
    <rPh sb="0" eb="2">
      <t>トオリヤマ</t>
    </rPh>
    <rPh sb="3" eb="4">
      <t>マン</t>
    </rPh>
    <phoneticPr fontId="2"/>
  </si>
  <si>
    <t>Ｅ</t>
    <phoneticPr fontId="2"/>
  </si>
  <si>
    <t>花岡</t>
    <rPh sb="0" eb="2">
      <t>ハナオカ</t>
    </rPh>
    <phoneticPr fontId="2"/>
  </si>
  <si>
    <t>徳丸　政治</t>
    <rPh sb="0" eb="2">
      <t>トクマル</t>
    </rPh>
    <rPh sb="3" eb="5">
      <t>セイジ</t>
    </rPh>
    <phoneticPr fontId="2"/>
  </si>
  <si>
    <t>Ｆ</t>
    <phoneticPr fontId="2"/>
  </si>
  <si>
    <t>満尾　竜一</t>
    <rPh sb="0" eb="2">
      <t>ミツオ</t>
    </rPh>
    <rPh sb="3" eb="5">
      <t>リュウイチ</t>
    </rPh>
    <phoneticPr fontId="2"/>
  </si>
  <si>
    <t>帖佐</t>
    <rPh sb="0" eb="2">
      <t>チョウサ</t>
    </rPh>
    <phoneticPr fontId="2"/>
  </si>
  <si>
    <t>濱田　忠幸</t>
    <rPh sb="0" eb="2">
      <t>ハマダ</t>
    </rPh>
    <rPh sb="3" eb="5">
      <t>タダユキ</t>
    </rPh>
    <phoneticPr fontId="2"/>
  </si>
  <si>
    <t>川内中央</t>
    <rPh sb="0" eb="2">
      <t>センダイ</t>
    </rPh>
    <rPh sb="2" eb="4">
      <t>チュウオウ</t>
    </rPh>
    <phoneticPr fontId="2"/>
  </si>
  <si>
    <t>上栗　博文</t>
    <rPh sb="0" eb="2">
      <t>カミクリ</t>
    </rPh>
    <rPh sb="3" eb="5">
      <t>ヒロフミ</t>
    </rPh>
    <phoneticPr fontId="2"/>
  </si>
  <si>
    <t>伊﨑田</t>
    <rPh sb="0" eb="2">
      <t>イザキ</t>
    </rPh>
    <rPh sb="2" eb="3">
      <t>タ</t>
    </rPh>
    <phoneticPr fontId="2"/>
  </si>
  <si>
    <t>春田　直行</t>
    <rPh sb="0" eb="2">
      <t>ハルタ</t>
    </rPh>
    <rPh sb="3" eb="5">
      <t>ナオユキ</t>
    </rPh>
    <phoneticPr fontId="2"/>
  </si>
  <si>
    <t>明和</t>
    <rPh sb="0" eb="2">
      <t>メイワ</t>
    </rPh>
    <phoneticPr fontId="2"/>
  </si>
  <si>
    <t>福嶋　淳哉</t>
    <rPh sb="0" eb="1">
      <t>フク</t>
    </rPh>
    <rPh sb="1" eb="2">
      <t>シマ</t>
    </rPh>
    <rPh sb="3" eb="5">
      <t>ジュンヤ</t>
    </rPh>
    <phoneticPr fontId="2"/>
  </si>
  <si>
    <t>松元</t>
    <rPh sb="0" eb="2">
      <t>マツモト</t>
    </rPh>
    <phoneticPr fontId="2"/>
  </si>
  <si>
    <t>内村　芳樹</t>
    <rPh sb="0" eb="2">
      <t>ウチムラ</t>
    </rPh>
    <rPh sb="3" eb="5">
      <t>ヨシキ</t>
    </rPh>
    <phoneticPr fontId="2"/>
  </si>
  <si>
    <t>山川</t>
    <rPh sb="0" eb="1">
      <t>ヤマ</t>
    </rPh>
    <rPh sb="1" eb="2">
      <t>カワ</t>
    </rPh>
    <phoneticPr fontId="2"/>
  </si>
  <si>
    <t>朝野　由也</t>
    <rPh sb="0" eb="1">
      <t>アサ</t>
    </rPh>
    <rPh sb="1" eb="2">
      <t>ノ</t>
    </rPh>
    <rPh sb="3" eb="4">
      <t>ユ</t>
    </rPh>
    <rPh sb="4" eb="5">
      <t>ヤ</t>
    </rPh>
    <phoneticPr fontId="2"/>
  </si>
  <si>
    <t>坊津学園</t>
    <rPh sb="0" eb="2">
      <t>ボウノツ</t>
    </rPh>
    <rPh sb="2" eb="4">
      <t>ガクエン</t>
    </rPh>
    <phoneticPr fontId="2"/>
  </si>
  <si>
    <t>三宅　志保</t>
    <rPh sb="0" eb="2">
      <t>ミヤケ</t>
    </rPh>
    <rPh sb="3" eb="5">
      <t>シホ</t>
    </rPh>
    <phoneticPr fontId="2"/>
  </si>
  <si>
    <t>吉野</t>
    <rPh sb="0" eb="2">
      <t>ヨシノ</t>
    </rPh>
    <phoneticPr fontId="2"/>
  </si>
  <si>
    <t>重岡　有</t>
    <rPh sb="0" eb="2">
      <t>シゲオカ</t>
    </rPh>
    <rPh sb="3" eb="4">
      <t>ユウ</t>
    </rPh>
    <phoneticPr fontId="2"/>
  </si>
  <si>
    <t>立神</t>
    <rPh sb="0" eb="2">
      <t>タテガミ</t>
    </rPh>
    <phoneticPr fontId="2"/>
  </si>
  <si>
    <t>山口　広海</t>
    <rPh sb="0" eb="2">
      <t>ヤマグチ</t>
    </rPh>
    <rPh sb="3" eb="4">
      <t>ヒロ</t>
    </rPh>
    <rPh sb="4" eb="5">
      <t>ウミ</t>
    </rPh>
    <phoneticPr fontId="2"/>
  </si>
  <si>
    <t>田崎</t>
    <rPh sb="0" eb="2">
      <t>タサキ</t>
    </rPh>
    <phoneticPr fontId="2"/>
  </si>
  <si>
    <t>柏原　龍哉</t>
    <rPh sb="0" eb="2">
      <t>カシワバラ</t>
    </rPh>
    <rPh sb="3" eb="5">
      <t>リュウヤ</t>
    </rPh>
    <phoneticPr fontId="2"/>
  </si>
  <si>
    <t>川内南</t>
    <rPh sb="0" eb="2">
      <t>センダイ</t>
    </rPh>
    <rPh sb="2" eb="3">
      <t>ミナミ</t>
    </rPh>
    <phoneticPr fontId="2"/>
  </si>
  <si>
    <t>沖洲　公一</t>
    <rPh sb="0" eb="2">
      <t>オキス</t>
    </rPh>
    <rPh sb="3" eb="5">
      <t>コウイチ</t>
    </rPh>
    <phoneticPr fontId="2"/>
  </si>
  <si>
    <t>古仁屋</t>
    <rPh sb="0" eb="3">
      <t>コニヤ</t>
    </rPh>
    <phoneticPr fontId="2"/>
  </si>
  <si>
    <t>西　香穂美</t>
    <rPh sb="0" eb="1">
      <t>ニシ</t>
    </rPh>
    <rPh sb="2" eb="3">
      <t>カオ</t>
    </rPh>
    <rPh sb="3" eb="4">
      <t>ホ</t>
    </rPh>
    <rPh sb="4" eb="5">
      <t>ビ</t>
    </rPh>
    <phoneticPr fontId="2"/>
  </si>
  <si>
    <t>和田</t>
    <rPh sb="0" eb="2">
      <t>ワダ</t>
    </rPh>
    <phoneticPr fontId="2"/>
  </si>
  <si>
    <t>二木　直志</t>
    <rPh sb="0" eb="2">
      <t>ニキ</t>
    </rPh>
    <rPh sb="3" eb="4">
      <t>タダシ</t>
    </rPh>
    <rPh sb="4" eb="5">
      <t>ココロザ</t>
    </rPh>
    <phoneticPr fontId="2"/>
  </si>
  <si>
    <t>鷹巣</t>
    <rPh sb="0" eb="2">
      <t>タカノス</t>
    </rPh>
    <phoneticPr fontId="2"/>
  </si>
  <si>
    <t>花木　隆一</t>
    <rPh sb="0" eb="2">
      <t>ハナキ</t>
    </rPh>
    <rPh sb="3" eb="5">
      <t>リュウイチ</t>
    </rPh>
    <phoneticPr fontId="2"/>
  </si>
  <si>
    <t>No</t>
  </si>
  <si>
    <t>学年</t>
  </si>
  <si>
    <t>氏　　名</t>
  </si>
  <si>
    <t>ふりがな</t>
  </si>
  <si>
    <t>第1希望</t>
  </si>
  <si>
    <t>第2希望</t>
  </si>
  <si>
    <t>第3希望</t>
  </si>
  <si>
    <t>部活動</t>
  </si>
  <si>
    <t>別府</t>
    <rPh sb="0" eb="2">
      <t>ベップ</t>
    </rPh>
    <phoneticPr fontId="2"/>
  </si>
  <si>
    <t>鮫島　志津香</t>
    <rPh sb="0" eb="2">
      <t>サメシマ</t>
    </rPh>
    <rPh sb="3" eb="4">
      <t>ココロザ</t>
    </rPh>
    <rPh sb="4" eb="5">
      <t>ツ</t>
    </rPh>
    <rPh sb="5" eb="6">
      <t>カオリ</t>
    </rPh>
    <phoneticPr fontId="2"/>
  </si>
  <si>
    <t>甲南</t>
    <rPh sb="0" eb="2">
      <t>コウナン</t>
    </rPh>
    <phoneticPr fontId="2"/>
  </si>
  <si>
    <t>秋丸　真一</t>
    <rPh sb="0" eb="2">
      <t>アキマル</t>
    </rPh>
    <rPh sb="3" eb="5">
      <t>シンイチ</t>
    </rPh>
    <phoneticPr fontId="2"/>
  </si>
  <si>
    <t>皇徳寺</t>
    <rPh sb="0" eb="3">
      <t>コウトクジ</t>
    </rPh>
    <phoneticPr fontId="2"/>
  </si>
  <si>
    <t>下里　美保子</t>
    <rPh sb="0" eb="2">
      <t>シモサト</t>
    </rPh>
    <rPh sb="3" eb="6">
      <t>ミホコ</t>
    </rPh>
    <phoneticPr fontId="2"/>
  </si>
  <si>
    <t>米ノ津</t>
    <rPh sb="0" eb="1">
      <t>コメ</t>
    </rPh>
    <rPh sb="2" eb="3">
      <t>ツ</t>
    </rPh>
    <phoneticPr fontId="2"/>
  </si>
  <si>
    <t>小田　雄一郎</t>
    <rPh sb="0" eb="2">
      <t>オダ</t>
    </rPh>
    <rPh sb="3" eb="6">
      <t>ユウイチロウ</t>
    </rPh>
    <phoneticPr fontId="2"/>
  </si>
  <si>
    <t>喜界</t>
    <rPh sb="0" eb="2">
      <t>キカイ</t>
    </rPh>
    <phoneticPr fontId="2"/>
  </si>
  <si>
    <t>大塚　幸子</t>
    <rPh sb="0" eb="2">
      <t>オオツカ</t>
    </rPh>
    <rPh sb="3" eb="5">
      <t>サチコ</t>
    </rPh>
    <phoneticPr fontId="2"/>
  </si>
  <si>
    <t>緑丘</t>
    <rPh sb="0" eb="2">
      <t>ミドリガオカ</t>
    </rPh>
    <phoneticPr fontId="2"/>
  </si>
  <si>
    <t>西　正悟</t>
    <rPh sb="0" eb="1">
      <t>ニシ</t>
    </rPh>
    <rPh sb="2" eb="4">
      <t>ショウゴ</t>
    </rPh>
    <phoneticPr fontId="2"/>
  </si>
  <si>
    <t>知覧</t>
    <rPh sb="0" eb="2">
      <t>チラン</t>
    </rPh>
    <phoneticPr fontId="2"/>
  </si>
  <si>
    <t>上床　美鈴</t>
    <rPh sb="0" eb="2">
      <t>ウエトコ</t>
    </rPh>
    <rPh sb="3" eb="5">
      <t>ミスズ</t>
    </rPh>
    <phoneticPr fontId="2"/>
  </si>
  <si>
    <t>隼人</t>
    <rPh sb="0" eb="2">
      <t>ハヤト</t>
    </rPh>
    <phoneticPr fontId="2"/>
  </si>
  <si>
    <t>四ッ永　美幸</t>
    <rPh sb="0" eb="1">
      <t>ヨ</t>
    </rPh>
    <rPh sb="2" eb="3">
      <t>ナガ</t>
    </rPh>
    <rPh sb="4" eb="6">
      <t>ミユキ</t>
    </rPh>
    <phoneticPr fontId="2"/>
  </si>
  <si>
    <t>加治木</t>
    <rPh sb="0" eb="3">
      <t>カジキ</t>
    </rPh>
    <phoneticPr fontId="2"/>
  </si>
  <si>
    <t>吉永　達也</t>
    <rPh sb="0" eb="2">
      <t>ヨシナガ</t>
    </rPh>
    <rPh sb="3" eb="5">
      <t>タツヤ</t>
    </rPh>
    <phoneticPr fontId="2"/>
  </si>
  <si>
    <t>吉田南</t>
    <rPh sb="0" eb="2">
      <t>ヨシダ</t>
    </rPh>
    <rPh sb="2" eb="3">
      <t>ミナミ</t>
    </rPh>
    <phoneticPr fontId="2"/>
  </si>
  <si>
    <t>松山　健太郎</t>
    <rPh sb="0" eb="2">
      <t>マツヤマ</t>
    </rPh>
    <rPh sb="3" eb="6">
      <t>ケンタロウ</t>
    </rPh>
    <phoneticPr fontId="2"/>
  </si>
  <si>
    <t>里</t>
    <rPh sb="0" eb="1">
      <t>サト</t>
    </rPh>
    <phoneticPr fontId="2"/>
  </si>
  <si>
    <t>久保園　修子</t>
    <rPh sb="0" eb="3">
      <t>クボゾノ</t>
    </rPh>
    <rPh sb="4" eb="6">
      <t>シュウコ</t>
    </rPh>
    <phoneticPr fontId="2"/>
  </si>
  <si>
    <t>吉野東</t>
    <rPh sb="0" eb="2">
      <t>ヨシノ</t>
    </rPh>
    <rPh sb="2" eb="3">
      <t>ヒガシ</t>
    </rPh>
    <phoneticPr fontId="2"/>
  </si>
  <si>
    <t>山下　修</t>
    <rPh sb="0" eb="2">
      <t>ヤマシタ</t>
    </rPh>
    <rPh sb="3" eb="4">
      <t>オサム</t>
    </rPh>
    <phoneticPr fontId="2"/>
  </si>
  <si>
    <t>金峰学園</t>
    <rPh sb="0" eb="4">
      <t>キンポウガクエン</t>
    </rPh>
    <phoneticPr fontId="2"/>
  </si>
  <si>
    <t>熊迫　かほる</t>
    <rPh sb="0" eb="2">
      <t>クマサコ</t>
    </rPh>
    <phoneticPr fontId="2"/>
  </si>
  <si>
    <t>喜入</t>
    <rPh sb="0" eb="2">
      <t>キイレ</t>
    </rPh>
    <phoneticPr fontId="2"/>
  </si>
  <si>
    <t>堀　祐二郎</t>
    <rPh sb="0" eb="1">
      <t>ホリ</t>
    </rPh>
    <rPh sb="2" eb="5">
      <t>ユウジロウ</t>
    </rPh>
    <phoneticPr fontId="2"/>
  </si>
  <si>
    <t>安房</t>
    <rPh sb="0" eb="2">
      <t>アンボウ</t>
    </rPh>
    <phoneticPr fontId="2"/>
  </si>
  <si>
    <t>小野原　雅啓</t>
    <rPh sb="0" eb="3">
      <t>オノハラ</t>
    </rPh>
    <rPh sb="4" eb="5">
      <t>ミヤビ</t>
    </rPh>
    <rPh sb="5" eb="6">
      <t>ケイ</t>
    </rPh>
    <phoneticPr fontId="2"/>
  </si>
  <si>
    <t>万世</t>
    <rPh sb="0" eb="2">
      <t>バンセイ</t>
    </rPh>
    <phoneticPr fontId="2"/>
  </si>
  <si>
    <t>肱岡　亜衣子</t>
    <rPh sb="0" eb="2">
      <t>ヒジオカ</t>
    </rPh>
    <rPh sb="3" eb="6">
      <t>アイコ</t>
    </rPh>
    <phoneticPr fontId="2"/>
  </si>
  <si>
    <t>桜島</t>
    <rPh sb="0" eb="2">
      <t>サクラジマ</t>
    </rPh>
    <phoneticPr fontId="2"/>
  </si>
  <si>
    <t>屋久　悦子</t>
    <rPh sb="0" eb="1">
      <t>ヤ</t>
    </rPh>
    <rPh sb="1" eb="2">
      <t>ヒサ</t>
    </rPh>
    <rPh sb="3" eb="5">
      <t>エツコ</t>
    </rPh>
    <phoneticPr fontId="2"/>
  </si>
  <si>
    <t>谷山北</t>
    <rPh sb="0" eb="2">
      <t>タニヤマ</t>
    </rPh>
    <rPh sb="2" eb="3">
      <t>キタ</t>
    </rPh>
    <phoneticPr fontId="2"/>
  </si>
  <si>
    <t>中江　健一</t>
    <rPh sb="0" eb="2">
      <t>ナカエ</t>
    </rPh>
    <rPh sb="3" eb="5">
      <t>ケンイチ</t>
    </rPh>
    <phoneticPr fontId="2"/>
  </si>
  <si>
    <t>高尾野</t>
    <rPh sb="0" eb="2">
      <t>タカオ</t>
    </rPh>
    <rPh sb="2" eb="3">
      <t>ノ</t>
    </rPh>
    <phoneticPr fontId="2"/>
  </si>
  <si>
    <t>西郷　耕平</t>
    <rPh sb="0" eb="2">
      <t>サイゴウ</t>
    </rPh>
    <rPh sb="3" eb="5">
      <t>コウヘイ</t>
    </rPh>
    <phoneticPr fontId="2"/>
  </si>
  <si>
    <t>東谷山</t>
    <rPh sb="0" eb="1">
      <t>ヒガシ</t>
    </rPh>
    <rPh sb="1" eb="3">
      <t>タニヤマ</t>
    </rPh>
    <phoneticPr fontId="2"/>
  </si>
  <si>
    <t>山口　卓洋</t>
    <rPh sb="0" eb="2">
      <t>ヤマグチ</t>
    </rPh>
    <rPh sb="3" eb="4">
      <t>タク</t>
    </rPh>
    <rPh sb="4" eb="5">
      <t>ヨウ</t>
    </rPh>
    <phoneticPr fontId="2"/>
  </si>
  <si>
    <t>大笠</t>
    <rPh sb="0" eb="1">
      <t>オオ</t>
    </rPh>
    <rPh sb="1" eb="2">
      <t>カサ</t>
    </rPh>
    <phoneticPr fontId="2"/>
  </si>
  <si>
    <t>宮内　幸雄</t>
    <rPh sb="0" eb="2">
      <t>ミヤウチ</t>
    </rPh>
    <rPh sb="3" eb="4">
      <t>サチ</t>
    </rPh>
    <rPh sb="4" eb="5">
      <t>オス</t>
    </rPh>
    <phoneticPr fontId="2"/>
  </si>
  <si>
    <t>坂元</t>
    <rPh sb="0" eb="2">
      <t>サカモト</t>
    </rPh>
    <phoneticPr fontId="2"/>
  </si>
  <si>
    <t>中園　武志</t>
    <rPh sb="0" eb="2">
      <t>ナカゾノ</t>
    </rPh>
    <rPh sb="3" eb="4">
      <t>タケシ</t>
    </rPh>
    <rPh sb="4" eb="5">
      <t>ココロザ</t>
    </rPh>
    <phoneticPr fontId="2"/>
  </si>
  <si>
    <t>鹿児島大学教育学部付属</t>
    <rPh sb="0" eb="3">
      <t>カゴシマ</t>
    </rPh>
    <rPh sb="3" eb="5">
      <t>ダイガク</t>
    </rPh>
    <rPh sb="5" eb="7">
      <t>キョウイク</t>
    </rPh>
    <rPh sb="7" eb="9">
      <t>ガクブ</t>
    </rPh>
    <rPh sb="9" eb="11">
      <t>フゾク</t>
    </rPh>
    <phoneticPr fontId="2"/>
  </si>
  <si>
    <t>吹上</t>
    <rPh sb="0" eb="2">
      <t>フキアゲ</t>
    </rPh>
    <phoneticPr fontId="2"/>
  </si>
  <si>
    <t>松山　美乃里</t>
    <rPh sb="0" eb="2">
      <t>マツヤマ</t>
    </rPh>
    <rPh sb="3" eb="4">
      <t>ビ</t>
    </rPh>
    <rPh sb="4" eb="6">
      <t>ノリ</t>
    </rPh>
    <phoneticPr fontId="2"/>
  </si>
  <si>
    <t>牧　俊輔</t>
    <rPh sb="0" eb="1">
      <t>マキ</t>
    </rPh>
    <rPh sb="2" eb="4">
      <t>シュンスケ</t>
    </rPh>
    <phoneticPr fontId="2"/>
  </si>
  <si>
    <t>頴娃</t>
    <rPh sb="0" eb="2">
      <t>エイ</t>
    </rPh>
    <phoneticPr fontId="2"/>
  </si>
  <si>
    <t>藤岡　佑季子</t>
    <rPh sb="0" eb="2">
      <t>フジオカ</t>
    </rPh>
    <rPh sb="3" eb="4">
      <t>ユウ</t>
    </rPh>
    <rPh sb="5" eb="6">
      <t>コ</t>
    </rPh>
    <phoneticPr fontId="2"/>
  </si>
  <si>
    <t>福平</t>
    <rPh sb="0" eb="2">
      <t>フクヒラ</t>
    </rPh>
    <phoneticPr fontId="2"/>
  </si>
  <si>
    <t>黒田　雅子</t>
    <rPh sb="0" eb="2">
      <t>クロダ</t>
    </rPh>
    <rPh sb="3" eb="5">
      <t>マサコ</t>
    </rPh>
    <phoneticPr fontId="2"/>
  </si>
  <si>
    <t>枕崎</t>
    <rPh sb="0" eb="2">
      <t>マクラザキ</t>
    </rPh>
    <phoneticPr fontId="2"/>
  </si>
  <si>
    <t>川添　亜矢子</t>
    <rPh sb="0" eb="2">
      <t>カワゾエ</t>
    </rPh>
    <rPh sb="3" eb="6">
      <t>アヤコ</t>
    </rPh>
    <phoneticPr fontId="2"/>
  </si>
  <si>
    <t>北指宿</t>
    <rPh sb="0" eb="1">
      <t>キタ</t>
    </rPh>
    <rPh sb="1" eb="3">
      <t>イブスキ</t>
    </rPh>
    <phoneticPr fontId="2"/>
  </si>
  <si>
    <t>税所　賢太郎</t>
    <rPh sb="0" eb="2">
      <t>ゼイショ</t>
    </rPh>
    <rPh sb="3" eb="6">
      <t>ケンタロウ</t>
    </rPh>
    <phoneticPr fontId="2"/>
  </si>
  <si>
    <t>加世田</t>
    <rPh sb="0" eb="3">
      <t>カセダ</t>
    </rPh>
    <phoneticPr fontId="2"/>
  </si>
  <si>
    <t>有馬　寛</t>
    <rPh sb="0" eb="2">
      <t>アリマ</t>
    </rPh>
    <rPh sb="3" eb="4">
      <t>ヒロシ</t>
    </rPh>
    <phoneticPr fontId="2"/>
  </si>
  <si>
    <t>桜山</t>
    <rPh sb="0" eb="2">
      <t>サクラヤマ</t>
    </rPh>
    <phoneticPr fontId="2"/>
  </si>
  <si>
    <t>田中　ゆかり</t>
    <rPh sb="0" eb="2">
      <t>タナカ</t>
    </rPh>
    <phoneticPr fontId="2"/>
  </si>
  <si>
    <t>南種子</t>
    <rPh sb="0" eb="3">
      <t>ミナミタネ</t>
    </rPh>
    <phoneticPr fontId="2"/>
  </si>
  <si>
    <t>萬屋　郁</t>
    <rPh sb="0" eb="1">
      <t>マン</t>
    </rPh>
    <rPh sb="1" eb="2">
      <t>ヤ</t>
    </rPh>
    <rPh sb="3" eb="4">
      <t>イク</t>
    </rPh>
    <phoneticPr fontId="2"/>
  </si>
  <si>
    <t>川辺</t>
    <rPh sb="0" eb="2">
      <t>カワナベ</t>
    </rPh>
    <phoneticPr fontId="2"/>
  </si>
  <si>
    <t>地区</t>
    <rPh sb="0" eb="2">
      <t>チク</t>
    </rPh>
    <phoneticPr fontId="2"/>
  </si>
  <si>
    <t>川野　耕平</t>
    <rPh sb="0" eb="2">
      <t>カワノ</t>
    </rPh>
    <rPh sb="3" eb="5">
      <t>コウヘイ</t>
    </rPh>
    <phoneticPr fontId="2"/>
  </si>
  <si>
    <t>えびの市立飯野</t>
    <rPh sb="3" eb="5">
      <t>シリツ</t>
    </rPh>
    <rPh sb="5" eb="7">
      <t>イイノ</t>
    </rPh>
    <phoneticPr fontId="2"/>
  </si>
  <si>
    <t>阿蘇品</t>
    <rPh sb="0" eb="3">
      <t>アソシナ</t>
    </rPh>
    <phoneticPr fontId="2"/>
  </si>
  <si>
    <t>例１</t>
    <rPh sb="0" eb="1">
      <t>レイ</t>
    </rPh>
    <phoneticPr fontId="2"/>
  </si>
  <si>
    <t>例２</t>
    <rPh sb="0" eb="1">
      <t>レイ</t>
    </rPh>
    <phoneticPr fontId="2"/>
  </si>
  <si>
    <t>例３</t>
    <rPh sb="0" eb="1">
      <t>レイ</t>
    </rPh>
    <phoneticPr fontId="2"/>
  </si>
  <si>
    <t>３年</t>
    <rPh sb="1" eb="2">
      <t>ネン</t>
    </rPh>
    <phoneticPr fontId="2"/>
  </si>
  <si>
    <t>２年</t>
    <rPh sb="1" eb="2">
      <t>ネン</t>
    </rPh>
    <phoneticPr fontId="2"/>
  </si>
  <si>
    <t>１年</t>
    <rPh sb="1" eb="2">
      <t>ネン</t>
    </rPh>
    <phoneticPr fontId="2"/>
  </si>
  <si>
    <t>水産　太郎</t>
    <rPh sb="0" eb="2">
      <t>スイサン</t>
    </rPh>
    <rPh sb="3" eb="5">
      <t>タロウ</t>
    </rPh>
    <phoneticPr fontId="2"/>
  </si>
  <si>
    <t>水産　花子</t>
    <rPh sb="0" eb="2">
      <t>スイサン</t>
    </rPh>
    <rPh sb="3" eb="5">
      <t>ハナコ</t>
    </rPh>
    <phoneticPr fontId="2"/>
  </si>
  <si>
    <t>水産　虎太郎</t>
    <rPh sb="0" eb="2">
      <t>スイサン</t>
    </rPh>
    <rPh sb="3" eb="6">
      <t>コタロウ</t>
    </rPh>
    <phoneticPr fontId="2"/>
  </si>
  <si>
    <t>すいさん　たろう</t>
    <phoneticPr fontId="2"/>
  </si>
  <si>
    <t>すいさん　はなこ</t>
    <phoneticPr fontId="2"/>
  </si>
  <si>
    <t>すいさん　こたろう</t>
    <phoneticPr fontId="2"/>
  </si>
  <si>
    <t>2</t>
  </si>
  <si>
    <t>1</t>
  </si>
  <si>
    <t>希望</t>
    <rPh sb="0" eb="2">
      <t>キボウ</t>
    </rPh>
    <phoneticPr fontId="2"/>
  </si>
  <si>
    <t>一日体験入学申込書</t>
    <rPh sb="0" eb="2">
      <t>イチニチ</t>
    </rPh>
    <rPh sb="2" eb="4">
      <t>タイケン</t>
    </rPh>
    <rPh sb="4" eb="6">
      <t>ニュウガク</t>
    </rPh>
    <rPh sb="6" eb="9">
      <t>モウシコミショ</t>
    </rPh>
    <phoneticPr fontId="2"/>
  </si>
  <si>
    <t>学校名</t>
    <rPh sb="0" eb="3">
      <t>ガッコウメイ</t>
    </rPh>
    <phoneticPr fontId="2"/>
  </si>
  <si>
    <t>中学校</t>
    <rPh sb="0" eb="3">
      <t>チュウガッコウ</t>
    </rPh>
    <phoneticPr fontId="2"/>
  </si>
  <si>
    <t>担当者</t>
    <rPh sb="0" eb="3">
      <t>タントウシャ</t>
    </rPh>
    <phoneticPr fontId="2"/>
  </si>
  <si>
    <t>ＴＥＬ</t>
    <phoneticPr fontId="2"/>
  </si>
  <si>
    <t>ＦＡＸ</t>
    <phoneticPr fontId="2"/>
  </si>
  <si>
    <t>C</t>
  </si>
  <si>
    <t>海洋技術コース</t>
    <rPh sb="0" eb="2">
      <t>カイヨウ</t>
    </rPh>
    <rPh sb="2" eb="4">
      <t>ギジュツ</t>
    </rPh>
    <phoneticPr fontId="2"/>
  </si>
  <si>
    <t>機関コース</t>
    <rPh sb="0" eb="2">
      <t>キカン</t>
    </rPh>
    <phoneticPr fontId="2"/>
  </si>
  <si>
    <t>栽培工学コース</t>
    <rPh sb="0" eb="2">
      <t>サイバイ</t>
    </rPh>
    <rPh sb="2" eb="4">
      <t>コウガク</t>
    </rPh>
    <phoneticPr fontId="2"/>
  </si>
  <si>
    <t>情報通信科</t>
    <rPh sb="0" eb="5">
      <t>ジョウホウツウシンカ</t>
    </rPh>
    <phoneticPr fontId="2"/>
  </si>
  <si>
    <t>食品工学科</t>
    <rPh sb="0" eb="2">
      <t>ショクヒン</t>
    </rPh>
    <rPh sb="2" eb="4">
      <t>コウガク</t>
    </rPh>
    <rPh sb="4" eb="5">
      <t>カ</t>
    </rPh>
    <phoneticPr fontId="2"/>
  </si>
  <si>
    <t>希望コース</t>
    <rPh sb="0" eb="2">
      <t>キボウ</t>
    </rPh>
    <phoneticPr fontId="2"/>
  </si>
  <si>
    <t>部活</t>
    <rPh sb="0" eb="2">
      <t>ブカツ</t>
    </rPh>
    <phoneticPr fontId="2"/>
  </si>
  <si>
    <t>保護者
同意書</t>
    <rPh sb="0" eb="3">
      <t>ホゴシャ</t>
    </rPh>
    <rPh sb="4" eb="7">
      <t>ドウイショ</t>
    </rPh>
    <phoneticPr fontId="2"/>
  </si>
  <si>
    <t>○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</si>
  <si>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</si>
  <si>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</si>
  <si>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鹿児島県立鹿児島水産高等学校長　　殿</t>
    <rPh sb="0" eb="3">
      <t>カゴシマ</t>
    </rPh>
    <rPh sb="3" eb="5">
      <t>ケンリツ</t>
    </rPh>
    <rPh sb="5" eb="8">
      <t>カゴシマ</t>
    </rPh>
    <rPh sb="8" eb="10">
      <t>スイサン</t>
    </rPh>
    <rPh sb="10" eb="12">
      <t>コウトウ</t>
    </rPh>
    <rPh sb="12" eb="14">
      <t>ガッコウ</t>
    </rPh>
    <rPh sb="14" eb="15">
      <t>オサ</t>
    </rPh>
    <rPh sb="17" eb="18">
      <t>ドノ</t>
    </rPh>
    <phoneticPr fontId="2"/>
  </si>
  <si>
    <t>校　長</t>
    <rPh sb="0" eb="1">
      <t>コウ</t>
    </rPh>
    <rPh sb="2" eb="3">
      <t>チョウ</t>
    </rPh>
    <phoneticPr fontId="2"/>
  </si>
  <si>
    <t>校　名</t>
    <rPh sb="0" eb="1">
      <t>コウ</t>
    </rPh>
    <rPh sb="2" eb="3">
      <t>メイ</t>
    </rPh>
    <phoneticPr fontId="2"/>
  </si>
  <si>
    <t>　</t>
    <phoneticPr fontId="2"/>
  </si>
  <si>
    <t>（　公　印　省　略　）　</t>
    <rPh sb="2" eb="3">
      <t>コウ</t>
    </rPh>
    <rPh sb="4" eb="5">
      <t>イン</t>
    </rPh>
    <rPh sb="6" eb="7">
      <t>ショウ</t>
    </rPh>
    <rPh sb="8" eb="9">
      <t>リャク</t>
    </rPh>
    <phoneticPr fontId="2"/>
  </si>
  <si>
    <t>申込締切</t>
    <rPh sb="0" eb="2">
      <t>モウシコミ</t>
    </rPh>
    <rPh sb="2" eb="4">
      <t>シメキ</t>
    </rPh>
    <phoneticPr fontId="2"/>
  </si>
  <si>
    <t>ＦＡＸ番号</t>
    <rPh sb="3" eb="5">
      <t>バンゴウ</t>
    </rPh>
    <phoneticPr fontId="2"/>
  </si>
  <si>
    <t>Ｍａｉｌ</t>
    <phoneticPr fontId="2"/>
  </si>
  <si>
    <t>sakasegawa-manabu@kago.ed.jp</t>
    <phoneticPr fontId="2"/>
  </si>
  <si>
    <t>　　</t>
    <phoneticPr fontId="2"/>
  </si>
  <si>
    <t>担　当</t>
    <rPh sb="0" eb="1">
      <t>タン</t>
    </rPh>
    <rPh sb="2" eb="3">
      <t>トウ</t>
    </rPh>
    <phoneticPr fontId="2"/>
  </si>
  <si>
    <t>こちらのエクセルデータをメールしてください。</t>
    <phoneticPr fontId="2"/>
  </si>
  <si>
    <t>教務部　逆瀨川　学</t>
    <rPh sb="0" eb="2">
      <t>キョウム</t>
    </rPh>
    <rPh sb="2" eb="3">
      <t>ブ</t>
    </rPh>
    <rPh sb="4" eb="7">
      <t>サカセガワ</t>
    </rPh>
    <rPh sb="8" eb="9">
      <t>マナ</t>
    </rPh>
    <phoneticPr fontId="2"/>
  </si>
  <si>
    <t>０９９３－７６－２１１２</t>
    <phoneticPr fontId="2"/>
  </si>
  <si>
    <t>8月7日</t>
    <phoneticPr fontId="2"/>
  </si>
  <si>
    <t>男子バレー</t>
    <rPh sb="0" eb="2">
      <t>ダンシ</t>
    </rPh>
    <phoneticPr fontId="2"/>
  </si>
  <si>
    <t>2</t>
    <phoneticPr fontId="2"/>
  </si>
  <si>
    <t>７月４日（金）</t>
    <rPh sb="1" eb="2">
      <t>ガツ</t>
    </rPh>
    <rPh sb="3" eb="4">
      <t>ニチ</t>
    </rPh>
    <rPh sb="5" eb="6">
      <t>キン</t>
    </rPh>
    <phoneticPr fontId="2"/>
  </si>
  <si>
    <t>k</t>
    <phoneticPr fontId="2"/>
  </si>
  <si>
    <t>ラーメン同好会</t>
    <rPh sb="4" eb="7">
      <t>ドウコウカイ</t>
    </rPh>
    <phoneticPr fontId="2"/>
  </si>
  <si>
    <t>操船シミュレーター体験</t>
    <rPh sb="0" eb="2">
      <t>ソウセン</t>
    </rPh>
    <rPh sb="9" eb="11">
      <t>タイケン</t>
    </rPh>
    <phoneticPr fontId="2"/>
  </si>
  <si>
    <t>8月8日</t>
    <phoneticPr fontId="2"/>
  </si>
  <si>
    <t>寮</t>
    <rPh sb="0" eb="1">
      <t>リョウ</t>
    </rPh>
    <phoneticPr fontId="2"/>
  </si>
  <si>
    <t>ア</t>
  </si>
  <si>
    <t>ア</t>
    <phoneticPr fontId="2"/>
  </si>
  <si>
    <t>イ</t>
  </si>
  <si>
    <t>イ</t>
    <phoneticPr fontId="2"/>
  </si>
  <si>
    <t>青雲寮（男子）</t>
    <rPh sb="0" eb="2">
      <t>セイウン</t>
    </rPh>
    <rPh sb="2" eb="3">
      <t>リョウ</t>
    </rPh>
    <rPh sb="4" eb="6">
      <t>ダンシ</t>
    </rPh>
    <phoneticPr fontId="2"/>
  </si>
  <si>
    <t>つぼみ寮（女子）</t>
    <rPh sb="3" eb="4">
      <t>リョウ</t>
    </rPh>
    <rPh sb="5" eb="7">
      <t>ジョシ</t>
    </rPh>
    <phoneticPr fontId="2"/>
  </si>
  <si>
    <t>（一日体験入学）様式2</t>
    <rPh sb="1" eb="3">
      <t>イチニチ</t>
    </rPh>
    <rPh sb="3" eb="5">
      <t>タイケン</t>
    </rPh>
    <rPh sb="5" eb="7">
      <t>ニュウガク</t>
    </rPh>
    <rPh sb="8" eb="10">
      <t>ヨウシキ</t>
    </rPh>
    <phoneticPr fontId="2"/>
  </si>
  <si>
    <t>令和８年</t>
    <rPh sb="0" eb="2">
      <t>レイワ</t>
    </rPh>
    <rPh sb="3" eb="4">
      <t>ネン</t>
    </rPh>
    <phoneticPr fontId="2"/>
  </si>
  <si>
    <t>委　任　状</t>
    <rPh sb="0" eb="1">
      <t>イ</t>
    </rPh>
    <rPh sb="2" eb="3">
      <t>ニン</t>
    </rPh>
    <rPh sb="4" eb="5">
      <t>ジョウ</t>
    </rPh>
    <phoneticPr fontId="2"/>
  </si>
  <si>
    <t>　貴校の「一日体験入学」及び「部活動体験」参加に際し、本校生徒の事前指導を徹底し、貴校における指導につきましては、鹿児島水産高等学校長へ委任します。</t>
    <rPh sb="1" eb="3">
      <t>キコウ</t>
    </rPh>
    <rPh sb="5" eb="7">
      <t>イチニチ</t>
    </rPh>
    <rPh sb="7" eb="9">
      <t>タイケン</t>
    </rPh>
    <rPh sb="9" eb="11">
      <t>ニュウガク</t>
    </rPh>
    <rPh sb="12" eb="13">
      <t>オヨ</t>
    </rPh>
    <rPh sb="15" eb="18">
      <t>ブカツドウ</t>
    </rPh>
    <rPh sb="18" eb="20">
      <t>タイケン</t>
    </rPh>
    <rPh sb="21" eb="23">
      <t>サンカ</t>
    </rPh>
    <rPh sb="24" eb="25">
      <t>サイ</t>
    </rPh>
    <rPh sb="27" eb="29">
      <t>ホンコウ</t>
    </rPh>
    <rPh sb="29" eb="31">
      <t>セイト</t>
    </rPh>
    <rPh sb="32" eb="34">
      <t>ジゼン</t>
    </rPh>
    <rPh sb="34" eb="36">
      <t>シドウ</t>
    </rPh>
    <rPh sb="37" eb="39">
      <t>テッテイ</t>
    </rPh>
    <rPh sb="41" eb="43">
      <t>キコウ</t>
    </rPh>
    <rPh sb="47" eb="49">
      <t>シドウ</t>
    </rPh>
    <rPh sb="57" eb="60">
      <t>カゴシマ</t>
    </rPh>
    <rPh sb="60" eb="62">
      <t>スイサン</t>
    </rPh>
    <rPh sb="62" eb="64">
      <t>コウトウ</t>
    </rPh>
    <rPh sb="64" eb="67">
      <t>ガッコウチョウ</t>
    </rPh>
    <rPh sb="68" eb="70">
      <t>イニン</t>
    </rPh>
    <phoneticPr fontId="2"/>
  </si>
  <si>
    <t>記</t>
    <rPh sb="0" eb="1">
      <t>キ</t>
    </rPh>
    <phoneticPr fontId="2"/>
  </si>
  <si>
    <t>１　期日</t>
    <rPh sb="2" eb="4">
      <t>キジツ</t>
    </rPh>
    <phoneticPr fontId="2"/>
  </si>
  <si>
    <t>　　令和８年８月４日（火）</t>
    <rPh sb="2" eb="4">
      <t>レイワ</t>
    </rPh>
    <rPh sb="5" eb="6">
      <t>ネン</t>
    </rPh>
    <rPh sb="7" eb="8">
      <t>ガツ</t>
    </rPh>
    <rPh sb="9" eb="10">
      <t>ニチ</t>
    </rPh>
    <rPh sb="11" eb="12">
      <t>カ</t>
    </rPh>
    <phoneticPr fontId="2"/>
  </si>
  <si>
    <t>　　令和８年８月５日（水）</t>
    <rPh sb="2" eb="4">
      <t>レイワ</t>
    </rPh>
    <rPh sb="5" eb="6">
      <t>ネン</t>
    </rPh>
    <rPh sb="7" eb="8">
      <t>ガツ</t>
    </rPh>
    <rPh sb="9" eb="10">
      <t>ニチ</t>
    </rPh>
    <rPh sb="11" eb="12">
      <t>スイ</t>
    </rPh>
    <phoneticPr fontId="2"/>
  </si>
  <si>
    <t>２　参加予定人数</t>
    <rPh sb="2" eb="4">
      <t>サンカ</t>
    </rPh>
    <rPh sb="4" eb="6">
      <t>ヨテイ</t>
    </rPh>
    <rPh sb="6" eb="8">
      <t>ニンズウ</t>
    </rPh>
    <phoneticPr fontId="2"/>
  </si>
  <si>
    <t>　　８月４日（火）</t>
    <rPh sb="3" eb="4">
      <t>ガツ</t>
    </rPh>
    <rPh sb="5" eb="6">
      <t>ニチ</t>
    </rPh>
    <rPh sb="7" eb="8">
      <t>カ</t>
    </rPh>
    <phoneticPr fontId="2"/>
  </si>
  <si>
    <t>　　８月５日（水）</t>
    <rPh sb="3" eb="4">
      <t>ガツ</t>
    </rPh>
    <rPh sb="5" eb="6">
      <t>ニチ</t>
    </rPh>
    <rPh sb="7" eb="8">
      <t>スイ</t>
    </rPh>
    <phoneticPr fontId="2"/>
  </si>
  <si>
    <t>人</t>
    <rPh sb="0" eb="1">
      <t>ニン</t>
    </rPh>
    <phoneticPr fontId="2"/>
  </si>
  <si>
    <t>７月３日（金）</t>
    <rPh sb="1" eb="2">
      <t>ガツ</t>
    </rPh>
    <rPh sb="3" eb="4">
      <t>ニチ</t>
    </rPh>
    <rPh sb="5" eb="6">
      <t>キン</t>
    </rPh>
    <phoneticPr fontId="2"/>
  </si>
  <si>
    <t>電話番号</t>
    <rPh sb="0" eb="2">
      <t>デンワ</t>
    </rPh>
    <rPh sb="2" eb="4">
      <t>バンゴウ</t>
    </rPh>
    <phoneticPr fontId="2"/>
  </si>
  <si>
    <t>０９９３－７６－２１１１</t>
    <phoneticPr fontId="2"/>
  </si>
  <si>
    <t>taisei-miyaji@edu.pref.kagoshima.jp</t>
    <phoneticPr fontId="2"/>
  </si>
  <si>
    <t>(一日体験入学)様式２</t>
    <rPh sb="1" eb="3">
      <t>イチニチ</t>
    </rPh>
    <rPh sb="3" eb="5">
      <t>タイケン</t>
    </rPh>
    <rPh sb="5" eb="7">
      <t>ニュウガク</t>
    </rPh>
    <rPh sb="8" eb="10">
      <t>ヨウシキ</t>
    </rPh>
    <phoneticPr fontId="2"/>
  </si>
  <si>
    <t>担　　当</t>
    <rPh sb="0" eb="1">
      <t>タン</t>
    </rPh>
    <rPh sb="3" eb="4">
      <t>トウ</t>
    </rPh>
    <phoneticPr fontId="2"/>
  </si>
  <si>
    <t>教務部(宮路､中山､長野､新村､日髙)</t>
    <rPh sb="0" eb="2">
      <t>キョウム</t>
    </rPh>
    <rPh sb="2" eb="3">
      <t>ブ</t>
    </rPh>
    <rPh sb="4" eb="6">
      <t>ミヤジ</t>
    </rPh>
    <rPh sb="7" eb="9">
      <t>ナカヤマ</t>
    </rPh>
    <rPh sb="10" eb="12">
      <t>ナガノ</t>
    </rPh>
    <rPh sb="13" eb="15">
      <t>シンムラ</t>
    </rPh>
    <rPh sb="16" eb="18">
      <t>ヒダカ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</si>
</sst>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年&quot;"/>
  </numFmts>
  <fonts count="23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000000"/>
      <name val="HGP創英角ﾎﾟｯﾌﾟ体"/>
      <family val="3"/>
      <charset val="128"/>
    </font>
    <font>
      <sz val="14"/>
      <color rgb="FF000000"/>
      <name val="HGP創英角ﾎﾟｯﾌﾟ体"/>
      <family val="3"/>
      <charset val="128"/>
    </font>
    <font>
      <sz val="14"/>
      <color rgb="FF000000"/>
      <name val="ＤＦ特太ゴシック体"/>
      <family val="3"/>
      <charset val="128"/>
    </font>
    <font>
      <sz val="18"/>
      <color rgb="FF000000"/>
      <name val="HGP創英角ﾎﾟｯﾌﾟ体"/>
      <family val="3"/>
      <charset val="128"/>
    </font>
    <font>
      <sz val="10"/>
      <color rgb="FF000000"/>
      <name val="ＭＳ Ｐ明朝"/>
      <family val="1"/>
      <charset val="128"/>
    </font>
    <font>
      <u/>
      <sz val="10"/>
      <color theme="10"/>
      <name val="Times New Roman"/>
      <family val="1"/>
    </font>
    <font>
      <sz val="12"/>
      <color rgb="FF000000"/>
      <name val="HGP創英角ﾎﾟｯﾌﾟ体"/>
      <family val="3"/>
      <charset val="128"/>
    </font>
    <font>
      <sz val="10"/>
      <color rgb="FF000000"/>
      <name val="UD デジタル 教科書体 N"/>
      <family val="1"/>
      <charset val="128"/>
    </font>
    <font>
      <sz val="16"/>
      <color rgb="FF000000"/>
      <name val="UD デジタル 教科書体 N"/>
      <family val="1"/>
      <charset val="128"/>
    </font>
    <font>
      <sz val="10"/>
      <color theme="1"/>
      <name val="Times New Roman"/>
      <family val="1"/>
    </font>
    <font>
      <b/>
      <sz val="10"/>
      <color rgb="FF000000"/>
      <name val="UD デジタル 教科書体 N"/>
      <family val="1"/>
      <charset val="128"/>
    </font>
    <font>
      <sz val="11"/>
      <color rgb="FF000000"/>
      <name val="UD デジタル 教科書体 N"/>
      <family val="1"/>
      <charset val="128"/>
    </font>
    <font>
      <sz val="9"/>
      <color rgb="FF000000"/>
      <name val="UD デジタル 教科書体 N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EDD"/>
        <bgColor indexed="64"/>
      </patternFill>
    </fill>
    <fill>
      <patternFill patternType="solid">
        <fgColor rgb="FFFDE9D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5" fillId="0" borderId="0" applyNumberFormat="0" applyFill="0" applyBorder="0" applyAlignment="0" applyProtection="0"/>
  </cellStyleXfs>
  <cellXfs count="139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3" fillId="4" borderId="1" xfId="0" applyFont="1" applyFill="1" applyBorder="1" applyAlignment="1" applyProtection="1">
      <alignment horizontal="left" vertical="top"/>
      <protection locked="0"/>
    </xf>
    <xf numFmtId="0" fontId="0" fillId="4" borderId="1" xfId="0" applyFill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0" fillId="6" borderId="1" xfId="0" applyFill="1" applyBorder="1" applyAlignment="1">
      <alignment horizontal="left" vertical="top"/>
    </xf>
    <xf numFmtId="0" fontId="0" fillId="0" borderId="0" xfId="0" applyAlignment="1">
      <alignment horizontal="left" vertical="top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shrinkToFit="1"/>
      <protection locked="0"/>
    </xf>
    <xf numFmtId="0" fontId="0" fillId="0" borderId="0" xfId="0" applyAlignment="1" applyProtection="1">
      <alignment horizontal="left" vertical="top"/>
    </xf>
    <xf numFmtId="0" fontId="10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top"/>
    </xf>
    <xf numFmtId="176" fontId="7" fillId="0" borderId="0" xfId="0" applyNumberFormat="1" applyFont="1" applyAlignment="1" applyProtection="1">
      <alignment horizontal="center" vertical="top"/>
    </xf>
    <xf numFmtId="0" fontId="7" fillId="0" borderId="0" xfId="0" applyFont="1" applyAlignment="1" applyProtection="1">
      <alignment horizontal="center" vertical="top"/>
    </xf>
    <xf numFmtId="0" fontId="10" fillId="0" borderId="0" xfId="0" applyFont="1" applyAlignment="1" applyProtection="1">
      <alignment horizontal="center" vertical="top"/>
    </xf>
    <xf numFmtId="0" fontId="10" fillId="0" borderId="0" xfId="0" applyFont="1" applyAlignment="1" applyProtection="1">
      <alignment horizontal="left" vertical="top"/>
    </xf>
    <xf numFmtId="0" fontId="10" fillId="3" borderId="0" xfId="0" applyFont="1" applyFill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Continuous" vertical="center"/>
    </xf>
    <xf numFmtId="0" fontId="10" fillId="3" borderId="0" xfId="0" applyFont="1" applyFill="1" applyBorder="1" applyAlignment="1" applyProtection="1">
      <alignment horizontal="centerContinuous" vertical="top"/>
    </xf>
    <xf numFmtId="0" fontId="10" fillId="3" borderId="0" xfId="0" applyFont="1" applyFill="1" applyAlignment="1" applyProtection="1">
      <alignment horizontal="left" vertical="top"/>
    </xf>
    <xf numFmtId="0" fontId="11" fillId="3" borderId="0" xfId="0" applyFont="1" applyFill="1" applyBorder="1" applyAlignment="1" applyProtection="1">
      <alignment horizontal="centerContinuous" vertical="center"/>
    </xf>
    <xf numFmtId="0" fontId="11" fillId="3" borderId="0" xfId="0" applyFont="1" applyFill="1" applyBorder="1" applyAlignment="1" applyProtection="1">
      <alignment horizontal="centerContinuous" vertical="top"/>
    </xf>
    <xf numFmtId="0" fontId="0" fillId="3" borderId="0" xfId="0" applyFill="1" applyAlignment="1" applyProtection="1">
      <alignment horizontal="left" vertical="top"/>
    </xf>
    <xf numFmtId="176" fontId="10" fillId="0" borderId="0" xfId="0" applyNumberFormat="1" applyFont="1" applyAlignment="1" applyProtection="1">
      <alignment horizontal="center" vertical="top"/>
    </xf>
    <xf numFmtId="0" fontId="0" fillId="0" borderId="0" xfId="0" applyAlignment="1" applyProtection="1">
      <alignment horizontal="left" vertical="top" shrinkToFit="1"/>
    </xf>
    <xf numFmtId="0" fontId="14" fillId="0" borderId="0" xfId="0" applyFont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/>
    </xf>
    <xf numFmtId="176" fontId="7" fillId="5" borderId="1" xfId="0" applyNumberFormat="1" applyFont="1" applyFill="1" applyBorder="1" applyAlignment="1" applyProtection="1">
      <alignment horizontal="center" vertical="center" shrinkToFit="1"/>
    </xf>
    <xf numFmtId="0" fontId="7" fillId="5" borderId="1" xfId="0" applyFont="1" applyFill="1" applyBorder="1" applyAlignment="1" applyProtection="1">
      <alignment horizontal="center" vertical="center" shrinkToFit="1"/>
    </xf>
    <xf numFmtId="49" fontId="7" fillId="5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top" shrinkToFit="1"/>
    </xf>
    <xf numFmtId="0" fontId="14" fillId="0" borderId="1" xfId="0" applyFont="1" applyBorder="1" applyAlignment="1" applyProtection="1">
      <alignment horizontal="left" vertical="top" shrinkToFit="1"/>
    </xf>
    <xf numFmtId="0" fontId="3" fillId="0" borderId="1" xfId="0" applyFont="1" applyBorder="1" applyAlignment="1" applyProtection="1">
      <alignment horizontal="center" vertical="top"/>
    </xf>
    <xf numFmtId="0" fontId="3" fillId="0" borderId="1" xfId="0" applyFont="1" applyBorder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0" fillId="0" borderId="1" xfId="0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left" vertical="top"/>
    </xf>
    <xf numFmtId="0" fontId="14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left" vertical="top"/>
    </xf>
    <xf numFmtId="0" fontId="7" fillId="0" borderId="0" xfId="0" applyFont="1" applyAlignment="1" applyProtection="1">
      <alignment horizontal="center" vertical="center"/>
    </xf>
    <xf numFmtId="0" fontId="6" fillId="0" borderId="0" xfId="0" applyFont="1" applyAlignment="1">
      <alignment horizontal="left" vertical="center"/>
    </xf>
    <xf numFmtId="0" fontId="15" fillId="0" borderId="0" xfId="2" applyAlignment="1">
      <alignment horizontal="left" vertical="center"/>
    </xf>
    <xf numFmtId="0" fontId="6" fillId="0" borderId="15" xfId="0" applyFont="1" applyBorder="1" applyAlignment="1">
      <alignment horizontal="centerContinuous" vertical="center"/>
    </xf>
    <xf numFmtId="0" fontId="6" fillId="0" borderId="17" xfId="0" applyFont="1" applyBorder="1" applyAlignment="1">
      <alignment horizontal="centerContinuous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19" xfId="0" applyFont="1" applyBorder="1" applyAlignment="1" applyProtection="1">
      <alignment horizontal="center" vertical="center" shrinkToFit="1"/>
    </xf>
    <xf numFmtId="0" fontId="7" fillId="0" borderId="19" xfId="0" applyFont="1" applyBorder="1" applyAlignment="1" applyProtection="1">
      <alignment horizontal="center" vertical="center" wrapText="1" shrinkToFit="1"/>
    </xf>
    <xf numFmtId="176" fontId="7" fillId="0" borderId="19" xfId="0" applyNumberFormat="1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/>
    </xf>
    <xf numFmtId="176" fontId="7" fillId="5" borderId="20" xfId="0" applyNumberFormat="1" applyFont="1" applyFill="1" applyBorder="1" applyAlignment="1" applyProtection="1">
      <alignment horizontal="center" vertical="center" shrinkToFit="1"/>
    </xf>
    <xf numFmtId="0" fontId="7" fillId="5" borderId="20" xfId="0" applyFont="1" applyFill="1" applyBorder="1" applyAlignment="1" applyProtection="1">
      <alignment horizontal="center" vertical="center" shrinkToFit="1"/>
    </xf>
    <xf numFmtId="49" fontId="7" fillId="5" borderId="20" xfId="0" applyNumberFormat="1" applyFont="1" applyFill="1" applyBorder="1" applyAlignment="1" applyProtection="1">
      <alignment horizontal="center" vertical="center" shrinkToFit="1"/>
    </xf>
    <xf numFmtId="0" fontId="7" fillId="0" borderId="21" xfId="0" applyFont="1" applyBorder="1" applyAlignment="1" applyProtection="1">
      <alignment horizontal="center" vertical="center"/>
    </xf>
    <xf numFmtId="176" fontId="7" fillId="5" borderId="21" xfId="0" applyNumberFormat="1" applyFont="1" applyFill="1" applyBorder="1" applyAlignment="1" applyProtection="1">
      <alignment horizontal="center" vertical="center" shrinkToFit="1"/>
    </xf>
    <xf numFmtId="0" fontId="7" fillId="5" borderId="21" xfId="0" applyFont="1" applyFill="1" applyBorder="1" applyAlignment="1" applyProtection="1">
      <alignment horizontal="center" vertical="center" shrinkToFit="1"/>
    </xf>
    <xf numFmtId="49" fontId="7" fillId="5" borderId="21" xfId="0" applyNumberFormat="1" applyFont="1" applyFill="1" applyBorder="1" applyAlignment="1" applyProtection="1">
      <alignment horizontal="center" vertical="center" shrinkToFit="1"/>
    </xf>
    <xf numFmtId="0" fontId="7" fillId="0" borderId="22" xfId="0" applyFont="1" applyBorder="1" applyAlignment="1" applyProtection="1">
      <alignment horizontal="center" vertical="center" shrinkToFit="1"/>
    </xf>
    <xf numFmtId="0" fontId="7" fillId="0" borderId="24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29" xfId="0" applyFont="1" applyFill="1" applyBorder="1" applyAlignment="1" applyProtection="1">
      <alignment horizontal="center" vertical="center"/>
    </xf>
    <xf numFmtId="176" fontId="7" fillId="7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7" borderId="2" xfId="0" applyFont="1" applyFill="1" applyBorder="1" applyAlignment="1" applyProtection="1">
      <alignment horizontal="center" vertical="center" shrinkToFit="1"/>
      <protection locked="0"/>
    </xf>
    <xf numFmtId="176" fontId="7" fillId="7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7" borderId="1" xfId="0" applyFont="1" applyFill="1" applyBorder="1" applyAlignment="1" applyProtection="1">
      <alignment horizontal="center" vertical="center" shrinkToFit="1"/>
      <protection locked="0"/>
    </xf>
    <xf numFmtId="176" fontId="7" fillId="7" borderId="30" xfId="0" applyNumberFormat="1" applyFont="1" applyFill="1" applyBorder="1" applyAlignment="1" applyProtection="1">
      <alignment horizontal="center" vertical="center" shrinkToFit="1"/>
      <protection locked="0"/>
    </xf>
    <xf numFmtId="0" fontId="7" fillId="7" borderId="3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 shrinkToFit="1"/>
    </xf>
    <xf numFmtId="0" fontId="7" fillId="5" borderId="25" xfId="0" applyFont="1" applyFill="1" applyBorder="1" applyAlignment="1" applyProtection="1">
      <alignment horizontal="center" vertical="center" shrinkToFit="1"/>
    </xf>
    <xf numFmtId="0" fontId="7" fillId="5" borderId="26" xfId="0" applyFont="1" applyFill="1" applyBorder="1" applyAlignment="1" applyProtection="1">
      <alignment horizontal="center" vertical="center" shrinkToFit="1"/>
    </xf>
    <xf numFmtId="0" fontId="7" fillId="5" borderId="27" xfId="0" applyFont="1" applyFill="1" applyBorder="1" applyAlignment="1" applyProtection="1">
      <alignment horizontal="center" vertical="center" shrinkToFit="1"/>
    </xf>
    <xf numFmtId="0" fontId="7" fillId="7" borderId="28" xfId="0" applyFont="1" applyFill="1" applyBorder="1" applyAlignment="1" applyProtection="1">
      <alignment horizontal="center" vertical="center" shrinkToFit="1"/>
      <protection locked="0"/>
    </xf>
    <xf numFmtId="0" fontId="7" fillId="7" borderId="26" xfId="0" applyFont="1" applyFill="1" applyBorder="1" applyAlignment="1" applyProtection="1">
      <alignment horizontal="center" vertical="center" shrinkToFit="1"/>
      <protection locked="0"/>
    </xf>
    <xf numFmtId="0" fontId="7" fillId="7" borderId="31" xfId="0" applyFont="1" applyFill="1" applyBorder="1" applyAlignment="1" applyProtection="1">
      <alignment horizontal="center" vertical="center" shrinkToFit="1"/>
      <protection locked="0"/>
    </xf>
    <xf numFmtId="0" fontId="7" fillId="9" borderId="1" xfId="0" applyFont="1" applyFill="1" applyBorder="1" applyAlignment="1" applyProtection="1">
      <alignment horizontal="center" vertical="center" shrinkToFit="1"/>
      <protection locked="0"/>
    </xf>
    <xf numFmtId="0" fontId="7" fillId="9" borderId="2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9" borderId="30" xfId="0" applyFont="1" applyFill="1" applyBorder="1" applyAlignment="1" applyProtection="1">
      <alignment horizontal="center" vertical="center"/>
      <protection locked="0"/>
    </xf>
    <xf numFmtId="49" fontId="7" fillId="0" borderId="19" xfId="0" applyNumberFormat="1" applyFont="1" applyBorder="1" applyAlignment="1" applyProtection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0" fontId="17" fillId="8" borderId="0" xfId="0" applyFont="1" applyFill="1" applyAlignment="1" applyProtection="1">
      <alignment horizontal="left" vertical="center"/>
      <protection locked="0"/>
    </xf>
    <xf numFmtId="0" fontId="17" fillId="0" borderId="0" xfId="0" applyFont="1" applyAlignment="1">
      <alignment horizontal="centerContinuous" vertical="center"/>
    </xf>
    <xf numFmtId="0" fontId="17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>
      <alignment horizontal="centerContinuous" vertical="center"/>
    </xf>
    <xf numFmtId="0" fontId="17" fillId="0" borderId="0" xfId="0" applyFont="1" applyFill="1" applyBorder="1" applyAlignment="1" applyProtection="1">
      <alignment vertical="center"/>
      <protection locked="0"/>
    </xf>
    <xf numFmtId="0" fontId="19" fillId="0" borderId="0" xfId="2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8" borderId="18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8" borderId="0" xfId="0" applyFont="1" applyFill="1" applyAlignment="1" applyProtection="1">
      <alignment horizontal="left" vertical="center"/>
      <protection locked="0"/>
    </xf>
    <xf numFmtId="0" fontId="21" fillId="0" borderId="0" xfId="0" applyFont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/>
    </xf>
    <xf numFmtId="0" fontId="12" fillId="7" borderId="15" xfId="0" applyFont="1" applyFill="1" applyBorder="1" applyAlignment="1" applyProtection="1">
      <alignment horizontal="center" vertical="center"/>
      <protection locked="0"/>
    </xf>
    <xf numFmtId="0" fontId="12" fillId="7" borderId="17" xfId="0" applyFont="1" applyFill="1" applyBorder="1" applyAlignment="1" applyProtection="1">
      <alignment horizontal="center" vertical="center"/>
      <protection locked="0"/>
    </xf>
    <xf numFmtId="0" fontId="12" fillId="7" borderId="16" xfId="0" applyFont="1" applyFill="1" applyBorder="1" applyAlignment="1" applyProtection="1">
      <alignment horizontal="center" vertical="center"/>
      <protection locked="0"/>
    </xf>
    <xf numFmtId="0" fontId="11" fillId="7" borderId="15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6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 wrapText="1"/>
    </xf>
    <xf numFmtId="0" fontId="21" fillId="8" borderId="18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27"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7" tint="0.59999389629810485"/>
        </patternFill>
      </fill>
      <alignment horizontal="left" vertical="top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7" tint="0.59999389629810485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7" tint="0.5999938962981048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7" tint="0.59999389629810485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7" tint="0.5999938962981048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7" tint="0.59999389629810485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7" tint="0.5999938962981048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7" tint="0.59999389629810485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7" tint="0.5999938962981048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7" tint="0.59999389629810485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7" tint="0.5999938962981048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7" tint="0.59999389629810485"/>
        </patternFill>
      </fill>
      <alignment horizontal="left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7" tint="0.59999389629810485"/>
        </patternFill>
      </fill>
      <alignment horizontal="left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7" tint="0.59999389629810485"/>
        </patternFill>
      </fill>
      <alignment horizontal="left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7" tint="0.59999389629810485"/>
        </patternFill>
      </fill>
      <alignment horizontal="left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7" tint="0.59999389629810485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ＭＳ ゴシック"/>
        <scheme val="none"/>
      </font>
      <numFmt numFmtId="176" formatCode="#&quot;年&quot;"/>
      <fill>
        <patternFill patternType="solid">
          <fgColor indexed="64"/>
          <bgColor theme="7" tint="0.5999938962981048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ゴシック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ゴシック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0"/>
    </dxf>
  </dxfs>
  <tableStyles count="0" defaultTableStyle="TableStyleMedium9" defaultPivotStyle="PivotStyleLight16"/>
  <colors>
    <mruColors>
      <color rgb="FFFDE9D9"/>
      <color rgb="FFFFEEDD"/>
      <color rgb="FFFFFF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4</xdr:row>
      <xdr:rowOff>19049</xdr:rowOff>
    </xdr:from>
    <xdr:to>
      <xdr:col>15</xdr:col>
      <xdr:colOff>342900</xdr:colOff>
      <xdr:row>18</xdr:row>
      <xdr:rowOff>142874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72025" y="666749"/>
          <a:ext cx="5391150" cy="2390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/>
            <a:t>シートの保護解除パスワード</a:t>
          </a:r>
          <a:endParaRPr kumimoji="1" lang="en-US" altLang="ja-JP" sz="3200"/>
        </a:p>
        <a:p>
          <a:r>
            <a:rPr kumimoji="1" lang="en-US" altLang="ja-JP" sz="3200">
              <a:solidFill>
                <a:srgbClr val="FF0000"/>
              </a:solidFill>
            </a:rPr>
            <a:t>320129</a:t>
          </a:r>
          <a:endParaRPr kumimoji="1" lang="ja-JP" altLang="en-US" sz="32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8:L41" totalsRowShown="0" headerRowDxfId="26" dataDxfId="24" headerRowBorderDxfId="25" tableBorderDxfId="23">
  <tableColumns count="12">
    <tableColumn id="1" xr3:uid="{00000000-0010-0000-0000-000001000000}" name="No" dataDxfId="22" totalsRowDxfId="21"/>
    <tableColumn id="2" xr3:uid="{00000000-0010-0000-0000-000002000000}" name="保護者_x000a_同意書" dataDxfId="20" totalsRowDxfId="19"/>
    <tableColumn id="3" xr3:uid="{00000000-0010-0000-0000-000003000000}" name="学年" dataDxfId="18" totalsRowDxfId="17"/>
    <tableColumn id="4" xr3:uid="{00000000-0010-0000-0000-000004000000}" name="氏　　名" dataDxfId="16" totalsRowDxfId="15"/>
    <tableColumn id="5" xr3:uid="{00000000-0010-0000-0000-000005000000}" name="ふりがな" dataDxfId="14" totalsRowDxfId="13"/>
    <tableColumn id="6" xr3:uid="{00000000-0010-0000-0000-000006000000}" name="8月7日" dataDxfId="12" totalsRowDxfId="11"/>
    <tableColumn id="7" xr3:uid="{00000000-0010-0000-0000-000007000000}" name="8月8日" dataDxfId="10" totalsRowDxfId="9"/>
    <tableColumn id="8" xr3:uid="{00000000-0010-0000-0000-000008000000}" name="第1希望" dataDxfId="8" totalsRowDxfId="7"/>
    <tableColumn id="9" xr3:uid="{00000000-0010-0000-0000-000009000000}" name="第2希望" dataDxfId="6" totalsRowDxfId="5"/>
    <tableColumn id="10" xr3:uid="{00000000-0010-0000-0000-00000A000000}" name="第3希望" dataDxfId="4" totalsRowDxfId="3"/>
    <tableColumn id="12" xr3:uid="{00000000-0010-0000-0000-00000C000000}" name="部活動" dataDxfId="2" totalsRowDxfId="1"/>
    <tableColumn id="11" xr3:uid="{00000000-0010-0000-0000-00000B000000}" name="寮" data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kasegawa-manabu@kago.ed.jp" TargetMode="External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aisei-miyaji@edu.pref.kagoshim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2:G26"/>
  <sheetViews>
    <sheetView workbookViewId="0">
      <selection activeCell="B25" sqref="B25:C25"/>
    </sheetView>
  </sheetViews>
  <sheetFormatPr defaultRowHeight="12.75"/>
  <cols>
    <col min="2" max="2" width="5.6640625" customWidth="1"/>
    <col min="3" max="3" width="19.33203125" customWidth="1"/>
    <col min="4" max="4" width="37.33203125" customWidth="1"/>
  </cols>
  <sheetData>
    <row r="2" spans="1:7">
      <c r="A2" s="20"/>
      <c r="B2" s="1" t="s">
        <v>0</v>
      </c>
      <c r="C2" s="1"/>
    </row>
    <row r="3" spans="1:7">
      <c r="A3" s="19">
        <v>1</v>
      </c>
      <c r="B3" s="22" t="s">
        <v>1</v>
      </c>
      <c r="C3" s="16" t="s">
        <v>2</v>
      </c>
      <c r="D3" s="16" t="s">
        <v>224</v>
      </c>
      <c r="E3" s="15"/>
      <c r="F3" s="15"/>
      <c r="G3" s="15"/>
    </row>
    <row r="4" spans="1:7">
      <c r="A4" s="19">
        <v>2</v>
      </c>
      <c r="B4" s="22" t="s">
        <v>3</v>
      </c>
      <c r="C4" s="16" t="s">
        <v>4</v>
      </c>
      <c r="D4" s="16" t="s">
        <v>5</v>
      </c>
      <c r="E4" s="15"/>
      <c r="F4" s="15"/>
      <c r="G4" s="15"/>
    </row>
    <row r="5" spans="1:7">
      <c r="A5" s="19">
        <v>3</v>
      </c>
      <c r="B5" s="22" t="s">
        <v>6</v>
      </c>
      <c r="C5" s="16" t="s">
        <v>7</v>
      </c>
      <c r="D5" s="16" t="s">
        <v>8</v>
      </c>
      <c r="E5" s="15"/>
      <c r="F5" s="15"/>
      <c r="G5" s="15"/>
    </row>
    <row r="6" spans="1:7">
      <c r="A6" s="19">
        <v>4</v>
      </c>
      <c r="B6" s="22" t="s">
        <v>9</v>
      </c>
      <c r="C6" s="16" t="s">
        <v>10</v>
      </c>
      <c r="D6" s="16" t="s">
        <v>11</v>
      </c>
      <c r="E6" s="15"/>
      <c r="F6" s="15"/>
      <c r="G6" s="15"/>
    </row>
    <row r="7" spans="1:7">
      <c r="A7" s="19">
        <v>5</v>
      </c>
      <c r="B7" s="22" t="s">
        <v>12</v>
      </c>
      <c r="C7" s="16" t="s">
        <v>13</v>
      </c>
      <c r="D7" s="16" t="s">
        <v>14</v>
      </c>
      <c r="E7" s="15"/>
      <c r="F7" s="15"/>
      <c r="G7" s="15"/>
    </row>
    <row r="8" spans="1:7">
      <c r="A8" s="19">
        <v>0</v>
      </c>
      <c r="B8" s="15"/>
      <c r="C8" s="15"/>
      <c r="D8" s="15"/>
      <c r="E8" s="15"/>
      <c r="F8" s="15"/>
      <c r="G8" s="15"/>
    </row>
    <row r="9" spans="1:7">
      <c r="B9" s="15" t="s">
        <v>15</v>
      </c>
      <c r="C9" s="15"/>
      <c r="D9" s="15"/>
      <c r="E9" s="15"/>
      <c r="F9" s="15"/>
      <c r="G9" s="15"/>
    </row>
    <row r="10" spans="1:7">
      <c r="B10" s="16" t="s">
        <v>16</v>
      </c>
      <c r="C10" s="16" t="s">
        <v>17</v>
      </c>
      <c r="D10" s="16" t="s">
        <v>16</v>
      </c>
      <c r="E10" s="15"/>
      <c r="F10" s="15"/>
      <c r="G10" s="15"/>
    </row>
    <row r="11" spans="1:7">
      <c r="B11" s="16" t="s">
        <v>18</v>
      </c>
      <c r="C11" s="16" t="s">
        <v>19</v>
      </c>
      <c r="D11" s="16" t="s">
        <v>18</v>
      </c>
      <c r="E11" s="15"/>
      <c r="F11" s="15"/>
      <c r="G11" s="15"/>
    </row>
    <row r="12" spans="1:7">
      <c r="B12" s="16" t="s">
        <v>20</v>
      </c>
      <c r="C12" s="16" t="s">
        <v>21</v>
      </c>
      <c r="D12" s="16" t="s">
        <v>20</v>
      </c>
      <c r="E12" s="15"/>
      <c r="F12" s="15"/>
      <c r="G12" s="15"/>
    </row>
    <row r="13" spans="1:7">
      <c r="B13" s="16" t="s">
        <v>22</v>
      </c>
      <c r="C13" s="16" t="s">
        <v>23</v>
      </c>
      <c r="D13" s="16" t="s">
        <v>22</v>
      </c>
      <c r="E13" s="15"/>
      <c r="F13" s="15"/>
      <c r="G13" s="15"/>
    </row>
    <row r="14" spans="1:7">
      <c r="B14" s="16" t="s">
        <v>24</v>
      </c>
      <c r="C14" s="16" t="s">
        <v>219</v>
      </c>
      <c r="D14" s="16" t="s">
        <v>24</v>
      </c>
      <c r="E14" s="15"/>
      <c r="F14" s="15"/>
      <c r="G14" s="15"/>
    </row>
    <row r="15" spans="1:7">
      <c r="B15" s="16" t="s">
        <v>25</v>
      </c>
      <c r="C15" s="17" t="s">
        <v>26</v>
      </c>
      <c r="D15" s="16" t="s">
        <v>25</v>
      </c>
    </row>
    <row r="16" spans="1:7">
      <c r="B16" s="16" t="s">
        <v>27</v>
      </c>
      <c r="C16" s="17" t="s">
        <v>28</v>
      </c>
      <c r="D16" s="16" t="s">
        <v>27</v>
      </c>
    </row>
    <row r="17" spans="2:4">
      <c r="B17" s="16" t="s">
        <v>29</v>
      </c>
      <c r="C17" s="17" t="s">
        <v>30</v>
      </c>
      <c r="D17" s="16" t="s">
        <v>29</v>
      </c>
    </row>
    <row r="18" spans="2:4">
      <c r="B18" s="16" t="s">
        <v>31</v>
      </c>
      <c r="C18" s="17" t="s">
        <v>32</v>
      </c>
      <c r="D18" s="16" t="s">
        <v>31</v>
      </c>
    </row>
    <row r="19" spans="2:4">
      <c r="B19" s="16" t="s">
        <v>33</v>
      </c>
      <c r="C19" s="17" t="s">
        <v>34</v>
      </c>
      <c r="D19" s="16" t="s">
        <v>33</v>
      </c>
    </row>
    <row r="20" spans="2:4">
      <c r="B20" s="16" t="s">
        <v>222</v>
      </c>
      <c r="C20" s="17" t="s">
        <v>223</v>
      </c>
      <c r="D20" s="16" t="s">
        <v>222</v>
      </c>
    </row>
    <row r="21" spans="2:4">
      <c r="B21" s="23">
        <v>0</v>
      </c>
      <c r="C21" s="23">
        <v>0</v>
      </c>
      <c r="D21" s="23">
        <v>0</v>
      </c>
    </row>
    <row r="23" spans="2:4">
      <c r="C23" s="1" t="s">
        <v>185</v>
      </c>
    </row>
    <row r="25" spans="2:4">
      <c r="B25" s="17" t="s">
        <v>228</v>
      </c>
      <c r="C25" s="17" t="s">
        <v>231</v>
      </c>
    </row>
    <row r="26" spans="2:4">
      <c r="B26" s="1" t="s">
        <v>230</v>
      </c>
      <c r="C26" s="1" t="s">
        <v>232</v>
      </c>
    </row>
  </sheetData>
  <phoneticPr fontId="2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-0.249977111117893"/>
  </sheetPr>
  <dimension ref="A1:N101"/>
  <sheetViews>
    <sheetView view="pageBreakPreview" zoomScale="60" zoomScaleNormal="100" workbookViewId="0">
      <selection activeCell="D2" sqref="D2"/>
    </sheetView>
  </sheetViews>
  <sheetFormatPr defaultRowHeight="12.75"/>
  <cols>
    <col min="3" max="3" width="17.5" style="12" customWidth="1"/>
    <col min="4" max="4" width="10.83203125" style="12" customWidth="1"/>
    <col min="5" max="5" width="18.33203125" style="12" customWidth="1"/>
    <col min="6" max="6" width="14.33203125" style="12" customWidth="1"/>
    <col min="7" max="7" width="20.5" style="12" customWidth="1"/>
    <col min="9" max="9" width="9.33203125" style="21"/>
    <col min="11" max="13" width="11.33203125" customWidth="1"/>
  </cols>
  <sheetData>
    <row r="1" spans="1:14" ht="20.45" customHeight="1" thickBot="1">
      <c r="A1" s="4" t="s">
        <v>37</v>
      </c>
      <c r="B1" s="5" t="s">
        <v>38</v>
      </c>
      <c r="C1" s="7" t="s">
        <v>39</v>
      </c>
      <c r="D1" s="8" t="s">
        <v>40</v>
      </c>
      <c r="E1" s="9" t="s">
        <v>41</v>
      </c>
      <c r="F1" s="10" t="s">
        <v>35</v>
      </c>
      <c r="G1" s="7" t="s">
        <v>42</v>
      </c>
      <c r="H1" s="3" t="s">
        <v>43</v>
      </c>
      <c r="I1" s="6" t="s">
        <v>44</v>
      </c>
      <c r="K1" s="1"/>
    </row>
    <row r="2" spans="1:14" ht="22.5" customHeight="1" thickBot="1">
      <c r="A2" s="2">
        <v>1</v>
      </c>
      <c r="B2" s="2" t="str">
        <f>IFERROR(VLOOKUP($C2,#REF!,7,FALSE),"")</f>
        <v/>
      </c>
      <c r="C2" s="13" t="s">
        <v>45</v>
      </c>
      <c r="D2" s="14">
        <v>5</v>
      </c>
      <c r="E2" s="11" t="str">
        <f>IFERROR(VLOOKUP($C2,#REF!,4,FALSE),"")</f>
        <v/>
      </c>
      <c r="F2" s="11" t="str">
        <f>IFERROR(VLOOKUP($C2,#REF!,5,FALSE),"")</f>
        <v/>
      </c>
      <c r="G2" s="13" t="s">
        <v>46</v>
      </c>
      <c r="H2" s="2"/>
      <c r="I2" s="18" t="str">
        <f>IFERROR(VLOOKUP($C2,#REF!,6,FALSE),"")</f>
        <v/>
      </c>
      <c r="K2" s="34" t="s">
        <v>167</v>
      </c>
      <c r="L2" s="35" t="s">
        <v>47</v>
      </c>
      <c r="M2" s="36" t="s">
        <v>48</v>
      </c>
      <c r="N2" s="1"/>
    </row>
    <row r="3" spans="1:14" ht="22.5" customHeight="1">
      <c r="A3" s="2">
        <v>2</v>
      </c>
      <c r="B3" s="2" t="str">
        <f>IFERROR(VLOOKUP($C3,#REF!,7,FALSE),"")</f>
        <v/>
      </c>
      <c r="C3" s="13" t="s">
        <v>49</v>
      </c>
      <c r="D3" s="14">
        <v>1</v>
      </c>
      <c r="E3" s="11" t="str">
        <f>IFERROR(VLOOKUP($C3,#REF!,4,FALSE),"")</f>
        <v/>
      </c>
      <c r="F3" s="11" t="str">
        <f>IFERROR(VLOOKUP($C3,#REF!,5,FALSE),"")</f>
        <v/>
      </c>
      <c r="G3" s="13" t="s">
        <v>50</v>
      </c>
      <c r="H3" s="2"/>
      <c r="I3" s="18" t="str">
        <f>IFERROR(VLOOKUP($C3,#REF!,6,FALSE),"")</f>
        <v/>
      </c>
      <c r="K3" s="31" t="s">
        <v>51</v>
      </c>
      <c r="L3" s="32">
        <f>COUNTIF($I$2:$I$101,"A")</f>
        <v>0</v>
      </c>
      <c r="M3" s="33">
        <f>SUMIF($I$2:$I$101,"A",$D$2:$D$101)</f>
        <v>0</v>
      </c>
    </row>
    <row r="4" spans="1:14" ht="22.5" customHeight="1">
      <c r="A4" s="2">
        <v>3</v>
      </c>
      <c r="B4" s="2" t="str">
        <f>IFERROR(VLOOKUP($C4,#REF!,7,FALSE),"")</f>
        <v/>
      </c>
      <c r="C4" s="13" t="s">
        <v>52</v>
      </c>
      <c r="D4" s="14">
        <v>1</v>
      </c>
      <c r="E4" s="11" t="str">
        <f>IFERROR(VLOOKUP($C4,#REF!,4,FALSE),"")</f>
        <v/>
      </c>
      <c r="F4" s="11" t="str">
        <f>IFERROR(VLOOKUP($C4,#REF!,5,FALSE),"")</f>
        <v/>
      </c>
      <c r="G4" s="13" t="s">
        <v>53</v>
      </c>
      <c r="H4" s="2"/>
      <c r="I4" s="18" t="str">
        <f>IFERROR(VLOOKUP($C4,#REF!,6,FALSE),"")</f>
        <v/>
      </c>
      <c r="K4" s="29" t="s">
        <v>54</v>
      </c>
      <c r="L4" s="27">
        <f>COUNTIF($I$2:$I$101,"B")</f>
        <v>0</v>
      </c>
      <c r="M4" s="25">
        <f>SUMIF($I$2:$I$101,"B",$D$2:$D$101)</f>
        <v>0</v>
      </c>
    </row>
    <row r="5" spans="1:14" ht="22.5" customHeight="1">
      <c r="A5" s="2">
        <v>4</v>
      </c>
      <c r="B5" s="2" t="str">
        <f>IFERROR(VLOOKUP($C5,#REF!,7,FALSE),"")</f>
        <v/>
      </c>
      <c r="C5" s="13" t="s">
        <v>55</v>
      </c>
      <c r="D5" s="14">
        <v>1</v>
      </c>
      <c r="E5" s="11" t="str">
        <f>IFERROR(VLOOKUP($C5,#REF!,4,FALSE),"")</f>
        <v/>
      </c>
      <c r="F5" s="11" t="str">
        <f>IFERROR(VLOOKUP($C5,#REF!,5,FALSE),"")</f>
        <v/>
      </c>
      <c r="G5" s="13" t="s">
        <v>56</v>
      </c>
      <c r="H5" s="2"/>
      <c r="I5" s="18" t="str">
        <f>IFERROR(VLOOKUP($C5,#REF!,6,FALSE),"")</f>
        <v/>
      </c>
      <c r="K5" s="29" t="s">
        <v>57</v>
      </c>
      <c r="L5" s="27">
        <f>COUNTIF($I$2:$I$101,"C")</f>
        <v>0</v>
      </c>
      <c r="M5" s="25">
        <f>SUMIF($I$2:$I$101,"C",$D$2:$D$101)</f>
        <v>0</v>
      </c>
    </row>
    <row r="6" spans="1:14" ht="22.5" customHeight="1">
      <c r="A6" s="2">
        <v>5</v>
      </c>
      <c r="B6" s="2" t="str">
        <f>IFERROR(VLOOKUP($C6,#REF!,7,FALSE),"")</f>
        <v/>
      </c>
      <c r="C6" s="13" t="s">
        <v>58</v>
      </c>
      <c r="D6" s="14">
        <v>1</v>
      </c>
      <c r="E6" s="11" t="str">
        <f>IFERROR(VLOOKUP($C6,#REF!,4,FALSE),"")</f>
        <v/>
      </c>
      <c r="F6" s="11" t="str">
        <f>IFERROR(VLOOKUP($C6,#REF!,5,FALSE),"")</f>
        <v/>
      </c>
      <c r="G6" s="13" t="s">
        <v>59</v>
      </c>
      <c r="H6" s="2"/>
      <c r="I6" s="18" t="str">
        <f>IFERROR(VLOOKUP($C6,#REF!,6,FALSE),"")</f>
        <v/>
      </c>
      <c r="K6" s="29" t="s">
        <v>60</v>
      </c>
      <c r="L6" s="27">
        <f>COUNTIF($I$2:$I$101,"D")</f>
        <v>0</v>
      </c>
      <c r="M6" s="25">
        <f>SUMIF($I$2:$I$101,"D",$D$2:$D$101)</f>
        <v>0</v>
      </c>
    </row>
    <row r="7" spans="1:14" ht="22.5" customHeight="1">
      <c r="A7" s="2">
        <v>6</v>
      </c>
      <c r="B7" s="2" t="str">
        <f>IFERROR(VLOOKUP($C7,#REF!,7,FALSE),"")</f>
        <v/>
      </c>
      <c r="C7" s="13" t="s">
        <v>61</v>
      </c>
      <c r="D7" s="14">
        <v>1</v>
      </c>
      <c r="E7" s="11" t="str">
        <f>IFERROR(VLOOKUP($C7,#REF!,4,FALSE),"")</f>
        <v/>
      </c>
      <c r="F7" s="11" t="str">
        <f>IFERROR(VLOOKUP($C7,#REF!,5,FALSE),"")</f>
        <v/>
      </c>
      <c r="G7" s="13" t="s">
        <v>62</v>
      </c>
      <c r="H7" s="2"/>
      <c r="I7" s="18" t="str">
        <f>IFERROR(VLOOKUP($C7,#REF!,6,FALSE),"")</f>
        <v/>
      </c>
      <c r="K7" s="29" t="s">
        <v>63</v>
      </c>
      <c r="L7" s="27">
        <f>COUNTIF($I$2:$I$101,"E")</f>
        <v>0</v>
      </c>
      <c r="M7" s="25">
        <f>SUMIF($I$2:$I$101,"E",$D$2:$D$101)</f>
        <v>0</v>
      </c>
    </row>
    <row r="8" spans="1:14" ht="22.5" customHeight="1" thickBot="1">
      <c r="A8" s="2">
        <v>7</v>
      </c>
      <c r="B8" s="2" t="str">
        <f>IFERROR(VLOOKUP($C8,#REF!,7,FALSE),"")</f>
        <v/>
      </c>
      <c r="C8" s="13" t="s">
        <v>64</v>
      </c>
      <c r="D8" s="14">
        <v>1</v>
      </c>
      <c r="E8" s="11" t="str">
        <f>IFERROR(VLOOKUP($C8,#REF!,4,FALSE),"")</f>
        <v/>
      </c>
      <c r="F8" s="11" t="str">
        <f>IFERROR(VLOOKUP($C8,#REF!,5,FALSE),"")</f>
        <v/>
      </c>
      <c r="G8" s="13" t="s">
        <v>65</v>
      </c>
      <c r="H8" s="2"/>
      <c r="I8" s="18" t="str">
        <f>IFERROR(VLOOKUP($C8,#REF!,6,FALSE),"")</f>
        <v/>
      </c>
      <c r="K8" s="30" t="s">
        <v>66</v>
      </c>
      <c r="L8" s="28">
        <f>COUNTIF($I$2:$I$101,"F")</f>
        <v>0</v>
      </c>
      <c r="M8" s="26">
        <f>SUMIF($I$2:$I$101,"F",$D$2:$D$101)</f>
        <v>0</v>
      </c>
    </row>
    <row r="9" spans="1:14" ht="22.5" customHeight="1">
      <c r="A9" s="2">
        <v>8</v>
      </c>
      <c r="B9" s="2" t="str">
        <f>IFERROR(VLOOKUP($C9,#REF!,7,FALSE),"")</f>
        <v/>
      </c>
      <c r="C9" s="13" t="s">
        <v>36</v>
      </c>
      <c r="D9" s="14">
        <v>1</v>
      </c>
      <c r="E9" s="11" t="str">
        <f>IFERROR(VLOOKUP($C9,#REF!,4,FALSE),"")</f>
        <v/>
      </c>
      <c r="F9" s="11" t="str">
        <f>IFERROR(VLOOKUP($C9,#REF!,5,FALSE),"")</f>
        <v/>
      </c>
      <c r="G9" s="13" t="s">
        <v>67</v>
      </c>
      <c r="H9" s="2"/>
      <c r="I9" s="18" t="str">
        <f>IFERROR(VLOOKUP($C9,#REF!,6,FALSE),"")</f>
        <v/>
      </c>
    </row>
    <row r="10" spans="1:14" ht="22.5" customHeight="1">
      <c r="A10" s="2">
        <v>9</v>
      </c>
      <c r="B10" s="2" t="str">
        <f>IFERROR(VLOOKUP($C10,#REF!,7,FALSE),"")</f>
        <v/>
      </c>
      <c r="C10" s="13" t="s">
        <v>68</v>
      </c>
      <c r="D10" s="14">
        <v>2</v>
      </c>
      <c r="E10" s="11" t="str">
        <f>IFERROR(VLOOKUP($C10,#REF!,4,FALSE),"")</f>
        <v/>
      </c>
      <c r="F10" s="11" t="str">
        <f>IFERROR(VLOOKUP($C10,#REF!,5,FALSE),"")</f>
        <v/>
      </c>
      <c r="G10" s="13" t="s">
        <v>69</v>
      </c>
      <c r="H10" s="2"/>
      <c r="I10" s="18" t="str">
        <f>IFERROR(VLOOKUP($C10,#REF!,6,FALSE),"")</f>
        <v/>
      </c>
    </row>
    <row r="11" spans="1:14" ht="22.5" customHeight="1">
      <c r="A11" s="2">
        <v>10</v>
      </c>
      <c r="B11" s="2" t="str">
        <f>IFERROR(VLOOKUP($C11,#REF!,7,FALSE),"")</f>
        <v/>
      </c>
      <c r="C11" s="13" t="s">
        <v>70</v>
      </c>
      <c r="D11" s="14">
        <v>1</v>
      </c>
      <c r="E11" s="11" t="str">
        <f>IFERROR(VLOOKUP($C11,#REF!,4,FALSE),"")</f>
        <v/>
      </c>
      <c r="F11" s="11" t="str">
        <f>IFERROR(VLOOKUP($C11,#REF!,5,FALSE),"")</f>
        <v/>
      </c>
      <c r="G11" s="13" t="s">
        <v>71</v>
      </c>
      <c r="H11" s="2"/>
      <c r="I11" s="18" t="str">
        <f>IFERROR(VLOOKUP($C11,#REF!,6,FALSE),"")</f>
        <v/>
      </c>
    </row>
    <row r="12" spans="1:14" ht="22.5" customHeight="1">
      <c r="A12" s="2">
        <v>11</v>
      </c>
      <c r="B12" s="2" t="str">
        <f>IFERROR(VLOOKUP($C12,#REF!,7,FALSE),"")</f>
        <v/>
      </c>
      <c r="C12" s="13" t="s">
        <v>72</v>
      </c>
      <c r="D12" s="14">
        <v>2</v>
      </c>
      <c r="E12" s="11" t="str">
        <f>IFERROR(VLOOKUP($C12,#REF!,4,FALSE),"")</f>
        <v/>
      </c>
      <c r="F12" s="11" t="str">
        <f>IFERROR(VLOOKUP($C12,#REF!,5,FALSE),"")</f>
        <v/>
      </c>
      <c r="G12" s="13" t="s">
        <v>73</v>
      </c>
      <c r="H12" s="2"/>
      <c r="I12" s="18" t="str">
        <f>IFERROR(VLOOKUP($C12,#REF!,6,FALSE),"")</f>
        <v/>
      </c>
    </row>
    <row r="13" spans="1:14" ht="22.5" customHeight="1">
      <c r="A13" s="2">
        <v>12</v>
      </c>
      <c r="B13" s="2" t="str">
        <f>IFERROR(VLOOKUP($C13,#REF!,7,FALSE),"")</f>
        <v/>
      </c>
      <c r="C13" s="13" t="s">
        <v>74</v>
      </c>
      <c r="D13" s="14">
        <v>1</v>
      </c>
      <c r="E13" s="11" t="str">
        <f>IFERROR(VLOOKUP($C13,#REF!,4,FALSE),"")</f>
        <v/>
      </c>
      <c r="F13" s="11" t="str">
        <f>IFERROR(VLOOKUP($C13,#REF!,5,FALSE),"")</f>
        <v/>
      </c>
      <c r="G13" s="13" t="s">
        <v>75</v>
      </c>
      <c r="H13" s="2"/>
      <c r="I13" s="18" t="str">
        <f>IFERROR(VLOOKUP($C13,#REF!,6,FALSE),"")</f>
        <v/>
      </c>
    </row>
    <row r="14" spans="1:14" ht="22.5" customHeight="1">
      <c r="A14" s="2">
        <v>13</v>
      </c>
      <c r="B14" s="2" t="str">
        <f>IFERROR(VLOOKUP($C14,#REF!,7,FALSE),"")</f>
        <v/>
      </c>
      <c r="C14" s="13" t="s">
        <v>76</v>
      </c>
      <c r="D14" s="14">
        <v>1</v>
      </c>
      <c r="E14" s="11" t="str">
        <f>IFERROR(VLOOKUP($C14,#REF!,4,FALSE),"")</f>
        <v/>
      </c>
      <c r="F14" s="11" t="str">
        <f>IFERROR(VLOOKUP($C14,#REF!,5,FALSE),"")</f>
        <v/>
      </c>
      <c r="G14" s="13" t="s">
        <v>77</v>
      </c>
      <c r="H14" s="2"/>
      <c r="I14" s="18" t="str">
        <f>IFERROR(VLOOKUP($C14,#REF!,6,FALSE),"")</f>
        <v/>
      </c>
    </row>
    <row r="15" spans="1:14" ht="22.5" customHeight="1">
      <c r="A15" s="2">
        <v>14</v>
      </c>
      <c r="B15" s="2" t="str">
        <f>IFERROR(VLOOKUP($C15,#REF!,7,FALSE),"")</f>
        <v/>
      </c>
      <c r="C15" s="13" t="s">
        <v>78</v>
      </c>
      <c r="D15" s="14">
        <v>4</v>
      </c>
      <c r="E15" s="11" t="str">
        <f>IFERROR(VLOOKUP($C15,#REF!,4,FALSE),"")</f>
        <v/>
      </c>
      <c r="F15" s="11" t="str">
        <f>IFERROR(VLOOKUP($C15,#REF!,5,FALSE),"")</f>
        <v/>
      </c>
      <c r="G15" s="13" t="s">
        <v>79</v>
      </c>
      <c r="H15" s="2"/>
      <c r="I15" s="18" t="str">
        <f>IFERROR(VLOOKUP($C15,#REF!,6,FALSE),"")</f>
        <v/>
      </c>
    </row>
    <row r="16" spans="1:14" ht="22.5" customHeight="1">
      <c r="A16" s="2">
        <v>15</v>
      </c>
      <c r="B16" s="2" t="str">
        <f>IFERROR(VLOOKUP($C16,#REF!,7,FALSE),"")</f>
        <v/>
      </c>
      <c r="C16" s="13" t="s">
        <v>80</v>
      </c>
      <c r="D16" s="14">
        <v>14</v>
      </c>
      <c r="E16" s="11" t="str">
        <f>IFERROR(VLOOKUP($C16,#REF!,4,FALSE),"")</f>
        <v/>
      </c>
      <c r="F16" s="11" t="str">
        <f>IFERROR(VLOOKUP($C16,#REF!,5,FALSE),"")</f>
        <v/>
      </c>
      <c r="G16" s="13" t="s">
        <v>81</v>
      </c>
      <c r="H16" s="2"/>
      <c r="I16" s="18" t="str">
        <f>IFERROR(VLOOKUP($C16,#REF!,6,FALSE),"")</f>
        <v/>
      </c>
    </row>
    <row r="17" spans="1:9" ht="22.5" customHeight="1">
      <c r="A17" s="2">
        <v>16</v>
      </c>
      <c r="B17" s="2" t="str">
        <f>IFERROR(VLOOKUP($C17,#REF!,7,FALSE),"")</f>
        <v/>
      </c>
      <c r="C17" s="13" t="s">
        <v>82</v>
      </c>
      <c r="D17" s="14">
        <v>2</v>
      </c>
      <c r="E17" s="11" t="str">
        <f>IFERROR(VLOOKUP($C17,#REF!,4,FALSE),"")</f>
        <v/>
      </c>
      <c r="F17" s="11" t="str">
        <f>IFERROR(VLOOKUP($C17,#REF!,5,FALSE),"")</f>
        <v/>
      </c>
      <c r="G17" s="13" t="s">
        <v>83</v>
      </c>
      <c r="H17" s="2"/>
      <c r="I17" s="18" t="str">
        <f>IFERROR(VLOOKUP($C17,#REF!,6,FALSE),"")</f>
        <v/>
      </c>
    </row>
    <row r="18" spans="1:9" ht="22.5" customHeight="1">
      <c r="A18" s="2">
        <v>17</v>
      </c>
      <c r="B18" s="2" t="str">
        <f>IFERROR(VLOOKUP($C18,#REF!,7,FALSE),"")</f>
        <v/>
      </c>
      <c r="C18" s="13" t="s">
        <v>84</v>
      </c>
      <c r="D18" s="14">
        <v>9</v>
      </c>
      <c r="E18" s="11" t="str">
        <f>IFERROR(VLOOKUP($C18,#REF!,4,FALSE),"")</f>
        <v/>
      </c>
      <c r="F18" s="11" t="str">
        <f>IFERROR(VLOOKUP($C18,#REF!,5,FALSE),"")</f>
        <v/>
      </c>
      <c r="G18" s="13" t="s">
        <v>85</v>
      </c>
      <c r="H18" s="2"/>
      <c r="I18" s="18" t="str">
        <f>IFERROR(VLOOKUP($C18,#REF!,6,FALSE),"")</f>
        <v/>
      </c>
    </row>
    <row r="19" spans="1:9" ht="22.5" customHeight="1">
      <c r="A19" s="2">
        <v>18</v>
      </c>
      <c r="B19" s="2" t="str">
        <f>IFERROR(VLOOKUP($C19,#REF!,7,FALSE),"")</f>
        <v/>
      </c>
      <c r="C19" s="13" t="s">
        <v>86</v>
      </c>
      <c r="D19" s="14">
        <v>2</v>
      </c>
      <c r="E19" s="11" t="str">
        <f>IFERROR(VLOOKUP($C19,#REF!,4,FALSE),"")</f>
        <v/>
      </c>
      <c r="F19" s="11" t="str">
        <f>IFERROR(VLOOKUP($C19,#REF!,5,FALSE),"")</f>
        <v/>
      </c>
      <c r="G19" s="13" t="s">
        <v>87</v>
      </c>
      <c r="H19" s="2"/>
      <c r="I19" s="18" t="str">
        <f>IFERROR(VLOOKUP($C19,#REF!,6,FALSE),"")</f>
        <v/>
      </c>
    </row>
    <row r="20" spans="1:9" ht="22.5" customHeight="1">
      <c r="A20" s="2">
        <v>19</v>
      </c>
      <c r="B20" s="2" t="str">
        <f>IFERROR(VLOOKUP($C20,#REF!,7,FALSE),"")</f>
        <v/>
      </c>
      <c r="C20" s="13" t="s">
        <v>88</v>
      </c>
      <c r="D20" s="14">
        <v>1</v>
      </c>
      <c r="E20" s="11" t="str">
        <f>IFERROR(VLOOKUP($C20,#REF!,4,FALSE),"")</f>
        <v/>
      </c>
      <c r="F20" s="11" t="str">
        <f>IFERROR(VLOOKUP($C20,#REF!,5,FALSE),"")</f>
        <v/>
      </c>
      <c r="G20" s="13" t="s">
        <v>89</v>
      </c>
      <c r="H20" s="2"/>
      <c r="I20" s="18" t="str">
        <f>IFERROR(VLOOKUP($C20,#REF!,6,FALSE),"")</f>
        <v/>
      </c>
    </row>
    <row r="21" spans="1:9" ht="22.5" customHeight="1">
      <c r="A21" s="2">
        <v>20</v>
      </c>
      <c r="B21" s="2" t="str">
        <f>IFERROR(VLOOKUP($C21,#REF!,7,FALSE),"")</f>
        <v/>
      </c>
      <c r="C21" s="13" t="s">
        <v>90</v>
      </c>
      <c r="D21" s="14">
        <v>2</v>
      </c>
      <c r="E21" s="11" t="str">
        <f>IFERROR(VLOOKUP($C21,#REF!,4,FALSE),"")</f>
        <v/>
      </c>
      <c r="F21" s="11" t="str">
        <f>IFERROR(VLOOKUP($C21,#REF!,5,FALSE),"")</f>
        <v/>
      </c>
      <c r="G21" s="13" t="s">
        <v>91</v>
      </c>
      <c r="H21" s="2"/>
      <c r="I21" s="18" t="str">
        <f>IFERROR(VLOOKUP($C21,#REF!,6,FALSE),"")</f>
        <v/>
      </c>
    </row>
    <row r="22" spans="1:9" ht="22.5" customHeight="1">
      <c r="A22" s="2">
        <v>21</v>
      </c>
      <c r="B22" s="2" t="str">
        <f>IFERROR(VLOOKUP($C22,#REF!,7,FALSE),"")</f>
        <v/>
      </c>
      <c r="C22" s="13" t="s">
        <v>92</v>
      </c>
      <c r="D22" s="14">
        <v>4</v>
      </c>
      <c r="E22" s="11" t="str">
        <f>IFERROR(VLOOKUP($C22,#REF!,4,FALSE),"")</f>
        <v/>
      </c>
      <c r="F22" s="11" t="str">
        <f>IFERROR(VLOOKUP($C22,#REF!,5,FALSE),"")</f>
        <v/>
      </c>
      <c r="G22" s="13" t="s">
        <v>93</v>
      </c>
      <c r="H22" s="2"/>
      <c r="I22" s="18" t="str">
        <f>IFERROR(VLOOKUP($C22,#REF!,6,FALSE),"")</f>
        <v/>
      </c>
    </row>
    <row r="23" spans="1:9" ht="22.5" customHeight="1">
      <c r="A23" s="2">
        <v>22</v>
      </c>
      <c r="B23" s="2" t="str">
        <f>IFERROR(VLOOKUP($C23,#REF!,7,FALSE),"")</f>
        <v/>
      </c>
      <c r="C23" s="13" t="s">
        <v>94</v>
      </c>
      <c r="D23" s="14">
        <v>1</v>
      </c>
      <c r="E23" s="11" t="str">
        <f>IFERROR(VLOOKUP($C23,#REF!,4,FALSE),"")</f>
        <v/>
      </c>
      <c r="F23" s="11" t="str">
        <f>IFERROR(VLOOKUP($C23,#REF!,5,FALSE),"")</f>
        <v/>
      </c>
      <c r="G23" s="13" t="s">
        <v>95</v>
      </c>
      <c r="H23" s="2"/>
      <c r="I23" s="18" t="str">
        <f>IFERROR(VLOOKUP($C23,#REF!,6,FALSE),"")</f>
        <v/>
      </c>
    </row>
    <row r="24" spans="1:9" ht="22.5" customHeight="1">
      <c r="A24" s="2">
        <v>23</v>
      </c>
      <c r="B24" s="2" t="str">
        <f>IFERROR(VLOOKUP($C24,#REF!,7,FALSE),"")</f>
        <v/>
      </c>
      <c r="C24" s="13" t="s">
        <v>104</v>
      </c>
      <c r="D24" s="14">
        <v>7</v>
      </c>
      <c r="E24" s="11" t="str">
        <f>IFERROR(VLOOKUP($C24,#REF!,4,FALSE),"")</f>
        <v/>
      </c>
      <c r="F24" s="11" t="str">
        <f>IFERROR(VLOOKUP($C24,#REF!,5,FALSE),"")</f>
        <v/>
      </c>
      <c r="G24" s="13" t="s">
        <v>105</v>
      </c>
      <c r="H24" s="2"/>
      <c r="I24" s="18" t="str">
        <f>IFERROR(VLOOKUP($C24,#REF!,6,FALSE),"")</f>
        <v/>
      </c>
    </row>
    <row r="25" spans="1:9" ht="22.5" customHeight="1">
      <c r="A25" s="2">
        <v>24</v>
      </c>
      <c r="B25" s="2" t="str">
        <f>IFERROR(VLOOKUP($C25,#REF!,7,FALSE),"")</f>
        <v/>
      </c>
      <c r="C25" s="13" t="s">
        <v>106</v>
      </c>
      <c r="D25" s="14">
        <v>1</v>
      </c>
      <c r="E25" s="11" t="str">
        <f>IFERROR(VLOOKUP($C25,#REF!,4,FALSE),"")</f>
        <v/>
      </c>
      <c r="F25" s="11" t="str">
        <f>IFERROR(VLOOKUP($C25,#REF!,5,FALSE),"")</f>
        <v/>
      </c>
      <c r="G25" s="13" t="s">
        <v>107</v>
      </c>
      <c r="H25" s="2"/>
      <c r="I25" s="18" t="str">
        <f>IFERROR(VLOOKUP($C25,#REF!,6,FALSE),"")</f>
        <v/>
      </c>
    </row>
    <row r="26" spans="1:9" ht="22.5" customHeight="1">
      <c r="A26" s="2">
        <v>25</v>
      </c>
      <c r="B26" s="2" t="str">
        <f>IFERROR(VLOOKUP($C26,#REF!,7,FALSE),"")</f>
        <v/>
      </c>
      <c r="C26" s="13" t="s">
        <v>108</v>
      </c>
      <c r="D26" s="14">
        <v>1</v>
      </c>
      <c r="E26" s="11" t="str">
        <f>IFERROR(VLOOKUP($C26,#REF!,4,FALSE),"")</f>
        <v/>
      </c>
      <c r="F26" s="11" t="str">
        <f>IFERROR(VLOOKUP($C26,#REF!,5,FALSE),"")</f>
        <v/>
      </c>
      <c r="G26" s="13" t="s">
        <v>109</v>
      </c>
      <c r="H26" s="2"/>
      <c r="I26" s="18" t="str">
        <f>IFERROR(VLOOKUP($C26,#REF!,6,FALSE),"")</f>
        <v/>
      </c>
    </row>
    <row r="27" spans="1:9" ht="22.5" customHeight="1">
      <c r="A27" s="2">
        <v>26</v>
      </c>
      <c r="B27" s="2" t="str">
        <f>IFERROR(VLOOKUP($C27,#REF!,7,FALSE),"")</f>
        <v/>
      </c>
      <c r="C27" s="13" t="s">
        <v>110</v>
      </c>
      <c r="D27" s="14">
        <v>1</v>
      </c>
      <c r="E27" s="11" t="str">
        <f>IFERROR(VLOOKUP($C27,#REF!,4,FALSE),"")</f>
        <v/>
      </c>
      <c r="F27" s="11" t="str">
        <f>IFERROR(VLOOKUP($C27,#REF!,5,FALSE),"")</f>
        <v/>
      </c>
      <c r="G27" s="13" t="s">
        <v>111</v>
      </c>
      <c r="H27" s="2"/>
      <c r="I27" s="18" t="str">
        <f>IFERROR(VLOOKUP($C27,#REF!,6,FALSE),"")</f>
        <v/>
      </c>
    </row>
    <row r="28" spans="1:9" ht="22.5" customHeight="1">
      <c r="A28" s="2">
        <v>27</v>
      </c>
      <c r="B28" s="2" t="str">
        <f>IFERROR(VLOOKUP($C28,#REF!,7,FALSE),"")</f>
        <v/>
      </c>
      <c r="C28" s="13" t="s">
        <v>112</v>
      </c>
      <c r="D28" s="14">
        <v>1</v>
      </c>
      <c r="E28" s="11" t="str">
        <f>IFERROR(VLOOKUP($C28,#REF!,4,FALSE),"")</f>
        <v/>
      </c>
      <c r="F28" s="11" t="str">
        <f>IFERROR(VLOOKUP($C28,#REF!,5,FALSE),"")</f>
        <v/>
      </c>
      <c r="G28" s="13" t="s">
        <v>113</v>
      </c>
      <c r="H28" s="2"/>
      <c r="I28" s="18" t="str">
        <f>IFERROR(VLOOKUP($C28,#REF!,6,FALSE),"")</f>
        <v/>
      </c>
    </row>
    <row r="29" spans="1:9" ht="22.5" customHeight="1">
      <c r="A29" s="2">
        <v>28</v>
      </c>
      <c r="B29" s="2" t="str">
        <f>IFERROR(VLOOKUP($C29,#REF!,7,FALSE),"")</f>
        <v/>
      </c>
      <c r="C29" s="13" t="s">
        <v>114</v>
      </c>
      <c r="D29" s="14">
        <v>2</v>
      </c>
      <c r="E29" s="11" t="str">
        <f>IFERROR(VLOOKUP($C29,#REF!,4,FALSE),"")</f>
        <v/>
      </c>
      <c r="F29" s="11" t="str">
        <f>IFERROR(VLOOKUP($C29,#REF!,5,FALSE),"")</f>
        <v/>
      </c>
      <c r="G29" s="13" t="s">
        <v>115</v>
      </c>
      <c r="H29" s="2"/>
      <c r="I29" s="18" t="str">
        <f>IFERROR(VLOOKUP($C29,#REF!,6,FALSE),"")</f>
        <v/>
      </c>
    </row>
    <row r="30" spans="1:9" ht="22.5" customHeight="1">
      <c r="A30" s="2">
        <v>29</v>
      </c>
      <c r="B30" s="2" t="str">
        <f>IFERROR(VLOOKUP($C30,#REF!,7,FALSE),"")</f>
        <v/>
      </c>
      <c r="C30" s="13" t="s">
        <v>116</v>
      </c>
      <c r="D30" s="14">
        <v>15</v>
      </c>
      <c r="E30" s="11" t="str">
        <f>IFERROR(VLOOKUP($C30,#REF!,4,FALSE),"")</f>
        <v/>
      </c>
      <c r="F30" s="11" t="str">
        <f>IFERROR(VLOOKUP($C30,#REF!,5,FALSE),"")</f>
        <v/>
      </c>
      <c r="G30" s="13" t="s">
        <v>117</v>
      </c>
      <c r="H30" s="2"/>
      <c r="I30" s="18" t="str">
        <f>IFERROR(VLOOKUP($C30,#REF!,6,FALSE),"")</f>
        <v/>
      </c>
    </row>
    <row r="31" spans="1:9" ht="22.5" customHeight="1">
      <c r="A31" s="2">
        <v>30</v>
      </c>
      <c r="B31" s="2" t="str">
        <f>IFERROR(VLOOKUP($C31,#REF!,7,FALSE),"")</f>
        <v/>
      </c>
      <c r="C31" s="13" t="s">
        <v>118</v>
      </c>
      <c r="D31" s="14">
        <v>1</v>
      </c>
      <c r="E31" s="11" t="str">
        <f>IFERROR(VLOOKUP($C31,#REF!,4,FALSE),"")</f>
        <v/>
      </c>
      <c r="F31" s="11" t="str">
        <f>IFERROR(VLOOKUP($C31,#REF!,5,FALSE),"")</f>
        <v/>
      </c>
      <c r="G31" s="13" t="s">
        <v>119</v>
      </c>
      <c r="H31" s="2"/>
      <c r="I31" s="18" t="str">
        <f>IFERROR(VLOOKUP($C31,#REF!,6,FALSE),"")</f>
        <v/>
      </c>
    </row>
    <row r="32" spans="1:9" ht="22.5" customHeight="1">
      <c r="A32" s="2">
        <v>31</v>
      </c>
      <c r="B32" s="2" t="str">
        <f>IFERROR(VLOOKUP($C32,#REF!,7,FALSE),"")</f>
        <v/>
      </c>
      <c r="C32" s="13" t="s">
        <v>120</v>
      </c>
      <c r="D32" s="14">
        <v>2</v>
      </c>
      <c r="E32" s="11" t="str">
        <f>IFERROR(VLOOKUP($C32,#REF!,4,FALSE),"")</f>
        <v/>
      </c>
      <c r="F32" s="11" t="str">
        <f>IFERROR(VLOOKUP($C32,#REF!,5,FALSE),"")</f>
        <v/>
      </c>
      <c r="G32" s="13" t="s">
        <v>121</v>
      </c>
      <c r="H32" s="2"/>
      <c r="I32" s="18" t="str">
        <f>IFERROR(VLOOKUP($C32,#REF!,6,FALSE),"")</f>
        <v/>
      </c>
    </row>
    <row r="33" spans="1:9" ht="22.5" customHeight="1">
      <c r="A33" s="2">
        <v>32</v>
      </c>
      <c r="B33" s="2" t="str">
        <f>IFERROR(VLOOKUP($C33,#REF!,7,FALSE),"")</f>
        <v/>
      </c>
      <c r="C33" s="13" t="s">
        <v>122</v>
      </c>
      <c r="D33" s="14">
        <v>1</v>
      </c>
      <c r="E33" s="11" t="str">
        <f>IFERROR(VLOOKUP($C33,#REF!,4,FALSE),"")</f>
        <v/>
      </c>
      <c r="F33" s="11" t="str">
        <f>IFERROR(VLOOKUP($C33,#REF!,5,FALSE),"")</f>
        <v/>
      </c>
      <c r="G33" s="13" t="s">
        <v>123</v>
      </c>
      <c r="H33" s="2"/>
      <c r="I33" s="18" t="str">
        <f>IFERROR(VLOOKUP($C33,#REF!,6,FALSE),"")</f>
        <v/>
      </c>
    </row>
    <row r="34" spans="1:9" ht="22.5" customHeight="1">
      <c r="A34" s="2">
        <v>33</v>
      </c>
      <c r="B34" s="2" t="str">
        <f>IFERROR(VLOOKUP($C34,#REF!,7,FALSE),"")</f>
        <v/>
      </c>
      <c r="C34" s="13" t="s">
        <v>124</v>
      </c>
      <c r="D34" s="14">
        <v>1</v>
      </c>
      <c r="E34" s="11" t="str">
        <f>IFERROR(VLOOKUP($C34,#REF!,4,FALSE),"")</f>
        <v/>
      </c>
      <c r="F34" s="11" t="str">
        <f>IFERROR(VLOOKUP($C34,#REF!,5,FALSE),"")</f>
        <v/>
      </c>
      <c r="G34" s="13" t="s">
        <v>125</v>
      </c>
      <c r="H34" s="2"/>
      <c r="I34" s="18" t="str">
        <f>IFERROR(VLOOKUP($C34,#REF!,6,FALSE),"")</f>
        <v/>
      </c>
    </row>
    <row r="35" spans="1:9" ht="22.5" customHeight="1">
      <c r="A35" s="2">
        <v>34</v>
      </c>
      <c r="B35" s="2" t="str">
        <f>IFERROR(VLOOKUP($C35,#REF!,7,FALSE),"")</f>
        <v/>
      </c>
      <c r="C35" s="13" t="s">
        <v>126</v>
      </c>
      <c r="D35" s="14">
        <v>3</v>
      </c>
      <c r="E35" s="11" t="str">
        <f>IFERROR(VLOOKUP($C35,#REF!,4,FALSE),"")</f>
        <v/>
      </c>
      <c r="F35" s="11" t="str">
        <f>IFERROR(VLOOKUP($C35,#REF!,5,FALSE),"")</f>
        <v/>
      </c>
      <c r="G35" s="13" t="s">
        <v>127</v>
      </c>
      <c r="H35" s="2"/>
      <c r="I35" s="18" t="str">
        <f>IFERROR(VLOOKUP($C35,#REF!,6,FALSE),"")</f>
        <v/>
      </c>
    </row>
    <row r="36" spans="1:9" ht="22.5" customHeight="1">
      <c r="A36" s="2">
        <v>35</v>
      </c>
      <c r="B36" s="2" t="str">
        <f>IFERROR(VLOOKUP($C36,#REF!,7,FALSE),"")</f>
        <v/>
      </c>
      <c r="C36" s="13" t="s">
        <v>128</v>
      </c>
      <c r="D36" s="14">
        <v>3</v>
      </c>
      <c r="E36" s="11" t="str">
        <f>IFERROR(VLOOKUP($C36,#REF!,4,FALSE),"")</f>
        <v/>
      </c>
      <c r="F36" s="11" t="str">
        <f>IFERROR(VLOOKUP($C36,#REF!,5,FALSE),"")</f>
        <v/>
      </c>
      <c r="G36" s="13" t="s">
        <v>129</v>
      </c>
      <c r="H36" s="2"/>
      <c r="I36" s="18" t="str">
        <f>IFERROR(VLOOKUP($C36,#REF!,6,FALSE),"")</f>
        <v/>
      </c>
    </row>
    <row r="37" spans="1:9" ht="22.5" customHeight="1">
      <c r="A37" s="2">
        <v>36</v>
      </c>
      <c r="B37" s="2" t="str">
        <f>IFERROR(VLOOKUP($C37,#REF!,7,FALSE),"")</f>
        <v/>
      </c>
      <c r="C37" s="13" t="s">
        <v>130</v>
      </c>
      <c r="D37" s="14">
        <v>1</v>
      </c>
      <c r="E37" s="11" t="str">
        <f>IFERROR(VLOOKUP($C37,#REF!,4,FALSE),"")</f>
        <v/>
      </c>
      <c r="F37" s="11" t="str">
        <f>IFERROR(VLOOKUP($C37,#REF!,5,FALSE),"")</f>
        <v/>
      </c>
      <c r="G37" s="13" t="s">
        <v>131</v>
      </c>
      <c r="H37" s="2"/>
      <c r="I37" s="18" t="str">
        <f>IFERROR(VLOOKUP($C37,#REF!,6,FALSE),"")</f>
        <v/>
      </c>
    </row>
    <row r="38" spans="1:9" ht="22.5" customHeight="1">
      <c r="A38" s="2">
        <v>37</v>
      </c>
      <c r="B38" s="2" t="str">
        <f>IFERROR(VLOOKUP($C38,#REF!,7,FALSE),"")</f>
        <v/>
      </c>
      <c r="C38" s="13" t="s">
        <v>132</v>
      </c>
      <c r="D38" s="14">
        <v>1</v>
      </c>
      <c r="E38" s="11" t="str">
        <f>IFERROR(VLOOKUP($C38,#REF!,4,FALSE),"")</f>
        <v/>
      </c>
      <c r="F38" s="11" t="str">
        <f>IFERROR(VLOOKUP($C38,#REF!,5,FALSE),"")</f>
        <v/>
      </c>
      <c r="G38" s="13" t="s">
        <v>133</v>
      </c>
      <c r="H38" s="2"/>
      <c r="I38" s="18" t="str">
        <f>IFERROR(VLOOKUP($C38,#REF!,6,FALSE),"")</f>
        <v/>
      </c>
    </row>
    <row r="39" spans="1:9" ht="22.5" customHeight="1">
      <c r="A39" s="2">
        <v>38</v>
      </c>
      <c r="B39" s="2" t="str">
        <f>IFERROR(VLOOKUP($C39,#REF!,7,FALSE),"")</f>
        <v/>
      </c>
      <c r="C39" s="13" t="s">
        <v>134</v>
      </c>
      <c r="D39" s="14">
        <v>4</v>
      </c>
      <c r="E39" s="11" t="str">
        <f>IFERROR(VLOOKUP($C39,#REF!,4,FALSE),"")</f>
        <v/>
      </c>
      <c r="F39" s="11" t="str">
        <f>IFERROR(VLOOKUP($C39,#REF!,5,FALSE),"")</f>
        <v/>
      </c>
      <c r="G39" s="13" t="s">
        <v>135</v>
      </c>
      <c r="H39" s="2"/>
      <c r="I39" s="18" t="str">
        <f>IFERROR(VLOOKUP($C39,#REF!,6,FALSE),"")</f>
        <v/>
      </c>
    </row>
    <row r="40" spans="1:9" ht="22.5" customHeight="1">
      <c r="A40" s="2">
        <v>39</v>
      </c>
      <c r="B40" s="2" t="str">
        <f>IFERROR(VLOOKUP($C40,#REF!,7,FALSE),"")</f>
        <v/>
      </c>
      <c r="C40" s="13" t="s">
        <v>136</v>
      </c>
      <c r="D40" s="14">
        <v>1</v>
      </c>
      <c r="E40" s="11" t="str">
        <f>IFERROR(VLOOKUP($C40,#REF!,4,FALSE),"")</f>
        <v/>
      </c>
      <c r="F40" s="11" t="str">
        <f>IFERROR(VLOOKUP($C40,#REF!,5,FALSE),"")</f>
        <v/>
      </c>
      <c r="G40" s="13" t="s">
        <v>137</v>
      </c>
      <c r="H40" s="2"/>
      <c r="I40" s="18" t="str">
        <f>IFERROR(VLOOKUP($C40,#REF!,6,FALSE),"")</f>
        <v/>
      </c>
    </row>
    <row r="41" spans="1:9" ht="22.5" customHeight="1">
      <c r="A41" s="2">
        <v>40</v>
      </c>
      <c r="B41" s="2" t="str">
        <f>IFERROR(VLOOKUP($C41,#REF!,7,FALSE),"")</f>
        <v/>
      </c>
      <c r="C41" s="13" t="s">
        <v>138</v>
      </c>
      <c r="D41" s="14">
        <v>2</v>
      </c>
      <c r="E41" s="11" t="str">
        <f>IFERROR(VLOOKUP($C41,#REF!,4,FALSE),"")</f>
        <v/>
      </c>
      <c r="F41" s="11" t="str">
        <f>IFERROR(VLOOKUP($C41,#REF!,5,FALSE),"")</f>
        <v/>
      </c>
      <c r="G41" s="13" t="s">
        <v>139</v>
      </c>
      <c r="H41" s="2"/>
      <c r="I41" s="18" t="str">
        <f>IFERROR(VLOOKUP($C41,#REF!,6,FALSE),"")</f>
        <v/>
      </c>
    </row>
    <row r="42" spans="1:9" ht="22.5" customHeight="1">
      <c r="A42" s="2">
        <v>41</v>
      </c>
      <c r="B42" s="2" t="str">
        <f>IFERROR(VLOOKUP($C42,#REF!,7,FALSE),"")</f>
        <v/>
      </c>
      <c r="C42" s="13" t="s">
        <v>140</v>
      </c>
      <c r="D42" s="14">
        <v>1</v>
      </c>
      <c r="E42" s="11" t="str">
        <f>IFERROR(VLOOKUP($C42,#REF!,4,FALSE),"")</f>
        <v/>
      </c>
      <c r="F42" s="11" t="str">
        <f>IFERROR(VLOOKUP($C42,#REF!,5,FALSE),"")</f>
        <v/>
      </c>
      <c r="G42" s="13" t="s">
        <v>141</v>
      </c>
      <c r="H42" s="2"/>
      <c r="I42" s="18" t="str">
        <f>IFERROR(VLOOKUP($C42,#REF!,6,FALSE),"")</f>
        <v/>
      </c>
    </row>
    <row r="43" spans="1:9" ht="22.5" customHeight="1">
      <c r="A43" s="2">
        <v>42</v>
      </c>
      <c r="B43" s="2" t="str">
        <f>IFERROR(VLOOKUP($C43,#REF!,7,FALSE),"")</f>
        <v/>
      </c>
      <c r="C43" s="13" t="s">
        <v>142</v>
      </c>
      <c r="D43" s="14">
        <v>1</v>
      </c>
      <c r="E43" s="11" t="str">
        <f>IFERROR(VLOOKUP($C43,#REF!,4,FALSE),"")</f>
        <v/>
      </c>
      <c r="F43" s="11" t="str">
        <f>IFERROR(VLOOKUP($C43,#REF!,5,FALSE),"")</f>
        <v/>
      </c>
      <c r="G43" s="13" t="s">
        <v>143</v>
      </c>
      <c r="H43" s="2"/>
      <c r="I43" s="18" t="str">
        <f>IFERROR(VLOOKUP($C43,#REF!,6,FALSE),"")</f>
        <v/>
      </c>
    </row>
    <row r="44" spans="1:9" ht="22.5" customHeight="1">
      <c r="A44" s="2">
        <v>43</v>
      </c>
      <c r="B44" s="2" t="str">
        <f>IFERROR(VLOOKUP($C44,#REF!,7,FALSE),"")</f>
        <v/>
      </c>
      <c r="C44" s="13" t="s">
        <v>144</v>
      </c>
      <c r="D44" s="14">
        <v>1</v>
      </c>
      <c r="E44" s="11" t="str">
        <f>IFERROR(VLOOKUP($C44,#REF!,4,FALSE),"")</f>
        <v/>
      </c>
      <c r="F44" s="11" t="str">
        <f>IFERROR(VLOOKUP($C44,#REF!,5,FALSE),"")</f>
        <v/>
      </c>
      <c r="G44" s="13" t="s">
        <v>145</v>
      </c>
      <c r="H44" s="2"/>
      <c r="I44" s="18" t="str">
        <f>IFERROR(VLOOKUP($C44,#REF!,6,FALSE),"")</f>
        <v/>
      </c>
    </row>
    <row r="45" spans="1:9" ht="22.5" customHeight="1">
      <c r="A45" s="2">
        <v>44</v>
      </c>
      <c r="B45" s="2" t="str">
        <f>IFERROR(VLOOKUP($C45,#REF!,7,FALSE),"")</f>
        <v/>
      </c>
      <c r="C45" s="13" t="s">
        <v>146</v>
      </c>
      <c r="D45" s="14">
        <v>1</v>
      </c>
      <c r="E45" s="11" t="str">
        <f>IFERROR(VLOOKUP($C45,#REF!,4,FALSE),"")</f>
        <v/>
      </c>
      <c r="F45" s="11" t="str">
        <f>IFERROR(VLOOKUP($C45,#REF!,5,FALSE),"")</f>
        <v/>
      </c>
      <c r="G45" s="13" t="s">
        <v>147</v>
      </c>
      <c r="H45" s="2"/>
      <c r="I45" s="18" t="str">
        <f>IFERROR(VLOOKUP($C45,#REF!,6,FALSE),"")</f>
        <v/>
      </c>
    </row>
    <row r="46" spans="1:9" ht="22.5" customHeight="1">
      <c r="A46" s="2">
        <v>45</v>
      </c>
      <c r="B46" s="2" t="str">
        <f>IFERROR(VLOOKUP($C46,#REF!,7,FALSE),"")</f>
        <v/>
      </c>
      <c r="C46" s="13" t="s">
        <v>149</v>
      </c>
      <c r="D46" s="14">
        <v>3</v>
      </c>
      <c r="E46" s="11" t="str">
        <f>IFERROR(VLOOKUP($C46,#REF!,4,FALSE),"")</f>
        <v/>
      </c>
      <c r="F46" s="11" t="str">
        <f>IFERROR(VLOOKUP($C46,#REF!,5,FALSE),"")</f>
        <v/>
      </c>
      <c r="G46" s="13" t="s">
        <v>150</v>
      </c>
      <c r="H46" s="2"/>
      <c r="I46" s="18" t="str">
        <f>IFERROR(VLOOKUP($C46,#REF!,6,FALSE),"")</f>
        <v/>
      </c>
    </row>
    <row r="47" spans="1:9" ht="22.5" customHeight="1">
      <c r="A47" s="2">
        <v>46</v>
      </c>
      <c r="B47" s="2" t="str">
        <f>IFERROR(VLOOKUP($C47,#REF!,7,FALSE),"")</f>
        <v/>
      </c>
      <c r="C47" s="37" t="s">
        <v>148</v>
      </c>
      <c r="D47" s="14">
        <v>1</v>
      </c>
      <c r="E47" s="11" t="str">
        <f>IFERROR(VLOOKUP($C47,#REF!,4,FALSE),"")</f>
        <v/>
      </c>
      <c r="F47" s="11" t="str">
        <f>IFERROR(VLOOKUP($C47,#REF!,5,FALSE),"")</f>
        <v/>
      </c>
      <c r="G47" s="13" t="s">
        <v>151</v>
      </c>
      <c r="H47" s="2"/>
      <c r="I47" s="18" t="str">
        <f>IFERROR(VLOOKUP($C47,#REF!,6,FALSE),"")</f>
        <v/>
      </c>
    </row>
    <row r="48" spans="1:9" ht="22.5" customHeight="1">
      <c r="A48" s="2">
        <v>47</v>
      </c>
      <c r="B48" s="2" t="str">
        <f>IFERROR(VLOOKUP($C48,#REF!,7,FALSE),"")</f>
        <v/>
      </c>
      <c r="C48" s="13" t="s">
        <v>152</v>
      </c>
      <c r="D48" s="14">
        <v>22</v>
      </c>
      <c r="E48" s="11" t="str">
        <f>IFERROR(VLOOKUP($C48,#REF!,4,FALSE),"")</f>
        <v/>
      </c>
      <c r="F48" s="11" t="str">
        <f>IFERROR(VLOOKUP($C48,#REF!,5,FALSE),"")</f>
        <v/>
      </c>
      <c r="G48" s="13" t="s">
        <v>153</v>
      </c>
      <c r="H48" s="2"/>
      <c r="I48" s="18" t="str">
        <f>IFERROR(VLOOKUP($C48,#REF!,6,FALSE),"")</f>
        <v/>
      </c>
    </row>
    <row r="49" spans="1:9" ht="22.5" customHeight="1">
      <c r="A49" s="2">
        <v>48</v>
      </c>
      <c r="B49" s="2" t="str">
        <f>IFERROR(VLOOKUP($C49,#REF!,7,FALSE),"")</f>
        <v/>
      </c>
      <c r="C49" s="13" t="s">
        <v>154</v>
      </c>
      <c r="D49" s="14">
        <v>3</v>
      </c>
      <c r="E49" s="11" t="str">
        <f>IFERROR(VLOOKUP($C49,#REF!,4,FALSE),"")</f>
        <v/>
      </c>
      <c r="F49" s="11" t="str">
        <f>IFERROR(VLOOKUP($C49,#REF!,5,FALSE),"")</f>
        <v/>
      </c>
      <c r="G49" s="13" t="s">
        <v>155</v>
      </c>
      <c r="H49" s="2"/>
      <c r="I49" s="18" t="str">
        <f>IFERROR(VLOOKUP($C49,#REF!,6,FALSE),"")</f>
        <v/>
      </c>
    </row>
    <row r="50" spans="1:9" ht="22.5" customHeight="1">
      <c r="A50" s="2">
        <v>49</v>
      </c>
      <c r="B50" s="2" t="str">
        <f>IFERROR(VLOOKUP($C50,#REF!,7,FALSE),"")</f>
        <v/>
      </c>
      <c r="C50" s="13" t="s">
        <v>156</v>
      </c>
      <c r="D50" s="14">
        <v>14</v>
      </c>
      <c r="E50" s="11" t="str">
        <f>IFERROR(VLOOKUP($C50,#REF!,4,FALSE),"")</f>
        <v/>
      </c>
      <c r="F50" s="11" t="str">
        <f>IFERROR(VLOOKUP($C50,#REF!,5,FALSE),"")</f>
        <v/>
      </c>
      <c r="G50" s="13" t="s">
        <v>157</v>
      </c>
      <c r="H50" s="2"/>
      <c r="I50" s="18" t="str">
        <f>IFERROR(VLOOKUP($C50,#REF!,6,FALSE),"")</f>
        <v/>
      </c>
    </row>
    <row r="51" spans="1:9" ht="22.5" customHeight="1">
      <c r="A51" s="2">
        <v>50</v>
      </c>
      <c r="B51" s="2" t="str">
        <f>IFERROR(VLOOKUP($C51,#REF!,7,FALSE),"")</f>
        <v/>
      </c>
      <c r="C51" s="13" t="s">
        <v>158</v>
      </c>
      <c r="D51" s="14">
        <v>3</v>
      </c>
      <c r="E51" s="11" t="str">
        <f>IFERROR(VLOOKUP($C51,#REF!,4,FALSE),"")</f>
        <v/>
      </c>
      <c r="F51" s="11" t="str">
        <f>IFERROR(VLOOKUP($C51,#REF!,5,FALSE),"")</f>
        <v/>
      </c>
      <c r="G51" s="13" t="s">
        <v>159</v>
      </c>
      <c r="H51" s="2"/>
      <c r="I51" s="18" t="str">
        <f>IFERROR(VLOOKUP($C51,#REF!,6,FALSE),"")</f>
        <v/>
      </c>
    </row>
    <row r="52" spans="1:9" ht="22.5" customHeight="1">
      <c r="A52" s="2">
        <v>51</v>
      </c>
      <c r="B52" s="2" t="str">
        <f>IFERROR(VLOOKUP($C52,#REF!,7,FALSE),"")</f>
        <v/>
      </c>
      <c r="C52" s="13" t="s">
        <v>160</v>
      </c>
      <c r="D52" s="14">
        <v>9</v>
      </c>
      <c r="E52" s="11" t="str">
        <f>IFERROR(VLOOKUP($C52,#REF!,4,FALSE),"")</f>
        <v/>
      </c>
      <c r="F52" s="11" t="str">
        <f>IFERROR(VLOOKUP($C52,#REF!,5,FALSE),"")</f>
        <v/>
      </c>
      <c r="G52" s="13" t="s">
        <v>161</v>
      </c>
      <c r="H52" s="2"/>
      <c r="I52" s="18" t="str">
        <f>IFERROR(VLOOKUP($C52,#REF!,6,FALSE),"")</f>
        <v/>
      </c>
    </row>
    <row r="53" spans="1:9" ht="22.5" customHeight="1">
      <c r="A53" s="2">
        <v>52</v>
      </c>
      <c r="B53" s="2" t="str">
        <f>IFERROR(VLOOKUP($C53,#REF!,7,FALSE),"")</f>
        <v/>
      </c>
      <c r="C53" s="13" t="s">
        <v>162</v>
      </c>
      <c r="D53" s="14">
        <v>7</v>
      </c>
      <c r="E53" s="11" t="str">
        <f>IFERROR(VLOOKUP($C53,#REF!,4,FALSE),"")</f>
        <v/>
      </c>
      <c r="F53" s="11" t="str">
        <f>IFERROR(VLOOKUP($C53,#REF!,5,FALSE),"")</f>
        <v/>
      </c>
      <c r="G53" s="13" t="s">
        <v>163</v>
      </c>
      <c r="H53" s="2"/>
      <c r="I53" s="18" t="str">
        <f>IFERROR(VLOOKUP($C53,#REF!,6,FALSE),"")</f>
        <v/>
      </c>
    </row>
    <row r="54" spans="1:9" ht="22.5" customHeight="1">
      <c r="A54" s="2">
        <v>53</v>
      </c>
      <c r="B54" s="2" t="str">
        <f>IFERROR(VLOOKUP($C54,#REF!,7,FALSE),"")</f>
        <v/>
      </c>
      <c r="C54" s="13" t="s">
        <v>164</v>
      </c>
      <c r="D54" s="14">
        <v>3</v>
      </c>
      <c r="E54" s="11" t="str">
        <f>IFERROR(VLOOKUP($C54,#REF!,4,FALSE),"")</f>
        <v/>
      </c>
      <c r="F54" s="11" t="str">
        <f>IFERROR(VLOOKUP($C54,#REF!,5,FALSE),"")</f>
        <v/>
      </c>
      <c r="G54" s="13" t="s">
        <v>165</v>
      </c>
      <c r="H54" s="2"/>
      <c r="I54" s="18" t="str">
        <f>IFERROR(VLOOKUP($C54,#REF!,6,FALSE),"")</f>
        <v/>
      </c>
    </row>
    <row r="55" spans="1:9" ht="22.5" customHeight="1">
      <c r="A55" s="2">
        <v>54</v>
      </c>
      <c r="B55" s="2" t="str">
        <f>IFERROR(VLOOKUP($C55,#REF!,7,FALSE),"")</f>
        <v/>
      </c>
      <c r="C55" s="13" t="s">
        <v>166</v>
      </c>
      <c r="D55" s="14">
        <v>19</v>
      </c>
      <c r="E55" s="11" t="str">
        <f>IFERROR(VLOOKUP($C55,#REF!,4,FALSE),"")</f>
        <v/>
      </c>
      <c r="F55" s="11" t="str">
        <f>IFERROR(VLOOKUP($C55,#REF!,5,FALSE),"")</f>
        <v/>
      </c>
      <c r="G55" s="13" t="s">
        <v>168</v>
      </c>
      <c r="H55" s="2"/>
      <c r="I55" s="18" t="str">
        <f>IFERROR(VLOOKUP($C55,#REF!,6,FALSE),"")</f>
        <v/>
      </c>
    </row>
    <row r="56" spans="1:9" ht="22.5" customHeight="1">
      <c r="A56" s="2">
        <v>55</v>
      </c>
      <c r="B56" s="2" t="str">
        <f>IFERROR(VLOOKUP($C56,#REF!,7,FALSE),"")</f>
        <v/>
      </c>
      <c r="C56" s="13" t="s">
        <v>169</v>
      </c>
      <c r="D56" s="14">
        <v>1</v>
      </c>
      <c r="E56" s="11" t="str">
        <f>IFERROR(VLOOKUP($C56,#REF!,4,FALSE),"")</f>
        <v/>
      </c>
      <c r="F56" s="11" t="str">
        <f>IFERROR(VLOOKUP($C56,#REF!,5,FALSE),"")</f>
        <v/>
      </c>
      <c r="G56" s="13" t="s">
        <v>170</v>
      </c>
      <c r="H56" s="2"/>
      <c r="I56" s="18" t="str">
        <f>IFERROR(VLOOKUP($C56,#REF!,6,FALSE),"")</f>
        <v/>
      </c>
    </row>
    <row r="57" spans="1:9" ht="22.5" customHeight="1">
      <c r="A57" s="2">
        <v>56</v>
      </c>
      <c r="B57" s="2" t="str">
        <f>IFERROR(VLOOKUP($C57,#REF!,7,FALSE),"")</f>
        <v/>
      </c>
      <c r="C57" s="14"/>
      <c r="D57" s="14"/>
      <c r="E57" s="11" t="str">
        <f>IFERROR(VLOOKUP($C57,#REF!,4,FALSE),"")</f>
        <v/>
      </c>
      <c r="F57" s="11" t="str">
        <f>IFERROR(VLOOKUP($C57,#REF!,5,FALSE),"")</f>
        <v/>
      </c>
      <c r="G57" s="14"/>
      <c r="H57" s="2"/>
      <c r="I57" s="18" t="str">
        <f>IFERROR(VLOOKUP($C57,#REF!,6,FALSE),"")</f>
        <v/>
      </c>
    </row>
    <row r="58" spans="1:9" ht="22.5" customHeight="1">
      <c r="A58" s="2">
        <v>57</v>
      </c>
      <c r="B58" s="2" t="str">
        <f>IFERROR(VLOOKUP($C58,#REF!,7,FALSE),"")</f>
        <v/>
      </c>
      <c r="C58" s="14"/>
      <c r="D58" s="14"/>
      <c r="E58" s="11" t="str">
        <f>IFERROR(VLOOKUP($C58,#REF!,4,FALSE),"")</f>
        <v/>
      </c>
      <c r="F58" s="11" t="str">
        <f>IFERROR(VLOOKUP($C58,#REF!,5,FALSE),"")</f>
        <v/>
      </c>
      <c r="G58" s="14"/>
      <c r="H58" s="2"/>
      <c r="I58" s="18" t="str">
        <f>IFERROR(VLOOKUP($C58,#REF!,6,FALSE),"")</f>
        <v/>
      </c>
    </row>
    <row r="59" spans="1:9" ht="22.5" customHeight="1">
      <c r="A59" s="2">
        <v>58</v>
      </c>
      <c r="B59" s="2" t="str">
        <f>IFERROR(VLOOKUP($C59,#REF!,7,FALSE),"")</f>
        <v/>
      </c>
      <c r="C59" s="14"/>
      <c r="D59" s="14"/>
      <c r="E59" s="11" t="str">
        <f>IFERROR(VLOOKUP($C59,#REF!,4,FALSE),"")</f>
        <v/>
      </c>
      <c r="F59" s="11" t="str">
        <f>IFERROR(VLOOKUP($C59,#REF!,5,FALSE),"")</f>
        <v/>
      </c>
      <c r="G59" s="14"/>
      <c r="H59" s="2"/>
      <c r="I59" s="18" t="str">
        <f>IFERROR(VLOOKUP($C59,#REF!,6,FALSE),"")</f>
        <v/>
      </c>
    </row>
    <row r="60" spans="1:9" ht="22.5" customHeight="1">
      <c r="A60" s="2">
        <v>59</v>
      </c>
      <c r="B60" s="2" t="str">
        <f>IFERROR(VLOOKUP($C60,#REF!,7,FALSE),"")</f>
        <v/>
      </c>
      <c r="C60" s="14"/>
      <c r="D60" s="14"/>
      <c r="E60" s="11" t="str">
        <f>IFERROR(VLOOKUP($C60,#REF!,4,FALSE),"")</f>
        <v/>
      </c>
      <c r="F60" s="11" t="str">
        <f>IFERROR(VLOOKUP($C60,#REF!,5,FALSE),"")</f>
        <v/>
      </c>
      <c r="G60" s="14"/>
      <c r="H60" s="2"/>
      <c r="I60" s="18" t="str">
        <f>IFERROR(VLOOKUP($C60,#REF!,6,FALSE),"")</f>
        <v/>
      </c>
    </row>
    <row r="61" spans="1:9" ht="22.5" customHeight="1">
      <c r="A61" s="2">
        <v>60</v>
      </c>
      <c r="B61" s="2" t="str">
        <f>IFERROR(VLOOKUP($C61,#REF!,7,FALSE),"")</f>
        <v/>
      </c>
      <c r="C61" s="14"/>
      <c r="D61" s="14"/>
      <c r="E61" s="11" t="str">
        <f>IFERROR(VLOOKUP($C61,#REF!,4,FALSE),"")</f>
        <v/>
      </c>
      <c r="F61" s="11" t="str">
        <f>IFERROR(VLOOKUP($C61,#REF!,5,FALSE),"")</f>
        <v/>
      </c>
      <c r="G61" s="14"/>
      <c r="H61" s="2"/>
      <c r="I61" s="18" t="str">
        <f>IFERROR(VLOOKUP($C61,#REF!,6,FALSE),"")</f>
        <v/>
      </c>
    </row>
    <row r="62" spans="1:9" ht="22.5" customHeight="1">
      <c r="A62" s="2">
        <v>61</v>
      </c>
      <c r="B62" s="2" t="str">
        <f>IFERROR(VLOOKUP($C62,#REF!,7,FALSE),"")</f>
        <v/>
      </c>
      <c r="C62" s="14"/>
      <c r="D62" s="14"/>
      <c r="E62" s="11" t="str">
        <f>IFERROR(VLOOKUP($C62,#REF!,4,FALSE),"")</f>
        <v/>
      </c>
      <c r="F62" s="11" t="str">
        <f>IFERROR(VLOOKUP($C62,#REF!,5,FALSE),"")</f>
        <v/>
      </c>
      <c r="G62" s="14"/>
      <c r="H62" s="2"/>
      <c r="I62" s="18" t="str">
        <f>IFERROR(VLOOKUP($C62,#REF!,6,FALSE),"")</f>
        <v/>
      </c>
    </row>
    <row r="63" spans="1:9" ht="22.5" customHeight="1">
      <c r="A63" s="2">
        <v>62</v>
      </c>
      <c r="B63" s="2" t="str">
        <f>IFERROR(VLOOKUP($C63,#REF!,7,FALSE),"")</f>
        <v/>
      </c>
      <c r="C63" s="14"/>
      <c r="D63" s="14"/>
      <c r="E63" s="11" t="str">
        <f>IFERROR(VLOOKUP($C63,#REF!,4,FALSE),"")</f>
        <v/>
      </c>
      <c r="F63" s="11" t="str">
        <f>IFERROR(VLOOKUP($C63,#REF!,5,FALSE),"")</f>
        <v/>
      </c>
      <c r="G63" s="14"/>
      <c r="H63" s="2"/>
      <c r="I63" s="18" t="str">
        <f>IFERROR(VLOOKUP($C63,#REF!,6,FALSE),"")</f>
        <v/>
      </c>
    </row>
    <row r="64" spans="1:9" ht="22.5" customHeight="1">
      <c r="A64" s="2">
        <v>63</v>
      </c>
      <c r="B64" s="2" t="str">
        <f>IFERROR(VLOOKUP($C64,#REF!,7,FALSE),"")</f>
        <v/>
      </c>
      <c r="C64" s="14"/>
      <c r="D64" s="14"/>
      <c r="E64" s="11" t="str">
        <f>IFERROR(VLOOKUP($C64,#REF!,4,FALSE),"")</f>
        <v/>
      </c>
      <c r="F64" s="11" t="str">
        <f>IFERROR(VLOOKUP($C64,#REF!,5,FALSE),"")</f>
        <v/>
      </c>
      <c r="G64" s="14"/>
      <c r="H64" s="2"/>
      <c r="I64" s="18" t="str">
        <f>IFERROR(VLOOKUP($C64,#REF!,6,FALSE),"")</f>
        <v/>
      </c>
    </row>
    <row r="65" spans="1:9" ht="22.5" customHeight="1">
      <c r="A65" s="2">
        <v>64</v>
      </c>
      <c r="B65" s="2" t="str">
        <f>IFERROR(VLOOKUP($C65,#REF!,7,FALSE),"")</f>
        <v/>
      </c>
      <c r="C65" s="14"/>
      <c r="D65" s="14"/>
      <c r="E65" s="11" t="str">
        <f>IFERROR(VLOOKUP($C65,#REF!,4,FALSE),"")</f>
        <v/>
      </c>
      <c r="F65" s="11" t="str">
        <f>IFERROR(VLOOKUP($C65,#REF!,5,FALSE),"")</f>
        <v/>
      </c>
      <c r="G65" s="14"/>
      <c r="H65" s="2"/>
      <c r="I65" s="18" t="str">
        <f>IFERROR(VLOOKUP($C65,#REF!,6,FALSE),"")</f>
        <v/>
      </c>
    </row>
    <row r="66" spans="1:9" ht="22.5" customHeight="1">
      <c r="A66" s="2">
        <v>65</v>
      </c>
      <c r="B66" s="2" t="str">
        <f>IFERROR(VLOOKUP($C66,#REF!,7,FALSE),"")</f>
        <v/>
      </c>
      <c r="C66" s="14"/>
      <c r="D66" s="14"/>
      <c r="E66" s="11" t="str">
        <f>IFERROR(VLOOKUP($C66,#REF!,4,FALSE),"")</f>
        <v/>
      </c>
      <c r="F66" s="11" t="str">
        <f>IFERROR(VLOOKUP($C66,#REF!,5,FALSE),"")</f>
        <v/>
      </c>
      <c r="G66" s="14"/>
      <c r="H66" s="2"/>
      <c r="I66" s="18" t="str">
        <f>IFERROR(VLOOKUP($C66,#REF!,6,FALSE),"")</f>
        <v/>
      </c>
    </row>
    <row r="67" spans="1:9" ht="22.5" customHeight="1">
      <c r="A67" s="2">
        <v>66</v>
      </c>
      <c r="B67" s="2" t="str">
        <f>IFERROR(VLOOKUP($C67,#REF!,7,FALSE),"")</f>
        <v/>
      </c>
      <c r="C67" s="14"/>
      <c r="D67" s="14"/>
      <c r="E67" s="11" t="str">
        <f>IFERROR(VLOOKUP($C67,#REF!,4,FALSE),"")</f>
        <v/>
      </c>
      <c r="F67" s="11" t="str">
        <f>IFERROR(VLOOKUP($C67,#REF!,5,FALSE),"")</f>
        <v/>
      </c>
      <c r="G67" s="14"/>
      <c r="H67" s="2"/>
      <c r="I67" s="18" t="str">
        <f>IFERROR(VLOOKUP($C67,#REF!,6,FALSE),"")</f>
        <v/>
      </c>
    </row>
    <row r="68" spans="1:9" ht="22.5" customHeight="1">
      <c r="A68" s="2">
        <v>67</v>
      </c>
      <c r="B68" s="2" t="str">
        <f>IFERROR(VLOOKUP($C68,#REF!,7,FALSE),"")</f>
        <v/>
      </c>
      <c r="C68" s="14"/>
      <c r="D68" s="14"/>
      <c r="E68" s="11" t="str">
        <f>IFERROR(VLOOKUP($C68,#REF!,4,FALSE),"")</f>
        <v/>
      </c>
      <c r="F68" s="11" t="str">
        <f>IFERROR(VLOOKUP($C68,#REF!,5,FALSE),"")</f>
        <v/>
      </c>
      <c r="G68" s="14"/>
      <c r="H68" s="2"/>
      <c r="I68" s="18" t="str">
        <f>IFERROR(VLOOKUP($C68,#REF!,6,FALSE),"")</f>
        <v/>
      </c>
    </row>
    <row r="69" spans="1:9" ht="22.5" customHeight="1">
      <c r="A69" s="2">
        <v>68</v>
      </c>
      <c r="B69" s="2" t="str">
        <f>IFERROR(VLOOKUP($C69,#REF!,7,FALSE),"")</f>
        <v/>
      </c>
      <c r="C69" s="14"/>
      <c r="D69" s="14"/>
      <c r="E69" s="11" t="str">
        <f>IFERROR(VLOOKUP($C69,#REF!,4,FALSE),"")</f>
        <v/>
      </c>
      <c r="F69" s="11" t="str">
        <f>IFERROR(VLOOKUP($C69,#REF!,5,FALSE),"")</f>
        <v/>
      </c>
      <c r="G69" s="14"/>
      <c r="H69" s="2"/>
      <c r="I69" s="18" t="str">
        <f>IFERROR(VLOOKUP($C69,#REF!,6,FALSE),"")</f>
        <v/>
      </c>
    </row>
    <row r="70" spans="1:9" ht="22.5" customHeight="1">
      <c r="A70" s="2">
        <v>69</v>
      </c>
      <c r="B70" s="2" t="str">
        <f>IFERROR(VLOOKUP($C70,#REF!,7,FALSE),"")</f>
        <v/>
      </c>
      <c r="C70" s="14"/>
      <c r="D70" s="14"/>
      <c r="E70" s="11" t="str">
        <f>IFERROR(VLOOKUP($C70,#REF!,4,FALSE),"")</f>
        <v/>
      </c>
      <c r="F70" s="11" t="str">
        <f>IFERROR(VLOOKUP($C70,#REF!,5,FALSE),"")</f>
        <v/>
      </c>
      <c r="G70" s="14"/>
      <c r="H70" s="2"/>
      <c r="I70" s="18" t="str">
        <f>IFERROR(VLOOKUP($C70,#REF!,6,FALSE),"")</f>
        <v/>
      </c>
    </row>
    <row r="71" spans="1:9" ht="22.5" customHeight="1">
      <c r="A71" s="2">
        <v>70</v>
      </c>
      <c r="B71" s="2" t="str">
        <f>IFERROR(VLOOKUP($C71,#REF!,7,FALSE),"")</f>
        <v/>
      </c>
      <c r="C71" s="14"/>
      <c r="D71" s="14"/>
      <c r="E71" s="11" t="str">
        <f>IFERROR(VLOOKUP($C71,#REF!,4,FALSE),"")</f>
        <v/>
      </c>
      <c r="F71" s="11" t="str">
        <f>IFERROR(VLOOKUP($C71,#REF!,5,FALSE),"")</f>
        <v/>
      </c>
      <c r="G71" s="14"/>
      <c r="H71" s="2"/>
      <c r="I71" s="18" t="str">
        <f>IFERROR(VLOOKUP($C71,#REF!,6,FALSE),"")</f>
        <v/>
      </c>
    </row>
    <row r="72" spans="1:9" ht="22.5" customHeight="1">
      <c r="A72" s="2">
        <v>71</v>
      </c>
      <c r="B72" s="2" t="str">
        <f>IFERROR(VLOOKUP($C72,#REF!,7,FALSE),"")</f>
        <v/>
      </c>
      <c r="C72" s="14"/>
      <c r="D72" s="14"/>
      <c r="E72" s="11" t="str">
        <f>IFERROR(VLOOKUP($C72,#REF!,4,FALSE),"")</f>
        <v/>
      </c>
      <c r="F72" s="11" t="str">
        <f>IFERROR(VLOOKUP($C72,#REF!,5,FALSE),"")</f>
        <v/>
      </c>
      <c r="G72" s="14"/>
      <c r="H72" s="2"/>
      <c r="I72" s="18" t="str">
        <f>IFERROR(VLOOKUP($C72,#REF!,6,FALSE),"")</f>
        <v/>
      </c>
    </row>
    <row r="73" spans="1:9" ht="22.5" customHeight="1">
      <c r="A73" s="2">
        <v>72</v>
      </c>
      <c r="B73" s="2" t="str">
        <f>IFERROR(VLOOKUP($C73,#REF!,7,FALSE),"")</f>
        <v/>
      </c>
      <c r="C73" s="14"/>
      <c r="D73" s="14"/>
      <c r="E73" s="11" t="str">
        <f>IFERROR(VLOOKUP($C73,#REF!,4,FALSE),"")</f>
        <v/>
      </c>
      <c r="F73" s="11" t="str">
        <f>IFERROR(VLOOKUP($C73,#REF!,5,FALSE),"")</f>
        <v/>
      </c>
      <c r="G73" s="14"/>
      <c r="H73" s="2"/>
      <c r="I73" s="18" t="str">
        <f>IFERROR(VLOOKUP($C73,#REF!,6,FALSE),"")</f>
        <v/>
      </c>
    </row>
    <row r="74" spans="1:9" ht="22.5" customHeight="1">
      <c r="A74" s="2">
        <v>73</v>
      </c>
      <c r="B74" s="2" t="str">
        <f>IFERROR(VLOOKUP($C74,#REF!,7,FALSE),"")</f>
        <v/>
      </c>
      <c r="C74" s="14"/>
      <c r="D74" s="14"/>
      <c r="E74" s="11" t="str">
        <f>IFERROR(VLOOKUP($C74,#REF!,4,FALSE),"")</f>
        <v/>
      </c>
      <c r="F74" s="11" t="str">
        <f>IFERROR(VLOOKUP($C74,#REF!,5,FALSE),"")</f>
        <v/>
      </c>
      <c r="G74" s="14"/>
      <c r="H74" s="2"/>
      <c r="I74" s="18" t="str">
        <f>IFERROR(VLOOKUP($C74,#REF!,6,FALSE),"")</f>
        <v/>
      </c>
    </row>
    <row r="75" spans="1:9">
      <c r="A75" s="2">
        <v>74</v>
      </c>
      <c r="B75" s="2" t="str">
        <f>IFERROR(VLOOKUP($C75,#REF!,7,FALSE),"")</f>
        <v/>
      </c>
      <c r="C75" s="14"/>
      <c r="D75" s="14"/>
      <c r="E75" s="11" t="str">
        <f>IFERROR(VLOOKUP($C75,#REF!,4,FALSE),"")</f>
        <v/>
      </c>
      <c r="F75" s="11" t="str">
        <f>IFERROR(VLOOKUP($C75,#REF!,5,FALSE),"")</f>
        <v/>
      </c>
      <c r="G75" s="14"/>
      <c r="H75" s="2"/>
      <c r="I75" s="18" t="str">
        <f>IFERROR(VLOOKUP($C75,#REF!,6,FALSE),"")</f>
        <v/>
      </c>
    </row>
    <row r="76" spans="1:9">
      <c r="A76" s="2">
        <v>75</v>
      </c>
      <c r="B76" s="2" t="str">
        <f>IFERROR(VLOOKUP($C76,#REF!,7,FALSE),"")</f>
        <v/>
      </c>
      <c r="C76" s="14"/>
      <c r="D76" s="14"/>
      <c r="E76" s="11" t="str">
        <f>IFERROR(VLOOKUP($C76,#REF!,4,FALSE),"")</f>
        <v/>
      </c>
      <c r="F76" s="11" t="str">
        <f>IFERROR(VLOOKUP($C76,#REF!,5,FALSE),"")</f>
        <v/>
      </c>
      <c r="G76" s="14"/>
      <c r="H76" s="2"/>
      <c r="I76" s="18" t="str">
        <f>IFERROR(VLOOKUP($C76,#REF!,6,FALSE),"")</f>
        <v/>
      </c>
    </row>
    <row r="77" spans="1:9">
      <c r="A77" s="2">
        <v>76</v>
      </c>
      <c r="B77" s="2" t="str">
        <f>IFERROR(VLOOKUP($C77,#REF!,7,FALSE),"")</f>
        <v/>
      </c>
      <c r="C77" s="14"/>
      <c r="D77" s="14"/>
      <c r="E77" s="11" t="str">
        <f>IFERROR(VLOOKUP($C77,#REF!,4,FALSE),"")</f>
        <v/>
      </c>
      <c r="F77" s="11" t="str">
        <f>IFERROR(VLOOKUP($C77,#REF!,5,FALSE),"")</f>
        <v/>
      </c>
      <c r="G77" s="14"/>
      <c r="H77" s="2"/>
      <c r="I77" s="18" t="str">
        <f>IFERROR(VLOOKUP($C77,#REF!,6,FALSE),"")</f>
        <v/>
      </c>
    </row>
    <row r="78" spans="1:9">
      <c r="A78" s="2">
        <v>77</v>
      </c>
      <c r="B78" s="2" t="str">
        <f>IFERROR(VLOOKUP($C78,#REF!,7,FALSE),"")</f>
        <v/>
      </c>
      <c r="C78" s="14"/>
      <c r="D78" s="14"/>
      <c r="E78" s="11" t="str">
        <f>IFERROR(VLOOKUP($C78,#REF!,4,FALSE),"")</f>
        <v/>
      </c>
      <c r="F78" s="11" t="str">
        <f>IFERROR(VLOOKUP($C78,#REF!,5,FALSE),"")</f>
        <v/>
      </c>
      <c r="G78" s="14"/>
      <c r="H78" s="2"/>
      <c r="I78" s="18" t="str">
        <f>IFERROR(VLOOKUP($C78,#REF!,6,FALSE),"")</f>
        <v/>
      </c>
    </row>
    <row r="79" spans="1:9">
      <c r="A79" s="2">
        <v>78</v>
      </c>
      <c r="B79" s="2" t="str">
        <f>IFERROR(VLOOKUP($C79,#REF!,7,FALSE),"")</f>
        <v/>
      </c>
      <c r="C79" s="14"/>
      <c r="D79" s="14"/>
      <c r="E79" s="11" t="str">
        <f>IFERROR(VLOOKUP($C79,#REF!,4,FALSE),"")</f>
        <v/>
      </c>
      <c r="F79" s="11" t="str">
        <f>IFERROR(VLOOKUP($C79,#REF!,5,FALSE),"")</f>
        <v/>
      </c>
      <c r="G79" s="14"/>
      <c r="H79" s="2"/>
      <c r="I79" s="18" t="str">
        <f>IFERROR(VLOOKUP($C79,#REF!,6,FALSE),"")</f>
        <v/>
      </c>
    </row>
    <row r="80" spans="1:9">
      <c r="A80" s="2">
        <v>79</v>
      </c>
      <c r="B80" s="2" t="str">
        <f>IFERROR(VLOOKUP($C80,#REF!,7,FALSE),"")</f>
        <v/>
      </c>
      <c r="C80" s="14"/>
      <c r="D80" s="14"/>
      <c r="E80" s="11" t="str">
        <f>IFERROR(VLOOKUP($C80,#REF!,4,FALSE),"")</f>
        <v/>
      </c>
      <c r="F80" s="11" t="str">
        <f>IFERROR(VLOOKUP($C80,#REF!,5,FALSE),"")</f>
        <v/>
      </c>
      <c r="G80" s="14"/>
      <c r="H80" s="2"/>
      <c r="I80" s="18" t="str">
        <f>IFERROR(VLOOKUP($C80,#REF!,6,FALSE),"")</f>
        <v/>
      </c>
    </row>
    <row r="81" spans="1:9">
      <c r="A81" s="2">
        <v>80</v>
      </c>
      <c r="B81" s="2" t="str">
        <f>IFERROR(VLOOKUP($C81,#REF!,7,FALSE),"")</f>
        <v/>
      </c>
      <c r="C81" s="14"/>
      <c r="D81" s="14"/>
      <c r="E81" s="11" t="str">
        <f>IFERROR(VLOOKUP($C81,#REF!,4,FALSE),"")</f>
        <v/>
      </c>
      <c r="F81" s="11" t="str">
        <f>IFERROR(VLOOKUP($C81,#REF!,5,FALSE),"")</f>
        <v/>
      </c>
      <c r="G81" s="14"/>
      <c r="H81" s="2"/>
      <c r="I81" s="18" t="str">
        <f>IFERROR(VLOOKUP($C81,#REF!,6,FALSE),"")</f>
        <v/>
      </c>
    </row>
    <row r="82" spans="1:9">
      <c r="A82" s="2">
        <v>81</v>
      </c>
      <c r="B82" s="2" t="str">
        <f>IFERROR(VLOOKUP($C82,#REF!,7,FALSE),"")</f>
        <v/>
      </c>
      <c r="C82" s="14"/>
      <c r="D82" s="14"/>
      <c r="E82" s="11" t="str">
        <f>IFERROR(VLOOKUP($C82,#REF!,4,FALSE),"")</f>
        <v/>
      </c>
      <c r="F82" s="11" t="str">
        <f>IFERROR(VLOOKUP($C82,#REF!,5,FALSE),"")</f>
        <v/>
      </c>
      <c r="G82" s="14"/>
      <c r="H82" s="2"/>
      <c r="I82" s="18" t="str">
        <f>IFERROR(VLOOKUP($C82,#REF!,6,FALSE),"")</f>
        <v/>
      </c>
    </row>
    <row r="83" spans="1:9">
      <c r="A83" s="2">
        <v>82</v>
      </c>
      <c r="B83" s="2" t="str">
        <f>IFERROR(VLOOKUP($C83,#REF!,7,FALSE),"")</f>
        <v/>
      </c>
      <c r="C83" s="14"/>
      <c r="D83" s="14"/>
      <c r="E83" s="11" t="str">
        <f>IFERROR(VLOOKUP($C83,#REF!,4,FALSE),"")</f>
        <v/>
      </c>
      <c r="F83" s="11" t="str">
        <f>IFERROR(VLOOKUP($C83,#REF!,5,FALSE),"")</f>
        <v/>
      </c>
      <c r="G83" s="14"/>
      <c r="H83" s="2"/>
      <c r="I83" s="18" t="str">
        <f>IFERROR(VLOOKUP($C83,#REF!,6,FALSE),"")</f>
        <v/>
      </c>
    </row>
    <row r="84" spans="1:9">
      <c r="A84" s="2">
        <v>83</v>
      </c>
      <c r="B84" s="2" t="str">
        <f>IFERROR(VLOOKUP($C84,#REF!,7,FALSE),"")</f>
        <v/>
      </c>
      <c r="C84" s="14"/>
      <c r="D84" s="14"/>
      <c r="E84" s="11" t="str">
        <f>IFERROR(VLOOKUP($C84,#REF!,4,FALSE),"")</f>
        <v/>
      </c>
      <c r="F84" s="11" t="str">
        <f>IFERROR(VLOOKUP($C84,#REF!,5,FALSE),"")</f>
        <v/>
      </c>
      <c r="G84" s="14"/>
      <c r="H84" s="2"/>
      <c r="I84" s="18" t="str">
        <f>IFERROR(VLOOKUP($C84,#REF!,6,FALSE),"")</f>
        <v/>
      </c>
    </row>
    <row r="85" spans="1:9">
      <c r="A85" s="2">
        <v>84</v>
      </c>
      <c r="B85" s="2" t="str">
        <f>IFERROR(VLOOKUP($C85,#REF!,7,FALSE),"")</f>
        <v/>
      </c>
      <c r="C85" s="14"/>
      <c r="D85" s="14"/>
      <c r="E85" s="11" t="str">
        <f>IFERROR(VLOOKUP($C85,#REF!,4,FALSE),"")</f>
        <v/>
      </c>
      <c r="F85" s="11" t="str">
        <f>IFERROR(VLOOKUP($C85,#REF!,5,FALSE),"")</f>
        <v/>
      </c>
      <c r="G85" s="14"/>
      <c r="H85" s="2"/>
      <c r="I85" s="18" t="str">
        <f>IFERROR(VLOOKUP($C85,#REF!,6,FALSE),"")</f>
        <v/>
      </c>
    </row>
    <row r="86" spans="1:9">
      <c r="A86" s="2">
        <v>85</v>
      </c>
      <c r="B86" s="2" t="str">
        <f>IFERROR(VLOOKUP($C86,#REF!,7,FALSE),"")</f>
        <v/>
      </c>
      <c r="C86" s="14"/>
      <c r="D86" s="14"/>
      <c r="E86" s="11" t="str">
        <f>IFERROR(VLOOKUP($C86,#REF!,4,FALSE),"")</f>
        <v/>
      </c>
      <c r="F86" s="11" t="str">
        <f>IFERROR(VLOOKUP($C86,#REF!,5,FALSE),"")</f>
        <v/>
      </c>
      <c r="G86" s="14"/>
      <c r="H86" s="2"/>
      <c r="I86" s="18" t="str">
        <f>IFERROR(VLOOKUP($C86,#REF!,6,FALSE),"")</f>
        <v/>
      </c>
    </row>
    <row r="87" spans="1:9">
      <c r="A87" s="2">
        <v>86</v>
      </c>
      <c r="B87" s="2" t="str">
        <f>IFERROR(VLOOKUP($C87,#REF!,7,FALSE),"")</f>
        <v/>
      </c>
      <c r="C87" s="14"/>
      <c r="D87" s="14"/>
      <c r="E87" s="11" t="str">
        <f>IFERROR(VLOOKUP($C87,#REF!,4,FALSE),"")</f>
        <v/>
      </c>
      <c r="F87" s="11" t="str">
        <f>IFERROR(VLOOKUP($C87,#REF!,5,FALSE),"")</f>
        <v/>
      </c>
      <c r="G87" s="14"/>
      <c r="H87" s="2"/>
      <c r="I87" s="18" t="str">
        <f>IFERROR(VLOOKUP($C87,#REF!,6,FALSE),"")</f>
        <v/>
      </c>
    </row>
    <row r="88" spans="1:9">
      <c r="A88" s="2">
        <v>87</v>
      </c>
      <c r="B88" s="2" t="str">
        <f>IFERROR(VLOOKUP($C88,#REF!,7,FALSE),"")</f>
        <v/>
      </c>
      <c r="C88" s="14"/>
      <c r="D88" s="14"/>
      <c r="E88" s="11" t="str">
        <f>IFERROR(VLOOKUP($C88,#REF!,4,FALSE),"")</f>
        <v/>
      </c>
      <c r="F88" s="11" t="str">
        <f>IFERROR(VLOOKUP($C88,#REF!,5,FALSE),"")</f>
        <v/>
      </c>
      <c r="G88" s="14"/>
      <c r="H88" s="2"/>
      <c r="I88" s="18" t="str">
        <f>IFERROR(VLOOKUP($C88,#REF!,6,FALSE),"")</f>
        <v/>
      </c>
    </row>
    <row r="89" spans="1:9">
      <c r="A89" s="2">
        <v>88</v>
      </c>
      <c r="B89" s="2" t="str">
        <f>IFERROR(VLOOKUP($C89,#REF!,7,FALSE),"")</f>
        <v/>
      </c>
      <c r="C89" s="14"/>
      <c r="D89" s="14"/>
      <c r="E89" s="11" t="str">
        <f>IFERROR(VLOOKUP($C89,#REF!,4,FALSE),"")</f>
        <v/>
      </c>
      <c r="F89" s="11" t="str">
        <f>IFERROR(VLOOKUP($C89,#REF!,5,FALSE),"")</f>
        <v/>
      </c>
      <c r="G89" s="14"/>
      <c r="H89" s="2"/>
      <c r="I89" s="18" t="str">
        <f>IFERROR(VLOOKUP($C89,#REF!,6,FALSE),"")</f>
        <v/>
      </c>
    </row>
    <row r="90" spans="1:9">
      <c r="A90" s="2">
        <v>89</v>
      </c>
      <c r="B90" s="2" t="str">
        <f>IFERROR(VLOOKUP($C90,#REF!,7,FALSE),"")</f>
        <v/>
      </c>
      <c r="C90" s="14"/>
      <c r="D90" s="14"/>
      <c r="E90" s="11" t="str">
        <f>IFERROR(VLOOKUP($C90,#REF!,4,FALSE),"")</f>
        <v/>
      </c>
      <c r="F90" s="11" t="str">
        <f>IFERROR(VLOOKUP($C90,#REF!,5,FALSE),"")</f>
        <v/>
      </c>
      <c r="G90" s="14"/>
      <c r="H90" s="2"/>
      <c r="I90" s="18" t="str">
        <f>IFERROR(VLOOKUP($C90,#REF!,6,FALSE),"")</f>
        <v/>
      </c>
    </row>
    <row r="91" spans="1:9">
      <c r="A91" s="2">
        <v>90</v>
      </c>
      <c r="B91" s="2" t="str">
        <f>IFERROR(VLOOKUP($C91,#REF!,7,FALSE),"")</f>
        <v/>
      </c>
      <c r="C91" s="14"/>
      <c r="D91" s="14"/>
      <c r="E91" s="11" t="str">
        <f>IFERROR(VLOOKUP($C91,#REF!,4,FALSE),"")</f>
        <v/>
      </c>
      <c r="F91" s="11" t="str">
        <f>IFERROR(VLOOKUP($C91,#REF!,5,FALSE),"")</f>
        <v/>
      </c>
      <c r="G91" s="14"/>
      <c r="H91" s="2"/>
      <c r="I91" s="18" t="str">
        <f>IFERROR(VLOOKUP($C91,#REF!,6,FALSE),"")</f>
        <v/>
      </c>
    </row>
    <row r="92" spans="1:9">
      <c r="A92" s="2">
        <v>91</v>
      </c>
      <c r="B92" s="2" t="str">
        <f>IFERROR(VLOOKUP($C92,#REF!,7,FALSE),"")</f>
        <v/>
      </c>
      <c r="C92" s="14"/>
      <c r="D92" s="14"/>
      <c r="E92" s="11" t="str">
        <f>IFERROR(VLOOKUP($C92,#REF!,4,FALSE),"")</f>
        <v/>
      </c>
      <c r="F92" s="11" t="str">
        <f>IFERROR(VLOOKUP($C92,#REF!,5,FALSE),"")</f>
        <v/>
      </c>
      <c r="G92" s="14"/>
      <c r="H92" s="2"/>
      <c r="I92" s="18" t="str">
        <f>IFERROR(VLOOKUP($C92,#REF!,6,FALSE),"")</f>
        <v/>
      </c>
    </row>
    <row r="93" spans="1:9">
      <c r="A93" s="2">
        <v>92</v>
      </c>
      <c r="B93" s="2" t="str">
        <f>IFERROR(VLOOKUP($C93,#REF!,7,FALSE),"")</f>
        <v/>
      </c>
      <c r="C93" s="14"/>
      <c r="D93" s="14"/>
      <c r="E93" s="11" t="str">
        <f>IFERROR(VLOOKUP($C93,#REF!,4,FALSE),"")</f>
        <v/>
      </c>
      <c r="F93" s="11" t="str">
        <f>IFERROR(VLOOKUP($C93,#REF!,5,FALSE),"")</f>
        <v/>
      </c>
      <c r="G93" s="14"/>
      <c r="H93" s="2"/>
      <c r="I93" s="18" t="str">
        <f>IFERROR(VLOOKUP($C93,#REF!,6,FALSE),"")</f>
        <v/>
      </c>
    </row>
    <row r="94" spans="1:9">
      <c r="A94" s="2">
        <v>93</v>
      </c>
      <c r="B94" s="2" t="str">
        <f>IFERROR(VLOOKUP($C94,#REF!,7,FALSE),"")</f>
        <v/>
      </c>
      <c r="C94" s="14"/>
      <c r="D94" s="14"/>
      <c r="E94" s="11" t="str">
        <f>IFERROR(VLOOKUP($C94,#REF!,4,FALSE),"")</f>
        <v/>
      </c>
      <c r="F94" s="11" t="str">
        <f>IFERROR(VLOOKUP($C94,#REF!,5,FALSE),"")</f>
        <v/>
      </c>
      <c r="G94" s="14"/>
      <c r="H94" s="2"/>
      <c r="I94" s="18" t="str">
        <f>IFERROR(VLOOKUP($C94,#REF!,6,FALSE),"")</f>
        <v/>
      </c>
    </row>
    <row r="95" spans="1:9">
      <c r="A95" s="2">
        <v>94</v>
      </c>
      <c r="B95" s="2" t="str">
        <f>IFERROR(VLOOKUP($C95,#REF!,7,FALSE),"")</f>
        <v/>
      </c>
      <c r="C95" s="14"/>
      <c r="D95" s="14"/>
      <c r="E95" s="11" t="str">
        <f>IFERROR(VLOOKUP($C95,#REF!,4,FALSE),"")</f>
        <v/>
      </c>
      <c r="F95" s="11" t="str">
        <f>IFERROR(VLOOKUP($C95,#REF!,5,FALSE),"")</f>
        <v/>
      </c>
      <c r="G95" s="14"/>
      <c r="H95" s="2"/>
      <c r="I95" s="18" t="str">
        <f>IFERROR(VLOOKUP($C95,#REF!,6,FALSE),"")</f>
        <v/>
      </c>
    </row>
    <row r="96" spans="1:9">
      <c r="A96" s="2">
        <v>95</v>
      </c>
      <c r="B96" s="2" t="str">
        <f>IFERROR(VLOOKUP($C96,#REF!,7,FALSE),"")</f>
        <v/>
      </c>
      <c r="C96" s="14"/>
      <c r="D96" s="14"/>
      <c r="E96" s="11" t="str">
        <f>IFERROR(VLOOKUP($C96,#REF!,4,FALSE),"")</f>
        <v/>
      </c>
      <c r="F96" s="11" t="str">
        <f>IFERROR(VLOOKUP($C96,#REF!,5,FALSE),"")</f>
        <v/>
      </c>
      <c r="G96" s="14"/>
      <c r="H96" s="2"/>
      <c r="I96" s="18" t="str">
        <f>IFERROR(VLOOKUP($C96,#REF!,6,FALSE),"")</f>
        <v/>
      </c>
    </row>
    <row r="97" spans="1:9">
      <c r="A97" s="2">
        <v>96</v>
      </c>
      <c r="B97" s="2" t="str">
        <f>IFERROR(VLOOKUP($C97,#REF!,7,FALSE),"")</f>
        <v/>
      </c>
      <c r="C97" s="14"/>
      <c r="D97" s="14"/>
      <c r="E97" s="11" t="str">
        <f>IFERROR(VLOOKUP($C97,#REF!,4,FALSE),"")</f>
        <v/>
      </c>
      <c r="F97" s="11" t="str">
        <f>IFERROR(VLOOKUP($C97,#REF!,5,FALSE),"")</f>
        <v/>
      </c>
      <c r="G97" s="14"/>
      <c r="H97" s="2"/>
      <c r="I97" s="18" t="str">
        <f>IFERROR(VLOOKUP($C97,#REF!,6,FALSE),"")</f>
        <v/>
      </c>
    </row>
    <row r="98" spans="1:9">
      <c r="A98" s="2">
        <v>97</v>
      </c>
      <c r="B98" s="2" t="str">
        <f>IFERROR(VLOOKUP($C98,#REF!,7,FALSE),"")</f>
        <v/>
      </c>
      <c r="C98" s="14"/>
      <c r="D98" s="14"/>
      <c r="E98" s="11" t="str">
        <f>IFERROR(VLOOKUP($C98,#REF!,4,FALSE),"")</f>
        <v/>
      </c>
      <c r="F98" s="11" t="str">
        <f>IFERROR(VLOOKUP($C98,#REF!,5,FALSE),"")</f>
        <v/>
      </c>
      <c r="G98" s="14"/>
      <c r="H98" s="2"/>
      <c r="I98" s="18" t="str">
        <f>IFERROR(VLOOKUP($C98,#REF!,6,FALSE),"")</f>
        <v/>
      </c>
    </row>
    <row r="99" spans="1:9">
      <c r="A99" s="2">
        <v>98</v>
      </c>
      <c r="B99" s="2" t="str">
        <f>IFERROR(VLOOKUP($C99,#REF!,7,FALSE),"")</f>
        <v/>
      </c>
      <c r="C99" s="14"/>
      <c r="D99" s="14"/>
      <c r="E99" s="11" t="str">
        <f>IFERROR(VLOOKUP($C99,#REF!,4,FALSE),"")</f>
        <v/>
      </c>
      <c r="F99" s="11" t="str">
        <f>IFERROR(VLOOKUP($C99,#REF!,5,FALSE),"")</f>
        <v/>
      </c>
      <c r="G99" s="14"/>
      <c r="H99" s="2"/>
      <c r="I99" s="18" t="str">
        <f>IFERROR(VLOOKUP($C99,#REF!,6,FALSE),"")</f>
        <v/>
      </c>
    </row>
    <row r="100" spans="1:9">
      <c r="A100" s="2">
        <v>99</v>
      </c>
      <c r="B100" s="2" t="str">
        <f>IFERROR(VLOOKUP($C100,#REF!,7,FALSE),"")</f>
        <v/>
      </c>
      <c r="C100" s="14"/>
      <c r="D100" s="14"/>
      <c r="E100" s="11" t="str">
        <f>IFERROR(VLOOKUP($C100,#REF!,4,FALSE),"")</f>
        <v/>
      </c>
      <c r="F100" s="11" t="str">
        <f>IFERROR(VLOOKUP($C100,#REF!,5,FALSE),"")</f>
        <v/>
      </c>
      <c r="G100" s="14"/>
      <c r="H100" s="2"/>
      <c r="I100" s="18" t="str">
        <f>IFERROR(VLOOKUP($C100,#REF!,6,FALSE),"")</f>
        <v/>
      </c>
    </row>
    <row r="101" spans="1:9">
      <c r="A101" s="2">
        <v>100</v>
      </c>
      <c r="B101" s="2" t="str">
        <f>IFERROR(VLOOKUP($C101,#REF!,7,FALSE),"")</f>
        <v/>
      </c>
      <c r="C101" s="14"/>
      <c r="D101" s="14"/>
      <c r="E101" s="11" t="str">
        <f>IFERROR(VLOOKUP($C101,#REF!,4,FALSE),"")</f>
        <v/>
      </c>
      <c r="F101" s="11" t="str">
        <f>IFERROR(VLOOKUP($C101,#REF!,5,FALSE),"")</f>
        <v/>
      </c>
      <c r="G101" s="14"/>
      <c r="H101" s="2"/>
      <c r="I101" s="18" t="str">
        <f>IFERROR(VLOOKUP($C101,#REF!,6,FALSE),"")</f>
        <v/>
      </c>
    </row>
  </sheetData>
  <phoneticPr fontId="2"/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-0.249977111117893"/>
  </sheetPr>
  <dimension ref="A1:R47"/>
  <sheetViews>
    <sheetView view="pageBreakPreview" zoomScaleNormal="100" zoomScaleSheetLayoutView="100" workbookViewId="0">
      <selection activeCell="B25" sqref="B25:C25"/>
    </sheetView>
  </sheetViews>
  <sheetFormatPr defaultRowHeight="12.75"/>
  <cols>
    <col min="1" max="1" width="8.1640625" style="68" customWidth="1"/>
    <col min="2" max="2" width="11.33203125" style="68" customWidth="1"/>
    <col min="3" max="3" width="7.33203125" style="40" customWidth="1"/>
    <col min="4" max="4" width="13.5" style="41" customWidth="1"/>
    <col min="5" max="5" width="18.5" style="40" customWidth="1"/>
    <col min="6" max="6" width="13.83203125" style="40" customWidth="1"/>
    <col min="7" max="7" width="13.83203125" style="42" customWidth="1"/>
    <col min="8" max="12" width="12.33203125" style="42" customWidth="1"/>
    <col min="13" max="13" width="9.33203125" style="38"/>
    <col min="14" max="14" width="4.33203125" style="38" customWidth="1"/>
    <col min="15" max="15" width="26.5" style="38" customWidth="1"/>
    <col min="16" max="16" width="9.33203125" style="38"/>
  </cols>
  <sheetData>
    <row r="1" spans="1:18" ht="22.5" customHeight="1">
      <c r="I1" s="128" t="s">
        <v>233</v>
      </c>
      <c r="J1" s="128"/>
      <c r="K1" s="128"/>
      <c r="L1" s="128"/>
    </row>
    <row r="2" spans="1:18" ht="28.5" customHeight="1">
      <c r="A2" s="129" t="s">
        <v>186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8" ht="15.75" customHeight="1" thickBot="1">
      <c r="A3" s="39"/>
      <c r="B3" s="39"/>
      <c r="H3" s="43"/>
      <c r="I3" s="43"/>
      <c r="J3" s="43"/>
      <c r="K3" s="43"/>
      <c r="L3" s="43"/>
    </row>
    <row r="4" spans="1:18" ht="29.25" customHeight="1" thickBot="1">
      <c r="A4" s="39"/>
      <c r="B4" s="39"/>
      <c r="C4" s="39" t="s">
        <v>187</v>
      </c>
      <c r="D4" s="130"/>
      <c r="E4" s="132"/>
      <c r="F4" s="39" t="s">
        <v>188</v>
      </c>
      <c r="G4" s="44"/>
      <c r="H4" s="39" t="s">
        <v>189</v>
      </c>
      <c r="I4" s="133"/>
      <c r="J4" s="134"/>
      <c r="K4" s="134"/>
      <c r="L4" s="135"/>
    </row>
    <row r="5" spans="1:18" s="12" customFormat="1" ht="11.25" customHeight="1" thickBot="1">
      <c r="A5" s="45"/>
      <c r="B5" s="45"/>
      <c r="C5" s="45"/>
      <c r="D5" s="46"/>
      <c r="E5" s="47"/>
      <c r="F5" s="45"/>
      <c r="G5" s="48"/>
      <c r="H5" s="45"/>
      <c r="I5" s="49"/>
      <c r="J5" s="50"/>
      <c r="K5" s="50"/>
      <c r="L5" s="50"/>
      <c r="M5" s="51"/>
      <c r="N5" s="51"/>
      <c r="O5" s="51"/>
      <c r="P5" s="51"/>
    </row>
    <row r="6" spans="1:18" ht="29.25" customHeight="1" thickBot="1">
      <c r="A6" s="39"/>
      <c r="B6" s="39"/>
      <c r="C6" s="39" t="s">
        <v>190</v>
      </c>
      <c r="D6" s="130"/>
      <c r="E6" s="131"/>
      <c r="F6" s="132"/>
      <c r="G6" s="48"/>
      <c r="H6" s="45" t="s">
        <v>191</v>
      </c>
      <c r="I6" s="133"/>
      <c r="J6" s="134"/>
      <c r="K6" s="134"/>
      <c r="L6" s="135"/>
    </row>
    <row r="7" spans="1:18" ht="15.75" customHeight="1">
      <c r="A7" s="39"/>
      <c r="B7" s="39"/>
      <c r="C7" s="44"/>
      <c r="D7" s="52"/>
      <c r="E7" s="44"/>
      <c r="F7" s="44"/>
      <c r="G7" s="43"/>
      <c r="H7" s="43"/>
      <c r="I7" s="43"/>
      <c r="J7" s="43"/>
      <c r="K7" s="43"/>
      <c r="L7" s="43"/>
    </row>
    <row r="8" spans="1:18" s="24" customFormat="1" ht="30.75" customHeight="1" thickBot="1">
      <c r="A8" s="87" t="s">
        <v>96</v>
      </c>
      <c r="B8" s="77" t="s">
        <v>200</v>
      </c>
      <c r="C8" s="78" t="s">
        <v>97</v>
      </c>
      <c r="D8" s="76" t="s">
        <v>98</v>
      </c>
      <c r="E8" s="76" t="s">
        <v>99</v>
      </c>
      <c r="F8" s="112" t="s">
        <v>218</v>
      </c>
      <c r="G8" s="112" t="s">
        <v>225</v>
      </c>
      <c r="H8" s="76" t="s">
        <v>100</v>
      </c>
      <c r="I8" s="76" t="s">
        <v>101</v>
      </c>
      <c r="J8" s="76" t="s">
        <v>102</v>
      </c>
      <c r="K8" s="101" t="s">
        <v>103</v>
      </c>
      <c r="L8" s="101" t="s">
        <v>226</v>
      </c>
      <c r="M8" s="53"/>
      <c r="N8" s="53"/>
      <c r="O8" s="54" t="s">
        <v>198</v>
      </c>
      <c r="P8" s="53"/>
    </row>
    <row r="9" spans="1:18" s="24" customFormat="1" ht="24" customHeight="1">
      <c r="A9" s="88" t="s">
        <v>171</v>
      </c>
      <c r="B9" s="79" t="s">
        <v>201</v>
      </c>
      <c r="C9" s="80" t="s">
        <v>174</v>
      </c>
      <c r="D9" s="81" t="s">
        <v>177</v>
      </c>
      <c r="E9" s="81" t="s">
        <v>180</v>
      </c>
      <c r="F9" s="82">
        <v>1</v>
      </c>
      <c r="G9" s="82" t="s">
        <v>183</v>
      </c>
      <c r="H9" s="81">
        <v>1</v>
      </c>
      <c r="I9" s="81">
        <v>2</v>
      </c>
      <c r="J9" s="81">
        <v>3</v>
      </c>
      <c r="K9" s="102" t="s">
        <v>192</v>
      </c>
      <c r="L9" s="102" t="s">
        <v>227</v>
      </c>
      <c r="M9" s="53"/>
      <c r="N9" s="59">
        <v>1</v>
      </c>
      <c r="O9" s="60" t="s">
        <v>193</v>
      </c>
      <c r="P9" s="53"/>
    </row>
    <row r="10" spans="1:18" s="24" customFormat="1" ht="24" customHeight="1">
      <c r="A10" s="89" t="s">
        <v>172</v>
      </c>
      <c r="B10" s="55" t="s">
        <v>201</v>
      </c>
      <c r="C10" s="56" t="s">
        <v>175</v>
      </c>
      <c r="D10" s="57" t="s">
        <v>178</v>
      </c>
      <c r="E10" s="57" t="s">
        <v>181</v>
      </c>
      <c r="F10" s="58" t="s">
        <v>183</v>
      </c>
      <c r="G10" s="58" t="s">
        <v>184</v>
      </c>
      <c r="H10" s="57">
        <v>5</v>
      </c>
      <c r="I10" s="57">
        <v>3</v>
      </c>
      <c r="J10" s="57">
        <v>2</v>
      </c>
      <c r="K10" s="103"/>
      <c r="L10" s="103" t="s">
        <v>229</v>
      </c>
      <c r="M10" s="53"/>
      <c r="N10" s="59">
        <v>2</v>
      </c>
      <c r="O10" s="60" t="s">
        <v>194</v>
      </c>
      <c r="P10" s="53"/>
    </row>
    <row r="11" spans="1:18" s="24" customFormat="1" ht="24" customHeight="1" thickBot="1">
      <c r="A11" s="90" t="s">
        <v>173</v>
      </c>
      <c r="B11" s="83" t="s">
        <v>201</v>
      </c>
      <c r="C11" s="84" t="s">
        <v>176</v>
      </c>
      <c r="D11" s="85" t="s">
        <v>179</v>
      </c>
      <c r="E11" s="85" t="s">
        <v>182</v>
      </c>
      <c r="F11" s="86" t="s">
        <v>220</v>
      </c>
      <c r="G11" s="86" t="s">
        <v>184</v>
      </c>
      <c r="H11" s="85">
        <v>4</v>
      </c>
      <c r="I11" s="85">
        <v>5</v>
      </c>
      <c r="J11" s="85">
        <v>2</v>
      </c>
      <c r="K11" s="104" t="s">
        <v>27</v>
      </c>
      <c r="L11" s="104"/>
      <c r="M11" s="53"/>
      <c r="N11" s="59">
        <v>3</v>
      </c>
      <c r="O11" s="60" t="s">
        <v>195</v>
      </c>
      <c r="P11" s="53"/>
    </row>
    <row r="12" spans="1:18" ht="24" customHeight="1">
      <c r="A12" s="91">
        <v>1</v>
      </c>
      <c r="B12" s="109"/>
      <c r="C12" s="94"/>
      <c r="D12" s="95"/>
      <c r="E12" s="95"/>
      <c r="F12" s="95"/>
      <c r="G12" s="95"/>
      <c r="H12" s="95"/>
      <c r="I12" s="95"/>
      <c r="J12" s="95"/>
      <c r="K12" s="105"/>
      <c r="L12" s="105"/>
      <c r="N12" s="61">
        <v>4</v>
      </c>
      <c r="O12" s="62" t="s">
        <v>196</v>
      </c>
      <c r="P12" s="63"/>
      <c r="Q12" s="1"/>
      <c r="R12" s="1"/>
    </row>
    <row r="13" spans="1:18" ht="24" customHeight="1">
      <c r="A13" s="92">
        <v>2</v>
      </c>
      <c r="B13" s="110"/>
      <c r="C13" s="96"/>
      <c r="D13" s="97"/>
      <c r="E13" s="108"/>
      <c r="F13" s="97"/>
      <c r="G13" s="97"/>
      <c r="H13" s="97"/>
      <c r="I13" s="97"/>
      <c r="J13" s="97"/>
      <c r="K13" s="106"/>
      <c r="L13" s="106"/>
      <c r="M13" s="63"/>
      <c r="N13" s="64">
        <v>5</v>
      </c>
      <c r="O13" s="65" t="s">
        <v>197</v>
      </c>
    </row>
    <row r="14" spans="1:18" ht="24" customHeight="1">
      <c r="A14" s="92">
        <v>3</v>
      </c>
      <c r="B14" s="110"/>
      <c r="C14" s="96"/>
      <c r="D14" s="97"/>
      <c r="E14" s="97"/>
      <c r="F14" s="97"/>
      <c r="G14" s="97"/>
      <c r="H14" s="97"/>
      <c r="I14" s="97"/>
      <c r="J14" s="97"/>
      <c r="K14" s="106"/>
      <c r="L14" s="106"/>
    </row>
    <row r="15" spans="1:18" ht="24" customHeight="1">
      <c r="A15" s="92">
        <v>4</v>
      </c>
      <c r="B15" s="110"/>
      <c r="C15" s="96"/>
      <c r="D15" s="97"/>
      <c r="E15" s="97"/>
      <c r="F15" s="97"/>
      <c r="G15" s="97"/>
      <c r="H15" s="97"/>
      <c r="I15" s="97"/>
      <c r="J15" s="97"/>
      <c r="K15" s="106"/>
      <c r="L15" s="106"/>
      <c r="O15" s="66" t="s">
        <v>199</v>
      </c>
    </row>
    <row r="16" spans="1:18" ht="24" customHeight="1">
      <c r="A16" s="92">
        <v>5</v>
      </c>
      <c r="B16" s="110"/>
      <c r="C16" s="96"/>
      <c r="D16" s="97"/>
      <c r="E16" s="97"/>
      <c r="F16" s="97"/>
      <c r="G16" s="97"/>
      <c r="H16" s="97"/>
      <c r="I16" s="97"/>
      <c r="J16" s="97"/>
      <c r="K16" s="106"/>
      <c r="L16" s="106"/>
      <c r="N16" s="67" t="str">
        <f>'１ー①選択リスト一覧'!B10</f>
        <v>A</v>
      </c>
      <c r="O16" s="67" t="str">
        <f>'１ー①選択リスト一覧'!C10</f>
        <v>弓道</v>
      </c>
    </row>
    <row r="17" spans="1:15" ht="24" customHeight="1">
      <c r="A17" s="92">
        <v>6</v>
      </c>
      <c r="B17" s="110"/>
      <c r="C17" s="96"/>
      <c r="D17" s="97"/>
      <c r="E17" s="97"/>
      <c r="F17" s="97"/>
      <c r="G17" s="97"/>
      <c r="H17" s="97"/>
      <c r="I17" s="97"/>
      <c r="J17" s="97"/>
      <c r="K17" s="106"/>
      <c r="L17" s="106"/>
      <c r="N17" s="67" t="str">
        <f>'１ー①選択リスト一覧'!B11</f>
        <v>B</v>
      </c>
      <c r="O17" s="67" t="str">
        <f>'１ー①選択リスト一覧'!C11</f>
        <v>柔道</v>
      </c>
    </row>
    <row r="18" spans="1:15" ht="24" customHeight="1">
      <c r="A18" s="92">
        <v>7</v>
      </c>
      <c r="B18" s="110"/>
      <c r="C18" s="96"/>
      <c r="D18" s="97"/>
      <c r="E18" s="97"/>
      <c r="F18" s="97"/>
      <c r="G18" s="97"/>
      <c r="H18" s="97"/>
      <c r="I18" s="97"/>
      <c r="J18" s="97"/>
      <c r="K18" s="106"/>
      <c r="L18" s="106"/>
      <c r="N18" s="67" t="str">
        <f>'１ー①選択リスト一覧'!B12</f>
        <v>C</v>
      </c>
      <c r="O18" s="67" t="str">
        <f>'１ー①選択リスト一覧'!C12</f>
        <v>剣道</v>
      </c>
    </row>
    <row r="19" spans="1:15" ht="24" customHeight="1">
      <c r="A19" s="92">
        <v>8</v>
      </c>
      <c r="B19" s="110"/>
      <c r="C19" s="96"/>
      <c r="D19" s="97"/>
      <c r="E19" s="97"/>
      <c r="F19" s="97"/>
      <c r="G19" s="97"/>
      <c r="H19" s="97"/>
      <c r="I19" s="97"/>
      <c r="J19" s="97"/>
      <c r="K19" s="106"/>
      <c r="L19" s="106"/>
      <c r="N19" s="67" t="str">
        <f>'１ー①選択リスト一覧'!B13</f>
        <v>D</v>
      </c>
      <c r="O19" s="67" t="str">
        <f>'１ー①選択リスト一覧'!C13</f>
        <v>卓球</v>
      </c>
    </row>
    <row r="20" spans="1:15" ht="24" customHeight="1">
      <c r="A20" s="92">
        <v>9</v>
      </c>
      <c r="B20" s="110"/>
      <c r="C20" s="96"/>
      <c r="D20" s="97"/>
      <c r="E20" s="97"/>
      <c r="F20" s="97"/>
      <c r="G20" s="97"/>
      <c r="H20" s="97"/>
      <c r="I20" s="97"/>
      <c r="J20" s="97"/>
      <c r="K20" s="106"/>
      <c r="L20" s="106"/>
      <c r="N20" s="67" t="str">
        <f>'１ー①選択リスト一覧'!B14</f>
        <v>E</v>
      </c>
      <c r="O20" s="67" t="str">
        <f>'１ー①選択リスト一覧'!C14</f>
        <v>男子バレー</v>
      </c>
    </row>
    <row r="21" spans="1:15" ht="24" customHeight="1">
      <c r="A21" s="92">
        <v>10</v>
      </c>
      <c r="B21" s="110"/>
      <c r="C21" s="96"/>
      <c r="D21" s="97"/>
      <c r="E21" s="97"/>
      <c r="F21" s="97"/>
      <c r="G21" s="97"/>
      <c r="H21" s="97"/>
      <c r="I21" s="97"/>
      <c r="J21" s="97"/>
      <c r="K21" s="106"/>
      <c r="L21" s="106"/>
      <c r="N21" s="67" t="str">
        <f>'１ー①選択リスト一覧'!B15</f>
        <v>F</v>
      </c>
      <c r="O21" s="67" t="str">
        <f>'１ー①選択リスト一覧'!C15</f>
        <v>バドミントン</v>
      </c>
    </row>
    <row r="22" spans="1:15" ht="24" customHeight="1">
      <c r="A22" s="92">
        <v>11</v>
      </c>
      <c r="B22" s="110"/>
      <c r="C22" s="96"/>
      <c r="D22" s="97"/>
      <c r="E22" s="97"/>
      <c r="F22" s="97"/>
      <c r="G22" s="97"/>
      <c r="H22" s="97"/>
      <c r="I22" s="97"/>
      <c r="J22" s="97"/>
      <c r="K22" s="106"/>
      <c r="L22" s="106"/>
      <c r="N22" s="67" t="str">
        <f>'１ー①選択リスト一覧'!B16</f>
        <v>G</v>
      </c>
      <c r="O22" s="67" t="str">
        <f>'１ー①選択リスト一覧'!C16</f>
        <v>サッカー</v>
      </c>
    </row>
    <row r="23" spans="1:15" ht="24" customHeight="1">
      <c r="A23" s="92">
        <v>12</v>
      </c>
      <c r="B23" s="110"/>
      <c r="C23" s="96"/>
      <c r="D23" s="97"/>
      <c r="E23" s="97"/>
      <c r="F23" s="97"/>
      <c r="G23" s="97"/>
      <c r="H23" s="97"/>
      <c r="I23" s="97"/>
      <c r="J23" s="97"/>
      <c r="K23" s="106"/>
      <c r="L23" s="106"/>
      <c r="N23" s="67" t="str">
        <f>'１ー①選択リスト一覧'!B17</f>
        <v>H</v>
      </c>
      <c r="O23" s="67" t="str">
        <f>'１ー①選択リスト一覧'!C17</f>
        <v>野球</v>
      </c>
    </row>
    <row r="24" spans="1:15" ht="24" customHeight="1">
      <c r="A24" s="92">
        <v>13</v>
      </c>
      <c r="B24" s="110"/>
      <c r="C24" s="96"/>
      <c r="D24" s="97"/>
      <c r="E24" s="97"/>
      <c r="F24" s="97"/>
      <c r="G24" s="97"/>
      <c r="H24" s="97"/>
      <c r="I24" s="97"/>
      <c r="J24" s="97"/>
      <c r="K24" s="106"/>
      <c r="L24" s="106"/>
      <c r="N24" s="67" t="str">
        <f>'１ー①選択リスト一覧'!B18</f>
        <v>I</v>
      </c>
      <c r="O24" s="67" t="str">
        <f>'１ー①選択リスト一覧'!C18</f>
        <v>陸上</v>
      </c>
    </row>
    <row r="25" spans="1:15" ht="24" customHeight="1">
      <c r="A25" s="92">
        <v>14</v>
      </c>
      <c r="B25" s="110"/>
      <c r="C25" s="96"/>
      <c r="D25" s="97"/>
      <c r="E25" s="97"/>
      <c r="F25" s="97"/>
      <c r="G25" s="97"/>
      <c r="H25" s="97"/>
      <c r="I25" s="97"/>
      <c r="J25" s="97"/>
      <c r="K25" s="106"/>
      <c r="L25" s="106"/>
      <c r="N25" s="67" t="str">
        <f>'１ー①選択リスト一覧'!B19</f>
        <v>J</v>
      </c>
      <c r="O25" s="67" t="str">
        <f>'１ー①選択リスト一覧'!C19</f>
        <v>サイエンスアクア</v>
      </c>
    </row>
    <row r="26" spans="1:15" ht="24" customHeight="1">
      <c r="A26" s="92">
        <v>15</v>
      </c>
      <c r="B26" s="110"/>
      <c r="C26" s="96"/>
      <c r="D26" s="97"/>
      <c r="E26" s="97"/>
      <c r="F26" s="97"/>
      <c r="G26" s="97"/>
      <c r="H26" s="97"/>
      <c r="I26" s="97"/>
      <c r="J26" s="97"/>
      <c r="K26" s="106"/>
      <c r="L26" s="106"/>
      <c r="N26" s="67" t="str">
        <f>'１ー①選択リスト一覧'!B20</f>
        <v>k</v>
      </c>
      <c r="O26" s="67" t="str">
        <f>'１ー①選択リスト一覧'!C20</f>
        <v>ラーメン同好会</v>
      </c>
    </row>
    <row r="27" spans="1:15" ht="24" customHeight="1">
      <c r="A27" s="92">
        <v>16</v>
      </c>
      <c r="B27" s="110"/>
      <c r="C27" s="96"/>
      <c r="D27" s="97"/>
      <c r="E27" s="97"/>
      <c r="F27" s="97"/>
      <c r="G27" s="97"/>
      <c r="H27" s="97"/>
      <c r="I27" s="97"/>
      <c r="J27" s="97"/>
      <c r="K27" s="106"/>
      <c r="L27" s="106"/>
    </row>
    <row r="28" spans="1:15" ht="24" customHeight="1">
      <c r="A28" s="92">
        <v>17</v>
      </c>
      <c r="B28" s="110"/>
      <c r="C28" s="96"/>
      <c r="D28" s="97"/>
      <c r="E28" s="97"/>
      <c r="F28" s="97"/>
      <c r="G28" s="97"/>
      <c r="H28" s="97"/>
      <c r="I28" s="97"/>
      <c r="J28" s="97"/>
      <c r="K28" s="106"/>
      <c r="L28" s="106"/>
      <c r="N28" s="62" t="s">
        <v>228</v>
      </c>
      <c r="O28" s="62" t="s">
        <v>231</v>
      </c>
    </row>
    <row r="29" spans="1:15" ht="24" customHeight="1">
      <c r="A29" s="92">
        <v>18</v>
      </c>
      <c r="B29" s="110"/>
      <c r="C29" s="96"/>
      <c r="D29" s="97"/>
      <c r="E29" s="97"/>
      <c r="F29" s="97"/>
      <c r="G29" s="97"/>
      <c r="H29" s="97"/>
      <c r="I29" s="97"/>
      <c r="J29" s="97"/>
      <c r="K29" s="106"/>
      <c r="L29" s="106"/>
      <c r="N29" s="62" t="s">
        <v>230</v>
      </c>
      <c r="O29" s="62" t="s">
        <v>232</v>
      </c>
    </row>
    <row r="30" spans="1:15" ht="24" customHeight="1">
      <c r="A30" s="92">
        <v>19</v>
      </c>
      <c r="B30" s="110"/>
      <c r="C30" s="96"/>
      <c r="D30" s="97"/>
      <c r="E30" s="97"/>
      <c r="F30" s="97"/>
      <c r="G30" s="97"/>
      <c r="H30" s="97"/>
      <c r="I30" s="97"/>
      <c r="J30" s="97"/>
      <c r="K30" s="106"/>
      <c r="L30" s="106"/>
    </row>
    <row r="31" spans="1:15" ht="24" customHeight="1">
      <c r="A31" s="92">
        <v>20</v>
      </c>
      <c r="B31" s="110"/>
      <c r="C31" s="96"/>
      <c r="D31" s="97"/>
      <c r="E31" s="97"/>
      <c r="F31" s="97"/>
      <c r="G31" s="97"/>
      <c r="H31" s="97"/>
      <c r="I31" s="97"/>
      <c r="J31" s="97"/>
      <c r="K31" s="106"/>
      <c r="L31" s="106"/>
    </row>
    <row r="32" spans="1:15" ht="24" customHeight="1">
      <c r="A32" s="92">
        <v>21</v>
      </c>
      <c r="B32" s="110"/>
      <c r="C32" s="96"/>
      <c r="D32" s="97"/>
      <c r="E32" s="97"/>
      <c r="F32" s="97"/>
      <c r="G32" s="97"/>
      <c r="H32" s="97"/>
      <c r="I32" s="97"/>
      <c r="J32" s="97"/>
      <c r="K32" s="106"/>
      <c r="L32" s="106"/>
    </row>
    <row r="33" spans="1:14" ht="24" customHeight="1">
      <c r="A33" s="92">
        <v>22</v>
      </c>
      <c r="B33" s="110"/>
      <c r="C33" s="96"/>
      <c r="D33" s="97"/>
      <c r="E33" s="97"/>
      <c r="F33" s="97"/>
      <c r="G33" s="97"/>
      <c r="H33" s="97"/>
      <c r="I33" s="97"/>
      <c r="J33" s="97"/>
      <c r="K33" s="106"/>
      <c r="L33" s="106"/>
    </row>
    <row r="34" spans="1:14" ht="24" customHeight="1">
      <c r="A34" s="92">
        <v>23</v>
      </c>
      <c r="B34" s="110"/>
      <c r="C34" s="96"/>
      <c r="D34" s="97"/>
      <c r="E34" s="97"/>
      <c r="F34" s="97"/>
      <c r="G34" s="97"/>
      <c r="H34" s="97"/>
      <c r="I34" s="97"/>
      <c r="J34" s="97"/>
      <c r="K34" s="106"/>
      <c r="L34" s="106"/>
    </row>
    <row r="35" spans="1:14" ht="24" customHeight="1">
      <c r="A35" s="92">
        <v>24</v>
      </c>
      <c r="B35" s="110"/>
      <c r="C35" s="96"/>
      <c r="D35" s="97"/>
      <c r="E35" s="97"/>
      <c r="F35" s="97"/>
      <c r="G35" s="97"/>
      <c r="H35" s="97"/>
      <c r="I35" s="97"/>
      <c r="J35" s="97"/>
      <c r="K35" s="106"/>
      <c r="L35" s="106"/>
    </row>
    <row r="36" spans="1:14" ht="24" customHeight="1">
      <c r="A36" s="92">
        <v>25</v>
      </c>
      <c r="B36" s="110"/>
      <c r="C36" s="96"/>
      <c r="D36" s="97"/>
      <c r="E36" s="97"/>
      <c r="F36" s="97"/>
      <c r="G36" s="97"/>
      <c r="H36" s="97"/>
      <c r="I36" s="97"/>
      <c r="J36" s="97"/>
      <c r="K36" s="106"/>
      <c r="L36" s="106"/>
    </row>
    <row r="37" spans="1:14" ht="24" customHeight="1">
      <c r="A37" s="92">
        <v>26</v>
      </c>
      <c r="B37" s="110"/>
      <c r="C37" s="96"/>
      <c r="D37" s="97"/>
      <c r="E37" s="97"/>
      <c r="F37" s="97"/>
      <c r="G37" s="97"/>
      <c r="H37" s="97"/>
      <c r="I37" s="97"/>
      <c r="J37" s="97"/>
      <c r="K37" s="106"/>
      <c r="L37" s="106"/>
    </row>
    <row r="38" spans="1:14" ht="24" customHeight="1">
      <c r="A38" s="92">
        <v>27</v>
      </c>
      <c r="B38" s="110"/>
      <c r="C38" s="96"/>
      <c r="D38" s="97"/>
      <c r="E38" s="97"/>
      <c r="F38" s="97"/>
      <c r="G38" s="97"/>
      <c r="H38" s="97"/>
      <c r="I38" s="97"/>
      <c r="J38" s="97"/>
      <c r="K38" s="106"/>
      <c r="L38" s="106"/>
    </row>
    <row r="39" spans="1:14" ht="24" customHeight="1">
      <c r="A39" s="92">
        <v>28</v>
      </c>
      <c r="B39" s="110"/>
      <c r="C39" s="96"/>
      <c r="D39" s="97"/>
      <c r="E39" s="97"/>
      <c r="F39" s="97"/>
      <c r="G39" s="97"/>
      <c r="H39" s="97"/>
      <c r="I39" s="97"/>
      <c r="J39" s="97"/>
      <c r="K39" s="106"/>
      <c r="L39" s="106"/>
    </row>
    <row r="40" spans="1:14" ht="24" customHeight="1">
      <c r="A40" s="92">
        <v>29</v>
      </c>
      <c r="B40" s="110"/>
      <c r="C40" s="96"/>
      <c r="D40" s="97"/>
      <c r="E40" s="97"/>
      <c r="F40" s="97"/>
      <c r="G40" s="97"/>
      <c r="H40" s="97"/>
      <c r="I40" s="97"/>
      <c r="J40" s="97"/>
      <c r="K40" s="106"/>
      <c r="L40" s="106"/>
    </row>
    <row r="41" spans="1:14" ht="24" customHeight="1">
      <c r="A41" s="93">
        <v>30</v>
      </c>
      <c r="B41" s="111"/>
      <c r="C41" s="98"/>
      <c r="D41" s="99"/>
      <c r="E41" s="99"/>
      <c r="F41" s="99"/>
      <c r="G41" s="99"/>
      <c r="H41" s="99"/>
      <c r="I41" s="99"/>
      <c r="J41" s="99"/>
      <c r="K41" s="107"/>
      <c r="L41" s="107"/>
    </row>
    <row r="43" spans="1:14" ht="13.5" thickBot="1"/>
    <row r="44" spans="1:14" ht="21" customHeight="1" thickBot="1">
      <c r="B44" s="75" t="s">
        <v>215</v>
      </c>
      <c r="H44" s="71" t="s">
        <v>209</v>
      </c>
      <c r="I44" s="72"/>
      <c r="J44" s="73" t="s">
        <v>221</v>
      </c>
      <c r="K44" s="73"/>
      <c r="L44" s="74"/>
      <c r="M44" s="69"/>
      <c r="N44" s="69"/>
    </row>
    <row r="45" spans="1:14" ht="21" customHeight="1">
      <c r="H45" s="100" t="s">
        <v>210</v>
      </c>
      <c r="I45" s="69" t="s">
        <v>217</v>
      </c>
      <c r="J45" s="69"/>
      <c r="K45" s="69"/>
      <c r="L45" s="69"/>
      <c r="M45" s="69"/>
      <c r="N45" s="69"/>
    </row>
    <row r="46" spans="1:14" ht="21" customHeight="1">
      <c r="H46" s="100" t="s">
        <v>211</v>
      </c>
      <c r="I46" s="70" t="s">
        <v>212</v>
      </c>
      <c r="J46" s="70"/>
      <c r="K46" s="70"/>
      <c r="L46" s="69"/>
      <c r="M46" s="69"/>
      <c r="N46" s="69"/>
    </row>
    <row r="47" spans="1:14" ht="21" customHeight="1">
      <c r="H47" s="100" t="s">
        <v>214</v>
      </c>
      <c r="I47" s="69" t="s">
        <v>216</v>
      </c>
      <c r="J47" s="69"/>
      <c r="K47" s="69"/>
      <c r="L47" s="69"/>
      <c r="M47" s="69"/>
      <c r="N47" s="69"/>
    </row>
  </sheetData>
  <mergeCells count="6">
    <mergeCell ref="I1:L1"/>
    <mergeCell ref="A2:L2"/>
    <mergeCell ref="D6:F6"/>
    <mergeCell ref="I6:L6"/>
    <mergeCell ref="D4:E4"/>
    <mergeCell ref="I4:L4"/>
  </mergeCells>
  <phoneticPr fontId="2"/>
  <dataValidations count="2">
    <dataValidation type="list" allowBlank="1" showInputMessage="1" showErrorMessage="1" sqref="F9:G41" xr:uid="{00000000-0002-0000-0200-000000000000}">
      <formula1>"1,2"</formula1>
    </dataValidation>
    <dataValidation type="list" allowBlank="1" showInputMessage="1" showErrorMessage="1" sqref="H9:J41 K12:K41" xr:uid="{00000000-0002-0000-0200-000001000000}">
      <formula1>"1,2,3,4,5"</formula1>
    </dataValidation>
  </dataValidations>
  <hyperlinks>
    <hyperlink ref="I46" r:id="rId1" xr:uid="{00000000-0004-0000-0200-000000000000}"/>
  </hyperlinks>
  <pageMargins left="0.7" right="0.7" top="0.75" bottom="0.75" header="0.3" footer="0.3"/>
  <pageSetup paperSize="9" scale="66" orientation="portrait" r:id="rId2"/>
  <colBreaks count="1" manualBreakCount="1">
    <brk id="12" max="47" man="1"/>
  </colBreaks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'１ー①選択リスト一覧'!$B$10:$B$20</xm:f>
          </x14:formula1>
          <xm:sqref>K9:K11</xm:sqref>
        </x14:dataValidation>
        <x14:dataValidation type="list" allowBlank="1" showInputMessage="1" showErrorMessage="1" xr:uid="{00000000-0002-0000-0200-000003000000}">
          <x14:formula1>
            <xm:f>'１ー①選択リスト一覧'!$B$25:$B$26</xm:f>
          </x14:formula1>
          <xm:sqref>L9:L41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T41"/>
  <sheetViews>
    <sheetView tabSelected="1" view="pageBreakPreview" zoomScale="115" zoomScaleNormal="70" zoomScaleSheetLayoutView="115" workbookViewId="0">
      <selection activeCell="K31" sqref="K31"/>
    </sheetView>
  </sheetViews>
  <sheetFormatPr defaultRowHeight="13.5"/>
  <cols>
    <col min="1" max="10" width="6.33203125" style="113" customWidth="1"/>
    <col min="11" max="11" width="7.5" style="113" customWidth="1"/>
    <col min="12" max="12" width="5.83203125" style="113" customWidth="1"/>
    <col min="13" max="15" width="5" style="113" customWidth="1"/>
    <col min="16" max="16" width="4.83203125" style="113" customWidth="1"/>
    <col min="17" max="21" width="6.33203125" style="114" customWidth="1"/>
    <col min="22" max="16384" width="9.33203125" style="114"/>
  </cols>
  <sheetData>
    <row r="1" spans="1:20" ht="17.25" customHeight="1">
      <c r="L1" s="138" t="s">
        <v>249</v>
      </c>
      <c r="M1" s="138"/>
      <c r="N1" s="138"/>
      <c r="O1" s="138"/>
      <c r="P1" s="138"/>
    </row>
    <row r="2" spans="1:20" ht="19.5" customHeight="1">
      <c r="K2" s="138" t="s">
        <v>234</v>
      </c>
      <c r="L2" s="138"/>
      <c r="M2" s="115"/>
      <c r="N2" s="122" t="s">
        <v>203</v>
      </c>
      <c r="O2" s="125"/>
      <c r="P2" s="122" t="s">
        <v>202</v>
      </c>
    </row>
    <row r="3" spans="1:20" ht="19.5" customHeight="1"/>
    <row r="4" spans="1:20" ht="19.5" customHeight="1">
      <c r="A4" s="122" t="s">
        <v>204</v>
      </c>
    </row>
    <row r="5" spans="1:20" ht="19.5" customHeight="1"/>
    <row r="6" spans="1:20" ht="19.5" customHeight="1">
      <c r="H6" s="126" t="s">
        <v>206</v>
      </c>
      <c r="I6" s="126"/>
      <c r="J6" s="137"/>
      <c r="K6" s="137"/>
      <c r="L6" s="137"/>
      <c r="M6" s="137"/>
      <c r="N6" s="137"/>
      <c r="O6" s="137"/>
    </row>
    <row r="7" spans="1:20" ht="19.5" customHeight="1">
      <c r="H7" s="122"/>
      <c r="I7" s="122"/>
      <c r="J7" s="122"/>
      <c r="K7" s="122"/>
      <c r="L7" s="122"/>
      <c r="M7" s="122"/>
      <c r="N7" s="122"/>
      <c r="O7" s="122"/>
    </row>
    <row r="8" spans="1:20" ht="19.5" customHeight="1">
      <c r="H8" s="126" t="s">
        <v>205</v>
      </c>
      <c r="I8" s="126"/>
      <c r="J8" s="137"/>
      <c r="K8" s="137"/>
      <c r="L8" s="137"/>
      <c r="M8" s="137"/>
      <c r="N8" s="137"/>
      <c r="O8" s="137"/>
    </row>
    <row r="9" spans="1:20" ht="19.5" customHeight="1">
      <c r="H9" s="122"/>
      <c r="I9" s="122" t="s">
        <v>207</v>
      </c>
      <c r="J9" s="126" t="s">
        <v>208</v>
      </c>
      <c r="K9" s="126"/>
      <c r="L9" s="126"/>
      <c r="M9" s="126"/>
      <c r="N9" s="126"/>
      <c r="O9" s="126"/>
    </row>
    <row r="10" spans="1:20" ht="19.5" customHeight="1"/>
    <row r="11" spans="1:20" ht="19.5" customHeight="1"/>
    <row r="12" spans="1:20" ht="19.5" customHeight="1">
      <c r="A12" s="118" t="s">
        <v>235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T12" s="117"/>
    </row>
    <row r="13" spans="1:20" ht="19.5" customHeight="1"/>
    <row r="14" spans="1:20" ht="78" customHeight="1">
      <c r="B14" s="136" t="s">
        <v>236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spans="1:20" ht="19.5" customHeight="1"/>
    <row r="16" spans="1:20" ht="19.5" customHeight="1"/>
    <row r="17" spans="1:15" ht="19.5" customHeight="1">
      <c r="A17" s="116" t="s">
        <v>237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</row>
    <row r="18" spans="1:15" ht="19.5" customHeight="1"/>
    <row r="19" spans="1:15" ht="19.5" customHeight="1">
      <c r="B19" s="122" t="s">
        <v>238</v>
      </c>
      <c r="C19" s="122"/>
      <c r="D19" s="122"/>
      <c r="E19" s="122"/>
      <c r="F19" s="122"/>
      <c r="G19" s="122"/>
      <c r="H19" s="122"/>
    </row>
    <row r="20" spans="1:15" ht="19.5" customHeight="1">
      <c r="B20" s="122" t="s">
        <v>239</v>
      </c>
      <c r="C20" s="122"/>
      <c r="D20" s="122"/>
      <c r="E20" s="122"/>
      <c r="F20" s="122"/>
      <c r="G20" s="122"/>
      <c r="H20" s="122"/>
    </row>
    <row r="21" spans="1:15" ht="19.5" customHeight="1">
      <c r="B21" s="122" t="s">
        <v>240</v>
      </c>
      <c r="C21" s="122"/>
      <c r="D21" s="122"/>
      <c r="E21" s="122"/>
      <c r="F21" s="122"/>
      <c r="G21" s="122"/>
      <c r="H21" s="122"/>
    </row>
    <row r="22" spans="1:15" ht="19.5" customHeight="1">
      <c r="B22" s="122"/>
      <c r="C22" s="122"/>
      <c r="D22" s="122"/>
      <c r="E22" s="122"/>
      <c r="F22" s="122"/>
      <c r="G22" s="122"/>
      <c r="H22" s="122"/>
    </row>
    <row r="23" spans="1:15" ht="19.5" customHeight="1">
      <c r="B23" s="122" t="s">
        <v>241</v>
      </c>
      <c r="C23" s="122"/>
      <c r="D23" s="122"/>
      <c r="E23" s="122"/>
      <c r="F23" s="122"/>
      <c r="G23" s="122"/>
      <c r="H23" s="122"/>
    </row>
    <row r="24" spans="1:15" ht="19.5" customHeight="1">
      <c r="B24" s="122" t="s">
        <v>242</v>
      </c>
      <c r="C24" s="122"/>
      <c r="D24" s="122"/>
      <c r="E24" s="122"/>
      <c r="F24" s="122"/>
      <c r="G24" s="123"/>
      <c r="H24" s="122" t="s">
        <v>244</v>
      </c>
    </row>
    <row r="25" spans="1:15" ht="19.5" customHeight="1">
      <c r="B25" s="122" t="s">
        <v>243</v>
      </c>
      <c r="C25" s="122"/>
      <c r="D25" s="122"/>
      <c r="E25" s="122"/>
      <c r="F25" s="122"/>
      <c r="G25" s="123"/>
      <c r="H25" s="124" t="s">
        <v>244</v>
      </c>
      <c r="I25" s="119"/>
      <c r="J25" s="119"/>
      <c r="K25" s="119"/>
      <c r="L25" s="119"/>
    </row>
    <row r="26" spans="1:15" ht="19.5" customHeight="1"/>
    <row r="27" spans="1:15" ht="19.5" customHeight="1"/>
    <row r="28" spans="1:15" ht="19.5" customHeight="1"/>
    <row r="29" spans="1:15" ht="19.5" customHeight="1"/>
    <row r="30" spans="1:15" ht="19.5" customHeight="1"/>
    <row r="31" spans="1:15" ht="19.5" customHeight="1">
      <c r="H31" s="113" t="s">
        <v>209</v>
      </c>
      <c r="K31" s="121" t="s">
        <v>245</v>
      </c>
    </row>
    <row r="32" spans="1:15" ht="19.5" customHeight="1">
      <c r="H32" s="113" t="s">
        <v>246</v>
      </c>
      <c r="K32" s="113" t="s">
        <v>247</v>
      </c>
    </row>
    <row r="33" spans="7:11" ht="19.5" customHeight="1">
      <c r="H33" s="113" t="s">
        <v>211</v>
      </c>
      <c r="K33" s="120" t="s">
        <v>248</v>
      </c>
    </row>
    <row r="34" spans="7:11" ht="19.5" customHeight="1">
      <c r="G34" s="113" t="s">
        <v>213</v>
      </c>
      <c r="H34" s="113" t="s">
        <v>250</v>
      </c>
      <c r="K34" s="127" t="s">
        <v>251</v>
      </c>
    </row>
    <row r="35" spans="7:11" ht="19.5" customHeight="1"/>
    <row r="36" spans="7:11" ht="19.5" customHeight="1"/>
    <row r="37" spans="7:11" ht="19.5" customHeight="1"/>
    <row r="38" spans="7:11" ht="19.5" customHeight="1"/>
    <row r="39" spans="7:11" ht="19.5" customHeight="1"/>
    <row r="40" spans="7:11" ht="19.5" customHeight="1"/>
    <row r="41" spans="7:11" ht="19.5" customHeight="1"/>
  </sheetData>
  <mergeCells count="5">
    <mergeCell ref="B14:O14"/>
    <mergeCell ref="J6:O6"/>
    <mergeCell ref="J8:O8"/>
    <mergeCell ref="K2:L2"/>
    <mergeCell ref="L1:P1"/>
  </mergeCells>
  <phoneticPr fontId="2"/>
  <hyperlinks>
    <hyperlink ref="K33" r:id="rId1" xr:uid="{00000000-0004-0000-03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w 3 W V s 7 X t W S l A A A A 9 g A A A B I A H A B D b 2 5 m a W c v U G F j a 2 F n Z S 5 4 b W w g o h g A K K A U A A A A A A A A A A A A A A A A A A A A A A A A A A A A h Y 9 N D o I w G E S v Q r q n f y R q y E d Z u D O S k J g Y t w 1 W q E I x t F j u 5 s I j e Q U x i r p z O W / e Y u Z + v U E 6 N H V w U Z 3 V r U k Q w x Q F y h T t X p s y Q b 0 7 h A u U C s h l c Z K l C k b Z 2 H i w + w R V z p 1 j Q r z 3 2 E e 4 7 U r C K W V k l 6 0 3 R a U a i T 6 y / i + H 2 l g n T a G Q g O 1 r j O C Y s T m O Z h x T I B O E T J u v w M e 9 z / Y H w r K v X d 8 p c Z T h K g c y R S D v D + I B U E s D B B Q A A g A I A A s N 1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D d Z W K I p H u A 4 A A A A R A A A A E w A c A E Z v c m 1 1 b G F z L 1 N l Y 3 R p b 2 4 x L m 0 g o h g A K K A U A A A A A A A A A A A A A A A A A A A A A A A A A A A A K 0 5 N L s n M z 1 M I h t C G 1 g B Q S w E C L Q A U A A I A C A A L D d Z W z t e 1 Z K U A A A D 2 A A A A E g A A A A A A A A A A A A A A A A A A A A A A Q 2 9 u Z m l n L 1 B h Y 2 t h Z 2 U u e G 1 s U E s B A i 0 A F A A C A A g A C w 3 W V g / K 6 a u k A A A A 6 Q A A A B M A A A A A A A A A A A A A A A A A 8 Q A A A F t D b 2 5 0 Z W 5 0 X 1 R 5 c G V z X S 5 4 b W x Q S w E C L Q A U A A I A C A A L D d Z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B x 5 V g f d B 0 G e E c P s E d N C J Q A A A A A C A A A A A A A Q Z g A A A A E A A C A A A A C d 1 9 E m t l x a 4 + d 7 6 f / k C t R C 6 f i b 0 L t P w h q E 6 7 k Y v 8 W F 0 A A A A A A O g A A A A A I A A C A A A A B E 7 x B S p Y q T A Q c G k k p 8 7 Y V t W E 1 O l m r M M a i X b L i q O G p S k V A A A A B R 1 a A l 3 v z F m f k g H i X E 2 Y 2 2 B 3 1 X I F C i n S W 6 e T H w i 3 8 l w F I U A a N O 4 R s 9 T s r U u 3 W S X 2 M v U z L v X 3 s d e o N O B u Q m H t 8 t y H 7 s d h Y x F f w c A E C e 0 h 5 s S U A A A A B a T r W s E c B g 2 / B z Q V S I q C a n c M P x 0 9 d p L q p B p e Q M L T s H n 6 w v E 3 e R Q z M / s 7 x N G I Y j z E L M T 5 F q S u S q 2 V D a 2 M Y n t m U q < / D a t a M a s h u p > 
</file>

<file path=customXml/itemProps1.xml><?xml version="1.0" encoding="utf-8"?>
<ds:datastoreItem xmlns:ds="http://schemas.openxmlformats.org/officeDocument/2006/customXml" ds:itemID="{CCC92E20-91B9-4060-9CB6-010E66383D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１ー①選択リスト一覧</vt:lpstr>
      <vt:lpstr>１－③申込校一覧</vt:lpstr>
      <vt:lpstr>申込者一覧</vt:lpstr>
      <vt:lpstr>依頼書</vt:lpstr>
      <vt:lpstr>'１－③申込校一覧'!Print_Area</vt:lpstr>
      <vt:lpstr>申込者一覧!Print_Area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逆瀬川　学</dc:creator>
  <cp:keywords/>
  <dc:description/>
  <cp:lastModifiedBy>宮路　大聖</cp:lastModifiedBy>
  <cp:revision/>
  <cp:lastPrinted>2026-05-12T02:50:40Z</cp:lastPrinted>
  <dcterms:created xsi:type="dcterms:W3CDTF">2023-06-21T12:58:42Z</dcterms:created>
  <dcterms:modified xsi:type="dcterms:W3CDTF">2026-05-20T02:32:27Z</dcterms:modified>
  <cp:category/>
  <cp:contentStatus/>
</cp:coreProperties>
</file>