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K:\平成31年度\03教職\Ｄ１２初任校研修\フレッシュ研修Ｗebページ（Ｒ２年度版）\flesh-yousiki\"/>
    </mc:Choice>
  </mc:AlternateContent>
  <bookViews>
    <workbookView xWindow="10230" yWindow="-15" windowWidth="10275" windowHeight="8010" tabRatio="776" activeTab="2"/>
  </bookViews>
  <sheets>
    <sheet name="特支(高等部)年間指導計画" sheetId="13" r:id="rId1"/>
    <sheet name="特支(中学部)年間指導計画" sheetId="12" r:id="rId2"/>
    <sheet name="特支(小学部)年間指導計画" sheetId="11" r:id="rId3"/>
    <sheet name="研修事項 一覧" sheetId="14" r:id="rId4"/>
    <sheet name="内容例(特高)" sheetId="15" r:id="rId5"/>
    <sheet name="内容例(特中)" sheetId="16" r:id="rId6"/>
    <sheet name="内容例(特小)" sheetId="17" r:id="rId7"/>
  </sheets>
  <externalReferences>
    <externalReference r:id="rId8"/>
  </externalReferences>
  <definedNames>
    <definedName name="_xlnm._FilterDatabase" localSheetId="0" hidden="1">'特支(高等部)年間指導計画'!#REF!</definedName>
    <definedName name="_xlnm._FilterDatabase" localSheetId="2" hidden="1">'特支(小学部)年間指導計画'!#REF!</definedName>
    <definedName name="_xlnm._FilterDatabase" localSheetId="1" hidden="1">'特支(中学部)年間指導計画'!#REF!</definedName>
    <definedName name="_xlnm.Print_Area" localSheetId="3">'研修事項 一覧'!$A$1:$J$316</definedName>
    <definedName name="_xlnm.Print_Area" localSheetId="0">'特支(高等部)年間指導計画'!$B$1:$N$486</definedName>
    <definedName name="_xlnm.Print_Area" localSheetId="2">'特支(小学部)年間指導計画'!$B$1:$N$486</definedName>
    <definedName name="_xlnm.Print_Area" localSheetId="1">'特支(中学部)年間指導計画'!$B$1:$N$486</definedName>
    <definedName name="_xlnm.Print_Area" localSheetId="4">'内容例(特高)'!$A$1:$E$154</definedName>
    <definedName name="_xlnm.Print_Area" localSheetId="6">'内容例(特小)'!$A$1:$E$174</definedName>
    <definedName name="_xlnm.Print_Area" localSheetId="5">'内容例(特中)'!$A$1:$E$173</definedName>
    <definedName name="_xlnm.Print_Titles" localSheetId="0">'特支(高等部)年間指導計画'!$1:$6</definedName>
    <definedName name="_xlnm.Print_Titles" localSheetId="2">'特支(小学部)年間指導計画'!$1:$6</definedName>
    <definedName name="_xlnm.Print_Titles" localSheetId="1">'特支(中学部)年間指導計画'!$1:$6</definedName>
    <definedName name="_xlnm.Print_Titles" localSheetId="4">'内容例(特高)'!$2:$2</definedName>
    <definedName name="_xlnm.Print_Titles" localSheetId="6">'内容例(特小)'!$2:$2</definedName>
    <definedName name="_xlnm.Print_Titles" localSheetId="5">'内容例(特中)'!$2:$2</definedName>
    <definedName name="暦">'[1]12ヶ月Color'!$AE$47:$AE$72</definedName>
    <definedName name="暦2">'[1]12ヶ月Color'!$AC$47:$AF$72</definedName>
  </definedNames>
  <calcPr calcId="162913"/>
</workbook>
</file>

<file path=xl/calcChain.xml><?xml version="1.0" encoding="utf-8"?>
<calcChain xmlns="http://schemas.openxmlformats.org/spreadsheetml/2006/main">
  <c r="D12" i="11" l="1"/>
  <c r="D17" i="11"/>
  <c r="D22" i="11"/>
  <c r="D27" i="11"/>
  <c r="D32" i="11"/>
  <c r="D37" i="11"/>
  <c r="D42" i="11"/>
  <c r="D47" i="11"/>
  <c r="D52" i="11"/>
  <c r="D57" i="11"/>
  <c r="D62" i="11"/>
  <c r="D67" i="11"/>
  <c r="D72" i="11"/>
  <c r="D77" i="11"/>
  <c r="D82" i="11"/>
  <c r="D87" i="11"/>
  <c r="D92" i="11"/>
  <c r="D97" i="11"/>
  <c r="D102" i="11"/>
  <c r="D107" i="11"/>
  <c r="D112" i="11"/>
  <c r="D117" i="11"/>
  <c r="D122" i="11"/>
  <c r="D127" i="11"/>
  <c r="D132" i="11"/>
  <c r="D137" i="11"/>
  <c r="D142" i="11"/>
  <c r="D147" i="11"/>
  <c r="D152" i="11"/>
  <c r="D157" i="11"/>
  <c r="D162" i="11"/>
  <c r="D167" i="11"/>
  <c r="D172" i="11"/>
  <c r="D177" i="11"/>
  <c r="D182" i="11"/>
  <c r="D187" i="11"/>
  <c r="D192" i="11"/>
  <c r="D197" i="11"/>
  <c r="D202" i="11"/>
  <c r="D207" i="11"/>
  <c r="D212" i="11"/>
  <c r="D217" i="11"/>
  <c r="D222" i="11"/>
  <c r="D227" i="11"/>
  <c r="D232" i="11"/>
  <c r="D237" i="11"/>
  <c r="D242" i="11"/>
  <c r="D247" i="11"/>
  <c r="D252" i="11"/>
  <c r="D257" i="11"/>
  <c r="D262" i="11"/>
  <c r="D267" i="11"/>
  <c r="D272" i="11"/>
  <c r="D277" i="11"/>
  <c r="D282" i="11"/>
  <c r="D287" i="11"/>
  <c r="D292" i="11"/>
  <c r="D297" i="11"/>
  <c r="D302" i="11"/>
  <c r="D307" i="11"/>
  <c r="D312" i="11"/>
  <c r="D317" i="11"/>
  <c r="D322" i="11"/>
  <c r="D327" i="11"/>
  <c r="D332" i="11"/>
  <c r="D337" i="11"/>
  <c r="D342" i="11"/>
  <c r="D347" i="11"/>
  <c r="D352" i="11"/>
  <c r="D357" i="11"/>
  <c r="D362" i="11"/>
  <c r="D367" i="11"/>
  <c r="D372" i="11"/>
  <c r="D377" i="11"/>
  <c r="D382" i="11"/>
  <c r="D387" i="11"/>
  <c r="D392" i="11"/>
  <c r="D397" i="11"/>
  <c r="D402" i="11"/>
  <c r="D407" i="11"/>
  <c r="D412" i="11"/>
  <c r="D417" i="11"/>
  <c r="D422" i="11"/>
  <c r="D427" i="11"/>
  <c r="D432" i="11"/>
  <c r="D437" i="11"/>
  <c r="D442" i="11"/>
  <c r="D447" i="11"/>
  <c r="D452" i="11"/>
  <c r="D457" i="11"/>
  <c r="D462" i="11"/>
  <c r="D467" i="11"/>
  <c r="D472" i="11"/>
  <c r="D477" i="11"/>
  <c r="D7" i="11"/>
  <c r="D12" i="12"/>
  <c r="D17" i="12"/>
  <c r="D22" i="12"/>
  <c r="D27" i="12"/>
  <c r="D32" i="12"/>
  <c r="D37" i="12"/>
  <c r="D42" i="12"/>
  <c r="D47" i="12"/>
  <c r="D52" i="12"/>
  <c r="D57" i="12"/>
  <c r="D62" i="12"/>
  <c r="D67" i="12"/>
  <c r="D72" i="12"/>
  <c r="D77" i="12"/>
  <c r="D82" i="12"/>
  <c r="D87" i="12"/>
  <c r="D92" i="12"/>
  <c r="D97" i="12"/>
  <c r="D102" i="12"/>
  <c r="D107" i="12"/>
  <c r="D112" i="12"/>
  <c r="D117" i="12"/>
  <c r="D122" i="12"/>
  <c r="D127" i="12"/>
  <c r="D132" i="12"/>
  <c r="D137" i="12"/>
  <c r="D142" i="12"/>
  <c r="D147" i="12"/>
  <c r="D152" i="12"/>
  <c r="D157" i="12"/>
  <c r="D162" i="12"/>
  <c r="D167" i="12"/>
  <c r="D172" i="12"/>
  <c r="D177" i="12"/>
  <c r="D182" i="12"/>
  <c r="D187" i="12"/>
  <c r="D192" i="12"/>
  <c r="D197" i="12"/>
  <c r="D202" i="12"/>
  <c r="D207" i="12"/>
  <c r="D212" i="12"/>
  <c r="D217" i="12"/>
  <c r="D222" i="12"/>
  <c r="D227" i="12"/>
  <c r="D232" i="12"/>
  <c r="D237" i="12"/>
  <c r="D242" i="12"/>
  <c r="D247" i="12"/>
  <c r="D252" i="12"/>
  <c r="D257" i="12"/>
  <c r="D262" i="12"/>
  <c r="D267" i="12"/>
  <c r="D272" i="12"/>
  <c r="D277" i="12"/>
  <c r="D282" i="12"/>
  <c r="D287" i="12"/>
  <c r="D292" i="12"/>
  <c r="D297" i="12"/>
  <c r="D302" i="12"/>
  <c r="D307" i="12"/>
  <c r="D312" i="12"/>
  <c r="D317" i="12"/>
  <c r="D322" i="12"/>
  <c r="D327" i="12"/>
  <c r="D332" i="12"/>
  <c r="D337" i="12"/>
  <c r="D342" i="12"/>
  <c r="D347" i="12"/>
  <c r="D352" i="12"/>
  <c r="D357" i="12"/>
  <c r="D362" i="12"/>
  <c r="D367" i="12"/>
  <c r="D372" i="12"/>
  <c r="D377" i="12"/>
  <c r="D382" i="12"/>
  <c r="D387" i="12"/>
  <c r="D392" i="12"/>
  <c r="D397" i="12"/>
  <c r="D402" i="12"/>
  <c r="D407" i="12"/>
  <c r="D412" i="12"/>
  <c r="D417" i="12"/>
  <c r="D422" i="12"/>
  <c r="D427" i="12"/>
  <c r="D432" i="12"/>
  <c r="D437" i="12"/>
  <c r="D442" i="12"/>
  <c r="D447" i="12"/>
  <c r="D452" i="12"/>
  <c r="D457" i="12"/>
  <c r="D462" i="12"/>
  <c r="D467" i="12"/>
  <c r="D472" i="12"/>
  <c r="D477" i="12"/>
  <c r="D12" i="13"/>
  <c r="D17" i="13"/>
  <c r="D22" i="13"/>
  <c r="D27" i="13"/>
  <c r="D32" i="13"/>
  <c r="D37" i="13"/>
  <c r="D42" i="13"/>
  <c r="D47" i="13"/>
  <c r="D52" i="13"/>
  <c r="D57" i="13"/>
  <c r="D62" i="13"/>
  <c r="D67" i="13"/>
  <c r="D72" i="13"/>
  <c r="D77" i="13"/>
  <c r="D82" i="13"/>
  <c r="D87" i="13"/>
  <c r="D92" i="13"/>
  <c r="D97" i="13"/>
  <c r="D102" i="13"/>
  <c r="D107" i="13"/>
  <c r="D112" i="13"/>
  <c r="D117" i="13"/>
  <c r="D122" i="13"/>
  <c r="D127" i="13"/>
  <c r="D132" i="13"/>
  <c r="D137" i="13"/>
  <c r="D142" i="13"/>
  <c r="D147" i="13"/>
  <c r="D152" i="13"/>
  <c r="D157" i="13"/>
  <c r="D162" i="13"/>
  <c r="D167" i="13"/>
  <c r="D172" i="13"/>
  <c r="D177" i="13"/>
  <c r="D182" i="13"/>
  <c r="D187" i="13"/>
  <c r="D192" i="13"/>
  <c r="D197" i="13"/>
  <c r="D202" i="13"/>
  <c r="D207" i="13"/>
  <c r="D212" i="13"/>
  <c r="D217" i="13"/>
  <c r="D222" i="13"/>
  <c r="D227" i="13"/>
  <c r="D232" i="13"/>
  <c r="D237" i="13"/>
  <c r="D242" i="13"/>
  <c r="D247" i="13"/>
  <c r="D252" i="13"/>
  <c r="D257" i="13"/>
  <c r="D262" i="13"/>
  <c r="D267" i="13"/>
  <c r="D272" i="13"/>
  <c r="D277" i="13"/>
  <c r="D282" i="13"/>
  <c r="D287" i="13"/>
  <c r="D292" i="13"/>
  <c r="D297" i="13"/>
  <c r="D302" i="13"/>
  <c r="D307" i="13"/>
  <c r="D312" i="13"/>
  <c r="D317" i="13"/>
  <c r="D322" i="13"/>
  <c r="D327" i="13"/>
  <c r="D332" i="13"/>
  <c r="D337" i="13"/>
  <c r="D342" i="13"/>
  <c r="D347" i="13"/>
  <c r="D352" i="13"/>
  <c r="D357" i="13"/>
  <c r="D362" i="13"/>
  <c r="D367" i="13"/>
  <c r="D372" i="13"/>
  <c r="D377" i="13"/>
  <c r="D382" i="13"/>
  <c r="D387" i="13"/>
  <c r="D392" i="13"/>
  <c r="D397" i="13"/>
  <c r="D402" i="13"/>
  <c r="D407" i="13"/>
  <c r="D412" i="13"/>
  <c r="D417" i="13"/>
  <c r="D422" i="13"/>
  <c r="D427" i="13"/>
  <c r="D432" i="13"/>
  <c r="D437" i="13"/>
  <c r="D442" i="13"/>
  <c r="D447" i="13"/>
  <c r="D452" i="13"/>
  <c r="D462" i="13"/>
  <c r="D7" i="12"/>
  <c r="E7" i="12"/>
  <c r="C174" i="17"/>
  <c r="C173" i="16"/>
  <c r="C154" i="15"/>
  <c r="D7" i="13"/>
  <c r="E7" i="13"/>
  <c r="G7" i="12"/>
  <c r="I486" i="11"/>
  <c r="I486" i="12"/>
  <c r="I486" i="13"/>
  <c r="H477" i="11"/>
  <c r="G477" i="11"/>
  <c r="H472" i="11"/>
  <c r="G472" i="11"/>
  <c r="H467" i="11"/>
  <c r="G467" i="11"/>
  <c r="H462" i="11"/>
  <c r="G462" i="11"/>
  <c r="H457" i="11"/>
  <c r="G457" i="11"/>
  <c r="H452" i="11"/>
  <c r="G452" i="11"/>
  <c r="H447" i="11"/>
  <c r="G447" i="11"/>
  <c r="H442" i="11"/>
  <c r="G442" i="11"/>
  <c r="H437" i="11"/>
  <c r="G437" i="11"/>
  <c r="H432" i="11"/>
  <c r="G432" i="11"/>
  <c r="H427" i="11"/>
  <c r="G427" i="11"/>
  <c r="H422" i="11"/>
  <c r="G422" i="11"/>
  <c r="H417" i="11"/>
  <c r="G417" i="11"/>
  <c r="H412" i="11"/>
  <c r="G412" i="11"/>
  <c r="H407" i="11"/>
  <c r="G407" i="11"/>
  <c r="H402" i="11"/>
  <c r="G402" i="11"/>
  <c r="H397" i="11"/>
  <c r="G397" i="11"/>
  <c r="H392" i="11"/>
  <c r="G392" i="11"/>
  <c r="H387" i="11"/>
  <c r="G387" i="11"/>
  <c r="H382" i="11"/>
  <c r="G382" i="11"/>
  <c r="H377" i="11"/>
  <c r="G377" i="11"/>
  <c r="H372" i="11"/>
  <c r="G372" i="11"/>
  <c r="H367" i="11"/>
  <c r="G367" i="11"/>
  <c r="H362" i="11"/>
  <c r="G362" i="11"/>
  <c r="H357" i="11"/>
  <c r="G357" i="11"/>
  <c r="H352" i="11"/>
  <c r="G352" i="11"/>
  <c r="H347" i="11"/>
  <c r="G347" i="11"/>
  <c r="H342" i="11"/>
  <c r="G342" i="11"/>
  <c r="H337" i="11"/>
  <c r="G337" i="11"/>
  <c r="H332" i="11"/>
  <c r="G332" i="11"/>
  <c r="H327" i="11"/>
  <c r="G327" i="11"/>
  <c r="H322" i="11"/>
  <c r="G322" i="11"/>
  <c r="H317" i="11"/>
  <c r="G317" i="11"/>
  <c r="H312" i="11"/>
  <c r="G312" i="11"/>
  <c r="H307" i="11"/>
  <c r="G307" i="11"/>
  <c r="H302" i="11"/>
  <c r="G302" i="11"/>
  <c r="H297" i="11"/>
  <c r="G297" i="11"/>
  <c r="H292" i="11"/>
  <c r="G292" i="11"/>
  <c r="H287" i="11"/>
  <c r="G287" i="11"/>
  <c r="H282" i="11"/>
  <c r="G282" i="11"/>
  <c r="H277" i="11"/>
  <c r="G277" i="11"/>
  <c r="H272" i="11"/>
  <c r="G272" i="11"/>
  <c r="H267" i="11"/>
  <c r="G267" i="11"/>
  <c r="H262" i="11"/>
  <c r="G262" i="11"/>
  <c r="H257" i="11"/>
  <c r="G257" i="11"/>
  <c r="H252" i="11"/>
  <c r="G252" i="11"/>
  <c r="H247" i="11"/>
  <c r="G247" i="11"/>
  <c r="H242" i="11"/>
  <c r="G242" i="11"/>
  <c r="H237" i="11"/>
  <c r="G237" i="11"/>
  <c r="H232" i="11"/>
  <c r="G232" i="11"/>
  <c r="H227" i="11"/>
  <c r="G227" i="11"/>
  <c r="H222" i="11"/>
  <c r="G222" i="11"/>
  <c r="H217" i="11"/>
  <c r="G217" i="11"/>
  <c r="H212" i="11"/>
  <c r="G212" i="11"/>
  <c r="H207" i="11"/>
  <c r="G207" i="11"/>
  <c r="H202" i="11"/>
  <c r="G202" i="11"/>
  <c r="H197" i="11"/>
  <c r="G197" i="11"/>
  <c r="H192" i="11"/>
  <c r="G192" i="11"/>
  <c r="H187" i="11"/>
  <c r="G187" i="11"/>
  <c r="H182" i="11"/>
  <c r="G182" i="11"/>
  <c r="H177" i="11"/>
  <c r="G177" i="11"/>
  <c r="H172" i="11"/>
  <c r="G172" i="11"/>
  <c r="H167" i="11"/>
  <c r="G167" i="11"/>
  <c r="H162" i="11"/>
  <c r="G162" i="11"/>
  <c r="H157" i="11"/>
  <c r="G157" i="11"/>
  <c r="H152" i="11"/>
  <c r="G152" i="11"/>
  <c r="H147" i="11"/>
  <c r="G147" i="11"/>
  <c r="H142" i="11"/>
  <c r="G142" i="11"/>
  <c r="H137" i="11"/>
  <c r="G137" i="11"/>
  <c r="H132" i="11"/>
  <c r="G132" i="11"/>
  <c r="H127" i="11"/>
  <c r="G127" i="11"/>
  <c r="H122" i="11"/>
  <c r="G122" i="11"/>
  <c r="H117" i="11"/>
  <c r="G117" i="11"/>
  <c r="H112" i="11"/>
  <c r="G112" i="11"/>
  <c r="H107" i="11"/>
  <c r="G107" i="11"/>
  <c r="H102" i="11"/>
  <c r="G102" i="11"/>
  <c r="H97" i="11"/>
  <c r="G97" i="11"/>
  <c r="H92" i="11"/>
  <c r="G92" i="11"/>
  <c r="H87" i="11"/>
  <c r="G87" i="11"/>
  <c r="H82" i="11"/>
  <c r="G82" i="11"/>
  <c r="H77" i="11"/>
  <c r="G77" i="11"/>
  <c r="H72" i="11"/>
  <c r="G72" i="11"/>
  <c r="H67" i="11"/>
  <c r="G67" i="11"/>
  <c r="H62" i="11"/>
  <c r="G62" i="11"/>
  <c r="H57" i="11"/>
  <c r="G57" i="11"/>
  <c r="H52" i="11"/>
  <c r="G52" i="11"/>
  <c r="H47" i="11"/>
  <c r="G47" i="11"/>
  <c r="H42" i="11"/>
  <c r="G42" i="11"/>
  <c r="H37" i="11"/>
  <c r="G37" i="11"/>
  <c r="H32" i="11"/>
  <c r="G32" i="11"/>
  <c r="H27" i="11"/>
  <c r="G27" i="11"/>
  <c r="H22" i="11"/>
  <c r="G22" i="11"/>
  <c r="H17" i="11"/>
  <c r="G17" i="11"/>
  <c r="H12" i="11"/>
  <c r="G12" i="11"/>
  <c r="G7" i="11"/>
  <c r="H7" i="11"/>
  <c r="E3" i="11"/>
  <c r="H477" i="12"/>
  <c r="G477" i="12"/>
  <c r="H472" i="12"/>
  <c r="G472" i="12"/>
  <c r="H467" i="12"/>
  <c r="G467" i="12"/>
  <c r="H462" i="12"/>
  <c r="G462" i="12"/>
  <c r="H457" i="12"/>
  <c r="G457" i="12"/>
  <c r="H452" i="12"/>
  <c r="G452" i="12"/>
  <c r="H447" i="12"/>
  <c r="G447" i="12"/>
  <c r="H442" i="12"/>
  <c r="G442" i="12"/>
  <c r="H437" i="12"/>
  <c r="G437" i="12"/>
  <c r="H432" i="12"/>
  <c r="G432" i="12"/>
  <c r="H427" i="12"/>
  <c r="G427" i="12"/>
  <c r="H422" i="12"/>
  <c r="G422" i="12"/>
  <c r="H417" i="12"/>
  <c r="G417" i="12"/>
  <c r="H412" i="12"/>
  <c r="G412" i="12"/>
  <c r="H407" i="12"/>
  <c r="G407" i="12"/>
  <c r="H402" i="12"/>
  <c r="G402" i="12"/>
  <c r="H397" i="12"/>
  <c r="G397" i="12"/>
  <c r="H392" i="12"/>
  <c r="G392" i="12"/>
  <c r="H387" i="12"/>
  <c r="G387" i="12"/>
  <c r="H382" i="12"/>
  <c r="G382" i="12"/>
  <c r="H377" i="12"/>
  <c r="G377" i="12"/>
  <c r="H372" i="12"/>
  <c r="G372" i="12"/>
  <c r="H367" i="12"/>
  <c r="G367" i="12"/>
  <c r="H362" i="12"/>
  <c r="G362" i="12"/>
  <c r="H357" i="12"/>
  <c r="G357" i="12"/>
  <c r="H352" i="12"/>
  <c r="G352" i="12"/>
  <c r="H347" i="12"/>
  <c r="G347" i="12"/>
  <c r="H342" i="12"/>
  <c r="G342" i="12"/>
  <c r="H337" i="12"/>
  <c r="G337" i="12"/>
  <c r="H332" i="12"/>
  <c r="G332" i="12"/>
  <c r="H327" i="12"/>
  <c r="G327" i="12"/>
  <c r="H322" i="12"/>
  <c r="G322" i="12"/>
  <c r="H317" i="12"/>
  <c r="G317" i="12"/>
  <c r="H312" i="12"/>
  <c r="G312" i="12"/>
  <c r="H307" i="12"/>
  <c r="G307" i="12"/>
  <c r="H302" i="12"/>
  <c r="G302" i="12"/>
  <c r="H297" i="12"/>
  <c r="G297" i="12"/>
  <c r="H292" i="12"/>
  <c r="G292" i="12"/>
  <c r="H287" i="12"/>
  <c r="G287" i="12"/>
  <c r="H282" i="12"/>
  <c r="G282" i="12"/>
  <c r="H277" i="12"/>
  <c r="G277" i="12"/>
  <c r="H272" i="12"/>
  <c r="G272" i="12"/>
  <c r="H267" i="12"/>
  <c r="G267" i="12"/>
  <c r="H262" i="12"/>
  <c r="G262" i="12"/>
  <c r="H257" i="12"/>
  <c r="G257" i="12"/>
  <c r="H252" i="12"/>
  <c r="G252" i="12"/>
  <c r="H247" i="12"/>
  <c r="G247" i="12"/>
  <c r="H242" i="12"/>
  <c r="G242" i="12"/>
  <c r="H237" i="12"/>
  <c r="G237" i="12"/>
  <c r="H232" i="12"/>
  <c r="G232" i="12"/>
  <c r="H227" i="12"/>
  <c r="G227" i="12"/>
  <c r="H222" i="12"/>
  <c r="G222" i="12"/>
  <c r="H217" i="12"/>
  <c r="G217" i="12"/>
  <c r="H212" i="12"/>
  <c r="G212" i="12"/>
  <c r="H207" i="12"/>
  <c r="G207" i="12"/>
  <c r="H202" i="12"/>
  <c r="G202" i="12"/>
  <c r="H197" i="12"/>
  <c r="G197" i="12"/>
  <c r="H192" i="12"/>
  <c r="G192" i="12"/>
  <c r="H187" i="12"/>
  <c r="G187" i="12"/>
  <c r="H182" i="12"/>
  <c r="G182" i="12"/>
  <c r="H177" i="12"/>
  <c r="G177" i="12"/>
  <c r="H172" i="12"/>
  <c r="G172" i="12"/>
  <c r="H167" i="12"/>
  <c r="G167" i="12"/>
  <c r="H162" i="12"/>
  <c r="G162" i="12"/>
  <c r="H157" i="12"/>
  <c r="G157" i="12"/>
  <c r="H152" i="12"/>
  <c r="G152" i="12"/>
  <c r="H147" i="12"/>
  <c r="G147" i="12"/>
  <c r="H142" i="12"/>
  <c r="G142" i="12"/>
  <c r="H137" i="12"/>
  <c r="G137" i="12"/>
  <c r="H132" i="12"/>
  <c r="G132" i="12"/>
  <c r="H127" i="12"/>
  <c r="G127" i="12"/>
  <c r="H122" i="12"/>
  <c r="G122" i="12"/>
  <c r="H117" i="12"/>
  <c r="G117" i="12"/>
  <c r="H112" i="12"/>
  <c r="G112" i="12"/>
  <c r="H107" i="12"/>
  <c r="G107" i="12"/>
  <c r="H102" i="12"/>
  <c r="G102" i="12"/>
  <c r="H97" i="12"/>
  <c r="G97" i="12"/>
  <c r="H92" i="12"/>
  <c r="G92" i="12"/>
  <c r="H87" i="12"/>
  <c r="G87" i="12"/>
  <c r="H82" i="12"/>
  <c r="G82" i="12"/>
  <c r="H77" i="12"/>
  <c r="G77" i="12"/>
  <c r="H72" i="12"/>
  <c r="G72" i="12"/>
  <c r="H67" i="12"/>
  <c r="G67" i="12"/>
  <c r="H62" i="12"/>
  <c r="G62" i="12"/>
  <c r="H57" i="12"/>
  <c r="G57" i="12"/>
  <c r="H52" i="12"/>
  <c r="G52" i="12"/>
  <c r="H47" i="12"/>
  <c r="G47" i="12"/>
  <c r="H42" i="12"/>
  <c r="G42" i="12"/>
  <c r="H37" i="12"/>
  <c r="G37" i="12"/>
  <c r="H32" i="12"/>
  <c r="G32" i="12"/>
  <c r="H27" i="12"/>
  <c r="G27" i="12"/>
  <c r="H22" i="12"/>
  <c r="G22" i="12"/>
  <c r="H17" i="12"/>
  <c r="G17" i="12"/>
  <c r="H12" i="12"/>
  <c r="G12" i="12"/>
  <c r="H7" i="12"/>
  <c r="E3" i="12"/>
  <c r="H462" i="13"/>
  <c r="G462" i="13"/>
  <c r="H452" i="13"/>
  <c r="G452" i="13"/>
  <c r="H447" i="13"/>
  <c r="G447" i="13"/>
  <c r="H442" i="13"/>
  <c r="G442" i="13"/>
  <c r="H437" i="13"/>
  <c r="G437" i="13"/>
  <c r="H432" i="13"/>
  <c r="G432" i="13"/>
  <c r="H427" i="13"/>
  <c r="G427" i="13"/>
  <c r="H422" i="13"/>
  <c r="G422" i="13"/>
  <c r="H417" i="13"/>
  <c r="G417" i="13"/>
  <c r="H412" i="13"/>
  <c r="G412" i="13"/>
  <c r="H407" i="13"/>
  <c r="G407" i="13"/>
  <c r="H402" i="13"/>
  <c r="G402" i="13"/>
  <c r="H397" i="13"/>
  <c r="G397" i="13"/>
  <c r="H392" i="13"/>
  <c r="G392" i="13"/>
  <c r="H387" i="13"/>
  <c r="G387" i="13"/>
  <c r="H382" i="13"/>
  <c r="G382" i="13"/>
  <c r="H377" i="13"/>
  <c r="G377" i="13"/>
  <c r="H372" i="13"/>
  <c r="G372" i="13"/>
  <c r="H367" i="13"/>
  <c r="G367" i="13"/>
  <c r="H362" i="13"/>
  <c r="G362" i="13"/>
  <c r="H357" i="13"/>
  <c r="G357" i="13"/>
  <c r="H352" i="13"/>
  <c r="G352" i="13"/>
  <c r="H347" i="13"/>
  <c r="G347" i="13"/>
  <c r="H342" i="13"/>
  <c r="G342" i="13"/>
  <c r="H337" i="13"/>
  <c r="G337" i="13"/>
  <c r="H332" i="13"/>
  <c r="G332" i="13"/>
  <c r="H327" i="13"/>
  <c r="G327" i="13"/>
  <c r="H322" i="13"/>
  <c r="G322" i="13"/>
  <c r="H317" i="13"/>
  <c r="G317" i="13"/>
  <c r="H312" i="13"/>
  <c r="G312" i="13"/>
  <c r="H307" i="13"/>
  <c r="G307" i="13"/>
  <c r="H302" i="13"/>
  <c r="G302" i="13"/>
  <c r="H297" i="13"/>
  <c r="G297" i="13"/>
  <c r="H292" i="13"/>
  <c r="G292" i="13"/>
  <c r="H287" i="13"/>
  <c r="G287" i="13"/>
  <c r="H282" i="13"/>
  <c r="G282" i="13"/>
  <c r="H277" i="13"/>
  <c r="G277" i="13"/>
  <c r="H272" i="13"/>
  <c r="G272" i="13"/>
  <c r="H267" i="13"/>
  <c r="G267" i="13"/>
  <c r="H262" i="13"/>
  <c r="G262" i="13"/>
  <c r="H257" i="13"/>
  <c r="G257" i="13"/>
  <c r="H252" i="13"/>
  <c r="G252" i="13"/>
  <c r="H247" i="13"/>
  <c r="G247" i="13"/>
  <c r="H242" i="13"/>
  <c r="G242" i="13"/>
  <c r="H237" i="13"/>
  <c r="G237" i="13"/>
  <c r="H232" i="13"/>
  <c r="G232" i="13"/>
  <c r="H227" i="13"/>
  <c r="G227" i="13"/>
  <c r="H222" i="13"/>
  <c r="G222" i="13"/>
  <c r="H217" i="13"/>
  <c r="G217" i="13"/>
  <c r="H212" i="13"/>
  <c r="G212" i="13"/>
  <c r="H207" i="13"/>
  <c r="G207" i="13"/>
  <c r="H202" i="13"/>
  <c r="G202" i="13"/>
  <c r="H197" i="13"/>
  <c r="G197" i="13"/>
  <c r="H192" i="13"/>
  <c r="G192" i="13"/>
  <c r="H187" i="13"/>
  <c r="G187" i="13"/>
  <c r="H182" i="13"/>
  <c r="G182" i="13"/>
  <c r="H177" i="13"/>
  <c r="G177" i="13"/>
  <c r="H172" i="13"/>
  <c r="G172" i="13"/>
  <c r="H167" i="13"/>
  <c r="G167" i="13"/>
  <c r="H162" i="13"/>
  <c r="G162" i="13"/>
  <c r="H157" i="13"/>
  <c r="G157" i="13"/>
  <c r="H152" i="13"/>
  <c r="G152" i="13"/>
  <c r="H147" i="13"/>
  <c r="G147" i="13"/>
  <c r="H142" i="13"/>
  <c r="G142" i="13"/>
  <c r="H137" i="13"/>
  <c r="G137" i="13"/>
  <c r="H132" i="13"/>
  <c r="G132" i="13"/>
  <c r="H127" i="13"/>
  <c r="G127" i="13"/>
  <c r="H122" i="13"/>
  <c r="G122" i="13"/>
  <c r="H117" i="13"/>
  <c r="G117" i="13"/>
  <c r="H112" i="13"/>
  <c r="G112" i="13"/>
  <c r="H107" i="13"/>
  <c r="G107" i="13"/>
  <c r="H102" i="13"/>
  <c r="G102" i="13"/>
  <c r="H97" i="13"/>
  <c r="G97" i="13"/>
  <c r="H92" i="13"/>
  <c r="G92" i="13"/>
  <c r="H87" i="13"/>
  <c r="G87" i="13"/>
  <c r="H82" i="13"/>
  <c r="G82" i="13"/>
  <c r="H77" i="13"/>
  <c r="G77" i="13"/>
  <c r="H72" i="13"/>
  <c r="G72" i="13"/>
  <c r="H67" i="13"/>
  <c r="G67" i="13"/>
  <c r="H62" i="13"/>
  <c r="G62" i="13"/>
  <c r="H57" i="13"/>
  <c r="G57" i="13"/>
  <c r="H52" i="13"/>
  <c r="G52" i="13"/>
  <c r="H47" i="13"/>
  <c r="G47" i="13"/>
  <c r="H42" i="13"/>
  <c r="G42" i="13"/>
  <c r="H37" i="13"/>
  <c r="G37" i="13"/>
  <c r="H32" i="13"/>
  <c r="G32" i="13"/>
  <c r="H27" i="13"/>
  <c r="G27" i="13"/>
  <c r="H22" i="13"/>
  <c r="G22" i="13"/>
  <c r="H17" i="13"/>
  <c r="G17" i="13"/>
  <c r="H12" i="13"/>
  <c r="G12" i="13"/>
  <c r="E3" i="13"/>
  <c r="H7" i="13"/>
  <c r="G7" i="13"/>
  <c r="B314" i="14"/>
  <c r="F309" i="14"/>
  <c r="B279" i="14"/>
  <c r="G246" i="14"/>
  <c r="B217" i="14"/>
  <c r="F184" i="14"/>
  <c r="B155" i="14"/>
  <c r="F151" i="14"/>
  <c r="B119" i="14"/>
  <c r="F88" i="14"/>
  <c r="N14" i="14" s="1"/>
  <c r="B60" i="14"/>
  <c r="F29" i="14"/>
  <c r="R15" i="14"/>
  <c r="Q15" i="14"/>
  <c r="P15" i="14"/>
  <c r="O15" i="14"/>
  <c r="M15" i="14"/>
  <c r="R14" i="14"/>
  <c r="Q14" i="14"/>
  <c r="P14" i="14"/>
  <c r="O14" i="14"/>
  <c r="M14" i="14"/>
  <c r="R13" i="14"/>
  <c r="Q13" i="14"/>
  <c r="P13" i="14"/>
  <c r="O13" i="14"/>
  <c r="N13" i="14"/>
  <c r="M13" i="14"/>
  <c r="R12" i="14"/>
  <c r="Q12" i="14"/>
  <c r="P12" i="14"/>
  <c r="O12" i="14"/>
  <c r="M12" i="14"/>
  <c r="R11" i="14"/>
  <c r="Q11" i="14"/>
  <c r="P11" i="14"/>
  <c r="O11" i="14"/>
  <c r="M11" i="14"/>
  <c r="R10" i="14"/>
  <c r="Q10" i="14"/>
  <c r="P10" i="14"/>
  <c r="P16" i="14" s="1"/>
  <c r="O10" i="14"/>
  <c r="M10" i="14"/>
  <c r="R9" i="14"/>
  <c r="Q9" i="14"/>
  <c r="P9" i="14"/>
  <c r="O9" i="14"/>
  <c r="M9" i="14"/>
  <c r="R8" i="14"/>
  <c r="Q8" i="14"/>
  <c r="Q16" i="14" s="1"/>
  <c r="P8" i="14"/>
  <c r="O8" i="14"/>
  <c r="O16" i="14" s="1"/>
  <c r="M8" i="14"/>
  <c r="M16" i="14" s="1"/>
  <c r="E7" i="11"/>
  <c r="E12" i="11"/>
  <c r="E17" i="11"/>
  <c r="E22" i="11"/>
  <c r="E27" i="11"/>
  <c r="E32" i="11"/>
  <c r="E37" i="11"/>
  <c r="E42" i="11"/>
  <c r="E47" i="11"/>
  <c r="E52" i="11"/>
  <c r="E57" i="11"/>
  <c r="E62" i="11"/>
  <c r="E67" i="11"/>
  <c r="E72" i="11"/>
  <c r="E77" i="11"/>
  <c r="E82" i="11"/>
  <c r="E87" i="11"/>
  <c r="E92" i="11"/>
  <c r="E97" i="11"/>
  <c r="E102" i="11"/>
  <c r="E107" i="11"/>
  <c r="E112" i="11"/>
  <c r="E117" i="11"/>
  <c r="E122" i="11"/>
  <c r="E127" i="11"/>
  <c r="E132" i="11"/>
  <c r="E137" i="11"/>
  <c r="E142" i="11"/>
  <c r="E147" i="11"/>
  <c r="E152" i="11"/>
  <c r="E157" i="11"/>
  <c r="E162" i="11"/>
  <c r="E167" i="11"/>
  <c r="E172" i="11"/>
  <c r="E177" i="11"/>
  <c r="E182" i="11"/>
  <c r="E187" i="11"/>
  <c r="E192" i="11"/>
  <c r="E197" i="11"/>
  <c r="E202" i="11"/>
  <c r="E207" i="11"/>
  <c r="E212" i="11"/>
  <c r="E217" i="11"/>
  <c r="E222" i="11"/>
  <c r="E227" i="11"/>
  <c r="E232" i="11"/>
  <c r="E237" i="11"/>
  <c r="E242" i="11"/>
  <c r="E247" i="11"/>
  <c r="E252" i="11"/>
  <c r="E257" i="11"/>
  <c r="E262" i="11"/>
  <c r="E267" i="11"/>
  <c r="E272" i="11"/>
  <c r="E277" i="11"/>
  <c r="E282" i="11"/>
  <c r="E287" i="11"/>
  <c r="E292" i="11"/>
  <c r="E297" i="11"/>
  <c r="E302" i="11"/>
  <c r="E307" i="11"/>
  <c r="E312" i="11"/>
  <c r="E317" i="11"/>
  <c r="E322" i="11"/>
  <c r="E327" i="11"/>
  <c r="E332" i="11"/>
  <c r="E337" i="11"/>
  <c r="E342" i="11"/>
  <c r="E347" i="11"/>
  <c r="E352" i="11"/>
  <c r="E357" i="11"/>
  <c r="E362" i="11"/>
  <c r="E367" i="11"/>
  <c r="E372" i="11"/>
  <c r="E377" i="11"/>
  <c r="E382" i="11"/>
  <c r="E387" i="11"/>
  <c r="E392" i="11"/>
  <c r="E397" i="11"/>
  <c r="E402" i="11"/>
  <c r="E407" i="11"/>
  <c r="E412" i="11"/>
  <c r="E417" i="11"/>
  <c r="E422" i="11"/>
  <c r="E427" i="11"/>
  <c r="E432" i="11"/>
  <c r="E437" i="11"/>
  <c r="E442" i="11"/>
  <c r="E447" i="11"/>
  <c r="E452" i="11"/>
  <c r="E457" i="11"/>
  <c r="E462" i="11"/>
  <c r="E467" i="11"/>
  <c r="E472" i="11"/>
  <c r="E477" i="11"/>
  <c r="N486" i="11"/>
  <c r="I492" i="11"/>
  <c r="I491" i="11" s="1"/>
  <c r="I483" i="11" s="1"/>
  <c r="J492" i="11"/>
  <c r="K492" i="11"/>
  <c r="K491" i="11" s="1"/>
  <c r="I484" i="11" s="1"/>
  <c r="L492" i="11"/>
  <c r="M492" i="11"/>
  <c r="M491" i="11" s="1"/>
  <c r="I485" i="11" s="1"/>
  <c r="N492" i="11"/>
  <c r="N491" i="11"/>
  <c r="J485" i="11" s="1"/>
  <c r="I493" i="11"/>
  <c r="J493" i="11"/>
  <c r="K493" i="11"/>
  <c r="L493" i="11"/>
  <c r="M493" i="11"/>
  <c r="N493" i="11"/>
  <c r="I494" i="11"/>
  <c r="J494" i="11"/>
  <c r="K494" i="11"/>
  <c r="L494" i="11"/>
  <c r="M494" i="11"/>
  <c r="N494" i="11"/>
  <c r="I495" i="11"/>
  <c r="J495" i="11"/>
  <c r="K495" i="11"/>
  <c r="L495" i="11"/>
  <c r="M495" i="11"/>
  <c r="N495" i="11"/>
  <c r="I496" i="11"/>
  <c r="J496" i="11"/>
  <c r="K496" i="11"/>
  <c r="L496" i="11"/>
  <c r="M496" i="11"/>
  <c r="N496" i="11"/>
  <c r="I497" i="11"/>
  <c r="J497" i="11"/>
  <c r="K497" i="11"/>
  <c r="L497" i="11"/>
  <c r="M497" i="11"/>
  <c r="N497" i="11"/>
  <c r="I498" i="11"/>
  <c r="J498" i="11"/>
  <c r="K498" i="11"/>
  <c r="L498" i="11"/>
  <c r="M498" i="11"/>
  <c r="N498" i="11"/>
  <c r="I499" i="11"/>
  <c r="J499" i="11"/>
  <c r="K499" i="11"/>
  <c r="L499" i="11"/>
  <c r="M499" i="11"/>
  <c r="N499" i="11"/>
  <c r="I500" i="11"/>
  <c r="J500" i="11"/>
  <c r="K500" i="11"/>
  <c r="L500" i="11"/>
  <c r="M500" i="11"/>
  <c r="N500" i="11"/>
  <c r="I501" i="11"/>
  <c r="J501" i="11"/>
  <c r="K501" i="11"/>
  <c r="L501" i="11"/>
  <c r="M501" i="11"/>
  <c r="N501" i="11"/>
  <c r="I502" i="11"/>
  <c r="J502" i="11"/>
  <c r="K502" i="11"/>
  <c r="L502" i="11"/>
  <c r="M502" i="11"/>
  <c r="N502" i="11"/>
  <c r="I503" i="11"/>
  <c r="J503" i="11"/>
  <c r="K503" i="11"/>
  <c r="L503" i="11"/>
  <c r="M503" i="11"/>
  <c r="N503" i="11"/>
  <c r="I504" i="11"/>
  <c r="J504" i="11"/>
  <c r="K504" i="11"/>
  <c r="L504" i="11"/>
  <c r="M504" i="11"/>
  <c r="N504" i="11"/>
  <c r="I505" i="11"/>
  <c r="J505" i="11"/>
  <c r="K505" i="11"/>
  <c r="L505" i="11"/>
  <c r="M505" i="11"/>
  <c r="N505" i="11"/>
  <c r="I506" i="11"/>
  <c r="J506" i="11"/>
  <c r="K506" i="11"/>
  <c r="L506" i="11"/>
  <c r="M506" i="11"/>
  <c r="N506" i="11"/>
  <c r="I507" i="11"/>
  <c r="J507" i="11"/>
  <c r="K507" i="11"/>
  <c r="L507" i="11"/>
  <c r="M507" i="11"/>
  <c r="N507" i="11"/>
  <c r="I508" i="11"/>
  <c r="J508" i="11"/>
  <c r="K508" i="11"/>
  <c r="L508" i="11"/>
  <c r="M508" i="11"/>
  <c r="N508" i="11"/>
  <c r="I509" i="11"/>
  <c r="J509" i="11"/>
  <c r="K509" i="11"/>
  <c r="L509" i="11"/>
  <c r="M509" i="11"/>
  <c r="N509" i="11"/>
  <c r="I510" i="11"/>
  <c r="J510" i="11"/>
  <c r="K510" i="11"/>
  <c r="L510" i="11"/>
  <c r="M510" i="11"/>
  <c r="N510" i="11"/>
  <c r="I511" i="11"/>
  <c r="J511" i="11"/>
  <c r="K511" i="11"/>
  <c r="L511" i="11"/>
  <c r="M511" i="11"/>
  <c r="N511" i="11"/>
  <c r="I512" i="11"/>
  <c r="J512" i="11"/>
  <c r="K512" i="11"/>
  <c r="L512" i="11"/>
  <c r="M512" i="11"/>
  <c r="N512" i="11"/>
  <c r="I513" i="11"/>
  <c r="J513" i="11"/>
  <c r="K513" i="11"/>
  <c r="L513" i="11"/>
  <c r="M513" i="11"/>
  <c r="N513" i="11"/>
  <c r="I514" i="11"/>
  <c r="J514" i="11"/>
  <c r="K514" i="11"/>
  <c r="L514" i="11"/>
  <c r="M514" i="11"/>
  <c r="N514" i="11"/>
  <c r="I515" i="11"/>
  <c r="J515" i="11"/>
  <c r="K515" i="11"/>
  <c r="L515" i="11"/>
  <c r="M515" i="11"/>
  <c r="N515" i="11"/>
  <c r="I516" i="11"/>
  <c r="J516" i="11"/>
  <c r="K516" i="11"/>
  <c r="L516" i="11"/>
  <c r="M516" i="11"/>
  <c r="N516" i="11"/>
  <c r="I517" i="11"/>
  <c r="J517" i="11"/>
  <c r="K517" i="11"/>
  <c r="L517" i="11"/>
  <c r="M517" i="11"/>
  <c r="N517" i="11"/>
  <c r="I518" i="11"/>
  <c r="J518" i="11"/>
  <c r="K518" i="11"/>
  <c r="L518" i="11"/>
  <c r="M518" i="11"/>
  <c r="N518" i="11"/>
  <c r="I519" i="11"/>
  <c r="J519" i="11"/>
  <c r="K519" i="11"/>
  <c r="L519" i="11"/>
  <c r="M519" i="11"/>
  <c r="N519" i="11"/>
  <c r="I520" i="11"/>
  <c r="J520" i="11"/>
  <c r="K520" i="11"/>
  <c r="L520" i="11"/>
  <c r="M520" i="11"/>
  <c r="N520" i="11"/>
  <c r="I521" i="11"/>
  <c r="J521" i="11"/>
  <c r="K521" i="11"/>
  <c r="L521" i="11"/>
  <c r="M521" i="11"/>
  <c r="N521" i="11"/>
  <c r="I522" i="11"/>
  <c r="J522" i="11"/>
  <c r="K522" i="11"/>
  <c r="L522" i="11"/>
  <c r="M522" i="11"/>
  <c r="N522" i="11"/>
  <c r="I523" i="11"/>
  <c r="J523" i="11"/>
  <c r="K523" i="11"/>
  <c r="L523" i="11"/>
  <c r="M523" i="11"/>
  <c r="N523" i="11"/>
  <c r="I524" i="11"/>
  <c r="J524" i="11"/>
  <c r="K524" i="11"/>
  <c r="L524" i="11"/>
  <c r="M524" i="11"/>
  <c r="N524" i="11"/>
  <c r="I525" i="11"/>
  <c r="J525" i="11"/>
  <c r="K525" i="11"/>
  <c r="L525" i="11"/>
  <c r="M525" i="11"/>
  <c r="N525" i="11"/>
  <c r="I526" i="11"/>
  <c r="J526" i="11"/>
  <c r="K526" i="11"/>
  <c r="L526" i="11"/>
  <c r="M526" i="11"/>
  <c r="N526" i="11"/>
  <c r="I527" i="11"/>
  <c r="J527" i="11"/>
  <c r="K527" i="11"/>
  <c r="L527" i="11"/>
  <c r="M527" i="11"/>
  <c r="N527" i="11"/>
  <c r="I528" i="11"/>
  <c r="J528" i="11"/>
  <c r="K528" i="11"/>
  <c r="L528" i="11"/>
  <c r="M528" i="11"/>
  <c r="N528" i="11"/>
  <c r="I529" i="11"/>
  <c r="J529" i="11"/>
  <c r="K529" i="11"/>
  <c r="L529" i="11"/>
  <c r="M529" i="11"/>
  <c r="N529" i="11"/>
  <c r="I530" i="11"/>
  <c r="J530" i="11"/>
  <c r="K530" i="11"/>
  <c r="L530" i="11"/>
  <c r="M530" i="11"/>
  <c r="N530" i="11"/>
  <c r="I531" i="11"/>
  <c r="J531" i="11"/>
  <c r="K531" i="11"/>
  <c r="L531" i="11"/>
  <c r="M531" i="11"/>
  <c r="N531" i="11"/>
  <c r="I532" i="11"/>
  <c r="J532" i="11"/>
  <c r="K532" i="11"/>
  <c r="L532" i="11"/>
  <c r="M532" i="11"/>
  <c r="N532" i="11"/>
  <c r="I533" i="11"/>
  <c r="J533" i="11"/>
  <c r="K533" i="11"/>
  <c r="L533" i="11"/>
  <c r="M533" i="11"/>
  <c r="N533" i="11"/>
  <c r="I534" i="11"/>
  <c r="J534" i="11"/>
  <c r="K534" i="11"/>
  <c r="L534" i="11"/>
  <c r="M534" i="11"/>
  <c r="N534" i="11"/>
  <c r="I535" i="11"/>
  <c r="J535" i="11"/>
  <c r="K535" i="11"/>
  <c r="L535" i="11"/>
  <c r="M535" i="11"/>
  <c r="N535" i="11"/>
  <c r="I536" i="11"/>
  <c r="J536" i="11"/>
  <c r="K536" i="11"/>
  <c r="L536" i="11"/>
  <c r="M536" i="11"/>
  <c r="N536" i="11"/>
  <c r="I537" i="11"/>
  <c r="J537" i="11"/>
  <c r="K537" i="11"/>
  <c r="L537" i="11"/>
  <c r="M537" i="11"/>
  <c r="N537" i="11"/>
  <c r="I538" i="11"/>
  <c r="J538" i="11"/>
  <c r="K538" i="11"/>
  <c r="L538" i="11"/>
  <c r="M538" i="11"/>
  <c r="N538" i="11"/>
  <c r="I539" i="11"/>
  <c r="J539" i="11"/>
  <c r="K539" i="11"/>
  <c r="L539" i="11"/>
  <c r="M539" i="11"/>
  <c r="N539" i="11"/>
  <c r="I540" i="11"/>
  <c r="J540" i="11"/>
  <c r="K540" i="11"/>
  <c r="L540" i="11"/>
  <c r="M540" i="11"/>
  <c r="N540" i="11"/>
  <c r="I541" i="11"/>
  <c r="J541" i="11"/>
  <c r="K541" i="11"/>
  <c r="L541" i="11"/>
  <c r="M541" i="11"/>
  <c r="N541" i="11"/>
  <c r="I542" i="11"/>
  <c r="J542" i="11"/>
  <c r="K542" i="11"/>
  <c r="L542" i="11"/>
  <c r="M542" i="11"/>
  <c r="N542" i="11"/>
  <c r="I543" i="11"/>
  <c r="J543" i="11"/>
  <c r="K543" i="11"/>
  <c r="L543" i="11"/>
  <c r="M543" i="11"/>
  <c r="N543" i="11"/>
  <c r="I544" i="11"/>
  <c r="J544" i="11"/>
  <c r="K544" i="11"/>
  <c r="L544" i="11"/>
  <c r="M544" i="11"/>
  <c r="N544" i="11"/>
  <c r="I545" i="11"/>
  <c r="J545" i="11"/>
  <c r="K545" i="11"/>
  <c r="L545" i="11"/>
  <c r="M545" i="11"/>
  <c r="N545" i="11"/>
  <c r="I546" i="11"/>
  <c r="J546" i="11"/>
  <c r="K546" i="11"/>
  <c r="L546" i="11"/>
  <c r="M546" i="11"/>
  <c r="N546" i="11"/>
  <c r="I547" i="11"/>
  <c r="J547" i="11"/>
  <c r="K547" i="11"/>
  <c r="L547" i="11"/>
  <c r="M547" i="11"/>
  <c r="N547" i="11"/>
  <c r="I548" i="11"/>
  <c r="J548" i="11"/>
  <c r="K548" i="11"/>
  <c r="L548" i="11"/>
  <c r="M548" i="11"/>
  <c r="N548" i="11"/>
  <c r="I549" i="11"/>
  <c r="J549" i="11"/>
  <c r="K549" i="11"/>
  <c r="L549" i="11"/>
  <c r="M549" i="11"/>
  <c r="N549" i="11"/>
  <c r="I550" i="11"/>
  <c r="J550" i="11"/>
  <c r="K550" i="11"/>
  <c r="L550" i="11"/>
  <c r="M550" i="11"/>
  <c r="N550" i="11"/>
  <c r="I551" i="11"/>
  <c r="J551" i="11"/>
  <c r="K551" i="11"/>
  <c r="L551" i="11"/>
  <c r="M551" i="11"/>
  <c r="N551" i="11"/>
  <c r="I552" i="11"/>
  <c r="J552" i="11"/>
  <c r="K552" i="11"/>
  <c r="L552" i="11"/>
  <c r="M552" i="11"/>
  <c r="N552" i="11"/>
  <c r="I553" i="11"/>
  <c r="J553" i="11"/>
  <c r="K553" i="11"/>
  <c r="L553" i="11"/>
  <c r="M553" i="11"/>
  <c r="N553" i="11"/>
  <c r="I554" i="11"/>
  <c r="J554" i="11"/>
  <c r="K554" i="11"/>
  <c r="L554" i="11"/>
  <c r="M554" i="11"/>
  <c r="N554" i="11"/>
  <c r="I555" i="11"/>
  <c r="J555" i="11"/>
  <c r="K555" i="11"/>
  <c r="L555" i="11"/>
  <c r="M555" i="11"/>
  <c r="N555" i="11"/>
  <c r="I556" i="11"/>
  <c r="J556" i="11"/>
  <c r="K556" i="11"/>
  <c r="L556" i="11"/>
  <c r="M556" i="11"/>
  <c r="N556" i="11"/>
  <c r="I557" i="11"/>
  <c r="J557" i="11"/>
  <c r="K557" i="11"/>
  <c r="L557" i="11"/>
  <c r="M557" i="11"/>
  <c r="N557" i="11"/>
  <c r="I558" i="11"/>
  <c r="J558" i="11"/>
  <c r="K558" i="11"/>
  <c r="L558" i="11"/>
  <c r="M558" i="11"/>
  <c r="N558" i="11"/>
  <c r="I559" i="11"/>
  <c r="J559" i="11"/>
  <c r="K559" i="11"/>
  <c r="L559" i="11"/>
  <c r="M559" i="11"/>
  <c r="N559" i="11"/>
  <c r="I560" i="11"/>
  <c r="J560" i="11"/>
  <c r="K560" i="11"/>
  <c r="L560" i="11"/>
  <c r="M560" i="11"/>
  <c r="N560" i="11"/>
  <c r="I561" i="11"/>
  <c r="J561" i="11"/>
  <c r="K561" i="11"/>
  <c r="L561" i="11"/>
  <c r="M561" i="11"/>
  <c r="N561" i="11"/>
  <c r="I562" i="11"/>
  <c r="J562" i="11"/>
  <c r="K562" i="11"/>
  <c r="L562" i="11"/>
  <c r="M562" i="11"/>
  <c r="N562" i="11"/>
  <c r="I563" i="11"/>
  <c r="J563" i="11"/>
  <c r="K563" i="11"/>
  <c r="L563" i="11"/>
  <c r="M563" i="11"/>
  <c r="N563" i="11"/>
  <c r="I564" i="11"/>
  <c r="J564" i="11"/>
  <c r="K564" i="11"/>
  <c r="L564" i="11"/>
  <c r="M564" i="11"/>
  <c r="N564" i="11"/>
  <c r="I565" i="11"/>
  <c r="J565" i="11"/>
  <c r="K565" i="11"/>
  <c r="L565" i="11"/>
  <c r="M565" i="11"/>
  <c r="N565" i="11"/>
  <c r="I566" i="11"/>
  <c r="J566" i="11"/>
  <c r="K566" i="11"/>
  <c r="L566" i="11"/>
  <c r="M566" i="11"/>
  <c r="N566" i="11"/>
  <c r="I567" i="11"/>
  <c r="J567" i="11"/>
  <c r="K567" i="11"/>
  <c r="L567" i="11"/>
  <c r="M567" i="11"/>
  <c r="N567" i="11"/>
  <c r="I568" i="11"/>
  <c r="J568" i="11"/>
  <c r="K568" i="11"/>
  <c r="L568" i="11"/>
  <c r="M568" i="11"/>
  <c r="N568" i="11"/>
  <c r="I569" i="11"/>
  <c r="J569" i="11"/>
  <c r="K569" i="11"/>
  <c r="L569" i="11"/>
  <c r="L491" i="11" s="1"/>
  <c r="J484" i="11" s="1"/>
  <c r="M569" i="11"/>
  <c r="N569" i="11"/>
  <c r="I570" i="11"/>
  <c r="J570" i="11"/>
  <c r="J491" i="11" s="1"/>
  <c r="J483" i="11" s="1"/>
  <c r="K570" i="11"/>
  <c r="L570" i="11"/>
  <c r="M570" i="11"/>
  <c r="N570" i="11"/>
  <c r="I571" i="11"/>
  <c r="J571" i="11"/>
  <c r="K571" i="11"/>
  <c r="L571" i="11"/>
  <c r="M571" i="11"/>
  <c r="N571" i="11"/>
  <c r="I572" i="11"/>
  <c r="J572" i="11"/>
  <c r="K572" i="11"/>
  <c r="L572" i="11"/>
  <c r="M572" i="11"/>
  <c r="N572" i="11"/>
  <c r="I573" i="11"/>
  <c r="J573" i="11"/>
  <c r="K573" i="11"/>
  <c r="L573" i="11"/>
  <c r="M573" i="11"/>
  <c r="N573" i="11"/>
  <c r="I574" i="11"/>
  <c r="J574" i="11"/>
  <c r="K574" i="11"/>
  <c r="L574" i="11"/>
  <c r="M574" i="11"/>
  <c r="N574" i="11"/>
  <c r="I575" i="11"/>
  <c r="J575" i="11"/>
  <c r="K575" i="11"/>
  <c r="L575" i="11"/>
  <c r="M575" i="11"/>
  <c r="N575" i="11"/>
  <c r="I576" i="11"/>
  <c r="J576" i="11"/>
  <c r="K576" i="11"/>
  <c r="L576" i="11"/>
  <c r="M576" i="11"/>
  <c r="N576" i="11"/>
  <c r="I577" i="11"/>
  <c r="J577" i="11"/>
  <c r="K577" i="11"/>
  <c r="L577" i="11"/>
  <c r="M577" i="11"/>
  <c r="N577" i="11"/>
  <c r="I578" i="11"/>
  <c r="J578" i="11"/>
  <c r="K578" i="11"/>
  <c r="L578" i="11"/>
  <c r="M578" i="11"/>
  <c r="N578" i="11"/>
  <c r="I579" i="11"/>
  <c r="J579" i="11"/>
  <c r="K579" i="11"/>
  <c r="L579" i="11"/>
  <c r="M579" i="11"/>
  <c r="N579" i="11"/>
  <c r="I580" i="11"/>
  <c r="J580" i="11"/>
  <c r="K580" i="11"/>
  <c r="L580" i="11"/>
  <c r="M580" i="11"/>
  <c r="N580" i="11"/>
  <c r="I581" i="11"/>
  <c r="J581" i="11"/>
  <c r="K581" i="11"/>
  <c r="L581" i="11"/>
  <c r="M581" i="11"/>
  <c r="N581" i="11"/>
  <c r="I582" i="11"/>
  <c r="J582" i="11"/>
  <c r="K582" i="11"/>
  <c r="L582" i="11"/>
  <c r="M582" i="11"/>
  <c r="N582" i="11"/>
  <c r="I583" i="11"/>
  <c r="J583" i="11"/>
  <c r="K583" i="11"/>
  <c r="L583" i="11"/>
  <c r="M583" i="11"/>
  <c r="N583" i="11"/>
  <c r="I584" i="11"/>
  <c r="J584" i="11"/>
  <c r="K584" i="11"/>
  <c r="L584" i="11"/>
  <c r="M584" i="11"/>
  <c r="N584" i="11"/>
  <c r="I585" i="11"/>
  <c r="J585" i="11"/>
  <c r="K585" i="11"/>
  <c r="L585" i="11"/>
  <c r="M585" i="11"/>
  <c r="N585" i="11"/>
  <c r="I586" i="11"/>
  <c r="J586" i="11"/>
  <c r="K586" i="11"/>
  <c r="L586" i="11"/>
  <c r="M586" i="11"/>
  <c r="N586" i="11"/>
  <c r="I587" i="11"/>
  <c r="J587" i="11"/>
  <c r="K587" i="11"/>
  <c r="L587" i="11"/>
  <c r="M587" i="11"/>
  <c r="N587" i="11"/>
  <c r="E12" i="12"/>
  <c r="E17" i="12"/>
  <c r="E22" i="12"/>
  <c r="E27" i="12"/>
  <c r="E32" i="12"/>
  <c r="E37" i="12"/>
  <c r="E42" i="12"/>
  <c r="E47" i="12"/>
  <c r="E52" i="12"/>
  <c r="E57" i="12"/>
  <c r="E62" i="12"/>
  <c r="E67" i="12"/>
  <c r="E72" i="12"/>
  <c r="E77" i="12"/>
  <c r="E82" i="12"/>
  <c r="E87" i="12"/>
  <c r="E92" i="12"/>
  <c r="E97" i="12"/>
  <c r="E102" i="12"/>
  <c r="E107" i="12"/>
  <c r="E112" i="12"/>
  <c r="E117" i="12"/>
  <c r="E122" i="12"/>
  <c r="E127" i="12"/>
  <c r="E132" i="12"/>
  <c r="E137" i="12"/>
  <c r="E142" i="12"/>
  <c r="E147" i="12"/>
  <c r="E152" i="12"/>
  <c r="E157" i="12"/>
  <c r="E162" i="12"/>
  <c r="E167" i="12"/>
  <c r="E172" i="12"/>
  <c r="E177" i="12"/>
  <c r="E182" i="12"/>
  <c r="E187" i="12"/>
  <c r="E192" i="12"/>
  <c r="E197" i="12"/>
  <c r="E202" i="12"/>
  <c r="E207" i="12"/>
  <c r="E212" i="12"/>
  <c r="E217" i="12"/>
  <c r="E222" i="12"/>
  <c r="E227" i="12"/>
  <c r="E232" i="12"/>
  <c r="E237" i="12"/>
  <c r="E242" i="12"/>
  <c r="E247" i="12"/>
  <c r="E252" i="12"/>
  <c r="E257" i="12"/>
  <c r="E262" i="12"/>
  <c r="E267" i="12"/>
  <c r="E272" i="12"/>
  <c r="E277" i="12"/>
  <c r="E282" i="12"/>
  <c r="E287" i="12"/>
  <c r="E292" i="12"/>
  <c r="E297" i="12"/>
  <c r="E302" i="12"/>
  <c r="E307" i="12"/>
  <c r="E312" i="12"/>
  <c r="E317" i="12"/>
  <c r="E322" i="12"/>
  <c r="E327" i="12"/>
  <c r="E332" i="12"/>
  <c r="E337" i="12"/>
  <c r="E342" i="12"/>
  <c r="E347" i="12"/>
  <c r="E352" i="12"/>
  <c r="E357" i="12"/>
  <c r="E362" i="12"/>
  <c r="E367" i="12"/>
  <c r="E372" i="12"/>
  <c r="E377" i="12"/>
  <c r="E382" i="12"/>
  <c r="E387" i="12"/>
  <c r="E392" i="12"/>
  <c r="E397" i="12"/>
  <c r="E402" i="12"/>
  <c r="E407" i="12"/>
  <c r="E412" i="12"/>
  <c r="E417" i="12"/>
  <c r="E422" i="12"/>
  <c r="E427" i="12"/>
  <c r="E432" i="12"/>
  <c r="E437" i="12"/>
  <c r="E442" i="12"/>
  <c r="E447" i="12"/>
  <c r="E452" i="12"/>
  <c r="E457" i="12"/>
  <c r="E462" i="12"/>
  <c r="E467" i="12"/>
  <c r="E472" i="12"/>
  <c r="E477" i="12"/>
  <c r="N486" i="12"/>
  <c r="I492" i="12"/>
  <c r="J492" i="12"/>
  <c r="J491" i="12" s="1"/>
  <c r="J483" i="12" s="1"/>
  <c r="K492" i="12"/>
  <c r="L492" i="12"/>
  <c r="L491" i="12" s="1"/>
  <c r="J484" i="12" s="1"/>
  <c r="M492" i="12"/>
  <c r="N492" i="12"/>
  <c r="N491" i="12" s="1"/>
  <c r="J485" i="12" s="1"/>
  <c r="I493" i="12"/>
  <c r="J493" i="12"/>
  <c r="K493" i="12"/>
  <c r="L493" i="12"/>
  <c r="M493" i="12"/>
  <c r="N493" i="12"/>
  <c r="I494" i="12"/>
  <c r="J494" i="12"/>
  <c r="K494" i="12"/>
  <c r="L494" i="12"/>
  <c r="M494" i="12"/>
  <c r="N494" i="12"/>
  <c r="I495" i="12"/>
  <c r="J495" i="12"/>
  <c r="K495" i="12"/>
  <c r="L495" i="12"/>
  <c r="M495" i="12"/>
  <c r="N495" i="12"/>
  <c r="I496" i="12"/>
  <c r="J496" i="12"/>
  <c r="K496" i="12"/>
  <c r="K491" i="12" s="1"/>
  <c r="I484" i="12" s="1"/>
  <c r="L496" i="12"/>
  <c r="M496" i="12"/>
  <c r="N496" i="12"/>
  <c r="I497" i="12"/>
  <c r="J497" i="12"/>
  <c r="K497" i="12"/>
  <c r="L497" i="12"/>
  <c r="M497" i="12"/>
  <c r="N497" i="12"/>
  <c r="I498" i="12"/>
  <c r="J498" i="12"/>
  <c r="K498" i="12"/>
  <c r="L498" i="12"/>
  <c r="M498" i="12"/>
  <c r="N498" i="12"/>
  <c r="I499" i="12"/>
  <c r="J499" i="12"/>
  <c r="K499" i="12"/>
  <c r="L499" i="12"/>
  <c r="M499" i="12"/>
  <c r="N499" i="12"/>
  <c r="I500" i="12"/>
  <c r="J500" i="12"/>
  <c r="K500" i="12"/>
  <c r="L500" i="12"/>
  <c r="M500" i="12"/>
  <c r="N500" i="12"/>
  <c r="I501" i="12"/>
  <c r="J501" i="12"/>
  <c r="K501" i="12"/>
  <c r="L501" i="12"/>
  <c r="M501" i="12"/>
  <c r="N501" i="12"/>
  <c r="I502" i="12"/>
  <c r="J502" i="12"/>
  <c r="K502" i="12"/>
  <c r="L502" i="12"/>
  <c r="M502" i="12"/>
  <c r="N502" i="12"/>
  <c r="I503" i="12"/>
  <c r="J503" i="12"/>
  <c r="K503" i="12"/>
  <c r="L503" i="12"/>
  <c r="M503" i="12"/>
  <c r="N503" i="12"/>
  <c r="I504" i="12"/>
  <c r="J504" i="12"/>
  <c r="K504" i="12"/>
  <c r="L504" i="12"/>
  <c r="M504" i="12"/>
  <c r="N504" i="12"/>
  <c r="I505" i="12"/>
  <c r="J505" i="12"/>
  <c r="K505" i="12"/>
  <c r="L505" i="12"/>
  <c r="M505" i="12"/>
  <c r="N505" i="12"/>
  <c r="I506" i="12"/>
  <c r="J506" i="12"/>
  <c r="K506" i="12"/>
  <c r="L506" i="12"/>
  <c r="M506" i="12"/>
  <c r="N506" i="12"/>
  <c r="I507" i="12"/>
  <c r="J507" i="12"/>
  <c r="K507" i="12"/>
  <c r="L507" i="12"/>
  <c r="M507" i="12"/>
  <c r="N507" i="12"/>
  <c r="I508" i="12"/>
  <c r="J508" i="12"/>
  <c r="K508" i="12"/>
  <c r="L508" i="12"/>
  <c r="M508" i="12"/>
  <c r="N508" i="12"/>
  <c r="I509" i="12"/>
  <c r="J509" i="12"/>
  <c r="K509" i="12"/>
  <c r="L509" i="12"/>
  <c r="M509" i="12"/>
  <c r="N509" i="12"/>
  <c r="I510" i="12"/>
  <c r="J510" i="12"/>
  <c r="K510" i="12"/>
  <c r="L510" i="12"/>
  <c r="M510" i="12"/>
  <c r="N510" i="12"/>
  <c r="I511" i="12"/>
  <c r="J511" i="12"/>
  <c r="K511" i="12"/>
  <c r="L511" i="12"/>
  <c r="M511" i="12"/>
  <c r="N511" i="12"/>
  <c r="I512" i="12"/>
  <c r="J512" i="12"/>
  <c r="K512" i="12"/>
  <c r="L512" i="12"/>
  <c r="M512" i="12"/>
  <c r="N512" i="12"/>
  <c r="I513" i="12"/>
  <c r="J513" i="12"/>
  <c r="K513" i="12"/>
  <c r="L513" i="12"/>
  <c r="M513" i="12"/>
  <c r="N513" i="12"/>
  <c r="I514" i="12"/>
  <c r="J514" i="12"/>
  <c r="K514" i="12"/>
  <c r="L514" i="12"/>
  <c r="M514" i="12"/>
  <c r="N514" i="12"/>
  <c r="I515" i="12"/>
  <c r="J515" i="12"/>
  <c r="K515" i="12"/>
  <c r="L515" i="12"/>
  <c r="M515" i="12"/>
  <c r="N515" i="12"/>
  <c r="I516" i="12"/>
  <c r="J516" i="12"/>
  <c r="K516" i="12"/>
  <c r="L516" i="12"/>
  <c r="M516" i="12"/>
  <c r="N516" i="12"/>
  <c r="I517" i="12"/>
  <c r="J517" i="12"/>
  <c r="K517" i="12"/>
  <c r="L517" i="12"/>
  <c r="M517" i="12"/>
  <c r="N517" i="12"/>
  <c r="I518" i="12"/>
  <c r="J518" i="12"/>
  <c r="K518" i="12"/>
  <c r="L518" i="12"/>
  <c r="M518" i="12"/>
  <c r="N518" i="12"/>
  <c r="I519" i="12"/>
  <c r="J519" i="12"/>
  <c r="K519" i="12"/>
  <c r="L519" i="12"/>
  <c r="M519" i="12"/>
  <c r="N519" i="12"/>
  <c r="I520" i="12"/>
  <c r="J520" i="12"/>
  <c r="K520" i="12"/>
  <c r="L520" i="12"/>
  <c r="M520" i="12"/>
  <c r="N520" i="12"/>
  <c r="I521" i="12"/>
  <c r="J521" i="12"/>
  <c r="K521" i="12"/>
  <c r="L521" i="12"/>
  <c r="M521" i="12"/>
  <c r="N521" i="12"/>
  <c r="I522" i="12"/>
  <c r="J522" i="12"/>
  <c r="K522" i="12"/>
  <c r="L522" i="12"/>
  <c r="M522" i="12"/>
  <c r="N522" i="12"/>
  <c r="I523" i="12"/>
  <c r="J523" i="12"/>
  <c r="K523" i="12"/>
  <c r="L523" i="12"/>
  <c r="M523" i="12"/>
  <c r="N523" i="12"/>
  <c r="I524" i="12"/>
  <c r="J524" i="12"/>
  <c r="K524" i="12"/>
  <c r="L524" i="12"/>
  <c r="M524" i="12"/>
  <c r="N524" i="12"/>
  <c r="I525" i="12"/>
  <c r="J525" i="12"/>
  <c r="K525" i="12"/>
  <c r="L525" i="12"/>
  <c r="M525" i="12"/>
  <c r="N525" i="12"/>
  <c r="I526" i="12"/>
  <c r="J526" i="12"/>
  <c r="K526" i="12"/>
  <c r="L526" i="12"/>
  <c r="M526" i="12"/>
  <c r="N526" i="12"/>
  <c r="I527" i="12"/>
  <c r="J527" i="12"/>
  <c r="K527" i="12"/>
  <c r="L527" i="12"/>
  <c r="M527" i="12"/>
  <c r="N527" i="12"/>
  <c r="I528" i="12"/>
  <c r="J528" i="12"/>
  <c r="K528" i="12"/>
  <c r="L528" i="12"/>
  <c r="M528" i="12"/>
  <c r="N528" i="12"/>
  <c r="I529" i="12"/>
  <c r="J529" i="12"/>
  <c r="K529" i="12"/>
  <c r="L529" i="12"/>
  <c r="M529" i="12"/>
  <c r="N529" i="12"/>
  <c r="I530" i="12"/>
  <c r="J530" i="12"/>
  <c r="K530" i="12"/>
  <c r="L530" i="12"/>
  <c r="M530" i="12"/>
  <c r="N530" i="12"/>
  <c r="I531" i="12"/>
  <c r="J531" i="12"/>
  <c r="K531" i="12"/>
  <c r="L531" i="12"/>
  <c r="M531" i="12"/>
  <c r="N531" i="12"/>
  <c r="I532" i="12"/>
  <c r="J532" i="12"/>
  <c r="K532" i="12"/>
  <c r="L532" i="12"/>
  <c r="M532" i="12"/>
  <c r="N532" i="12"/>
  <c r="I533" i="12"/>
  <c r="J533" i="12"/>
  <c r="K533" i="12"/>
  <c r="L533" i="12"/>
  <c r="M533" i="12"/>
  <c r="N533" i="12"/>
  <c r="I534" i="12"/>
  <c r="J534" i="12"/>
  <c r="K534" i="12"/>
  <c r="L534" i="12"/>
  <c r="M534" i="12"/>
  <c r="N534" i="12"/>
  <c r="I535" i="12"/>
  <c r="J535" i="12"/>
  <c r="K535" i="12"/>
  <c r="L535" i="12"/>
  <c r="M535" i="12"/>
  <c r="N535" i="12"/>
  <c r="I536" i="12"/>
  <c r="J536" i="12"/>
  <c r="K536" i="12"/>
  <c r="L536" i="12"/>
  <c r="M536" i="12"/>
  <c r="N536" i="12"/>
  <c r="I537" i="12"/>
  <c r="J537" i="12"/>
  <c r="K537" i="12"/>
  <c r="L537" i="12"/>
  <c r="M537" i="12"/>
  <c r="N537" i="12"/>
  <c r="I538" i="12"/>
  <c r="J538" i="12"/>
  <c r="K538" i="12"/>
  <c r="L538" i="12"/>
  <c r="M538" i="12"/>
  <c r="N538" i="12"/>
  <c r="I539" i="12"/>
  <c r="J539" i="12"/>
  <c r="K539" i="12"/>
  <c r="L539" i="12"/>
  <c r="M539" i="12"/>
  <c r="N539" i="12"/>
  <c r="I540" i="12"/>
  <c r="J540" i="12"/>
  <c r="K540" i="12"/>
  <c r="L540" i="12"/>
  <c r="M540" i="12"/>
  <c r="N540" i="12"/>
  <c r="I541" i="12"/>
  <c r="J541" i="12"/>
  <c r="K541" i="12"/>
  <c r="L541" i="12"/>
  <c r="M541" i="12"/>
  <c r="N541" i="12"/>
  <c r="I542" i="12"/>
  <c r="J542" i="12"/>
  <c r="K542" i="12"/>
  <c r="L542" i="12"/>
  <c r="M542" i="12"/>
  <c r="N542" i="12"/>
  <c r="I543" i="12"/>
  <c r="J543" i="12"/>
  <c r="K543" i="12"/>
  <c r="L543" i="12"/>
  <c r="M543" i="12"/>
  <c r="N543" i="12"/>
  <c r="I544" i="12"/>
  <c r="J544" i="12"/>
  <c r="K544" i="12"/>
  <c r="L544" i="12"/>
  <c r="M544" i="12"/>
  <c r="N544" i="12"/>
  <c r="I545" i="12"/>
  <c r="J545" i="12"/>
  <c r="K545" i="12"/>
  <c r="L545" i="12"/>
  <c r="M545" i="12"/>
  <c r="N545" i="12"/>
  <c r="I546" i="12"/>
  <c r="J546" i="12"/>
  <c r="K546" i="12"/>
  <c r="L546" i="12"/>
  <c r="M546" i="12"/>
  <c r="N546" i="12"/>
  <c r="I547" i="12"/>
  <c r="J547" i="12"/>
  <c r="K547" i="12"/>
  <c r="L547" i="12"/>
  <c r="M547" i="12"/>
  <c r="N547" i="12"/>
  <c r="I548" i="12"/>
  <c r="J548" i="12"/>
  <c r="K548" i="12"/>
  <c r="L548" i="12"/>
  <c r="M548" i="12"/>
  <c r="N548" i="12"/>
  <c r="I549" i="12"/>
  <c r="J549" i="12"/>
  <c r="K549" i="12"/>
  <c r="L549" i="12"/>
  <c r="M549" i="12"/>
  <c r="N549" i="12"/>
  <c r="I550" i="12"/>
  <c r="J550" i="12"/>
  <c r="K550" i="12"/>
  <c r="L550" i="12"/>
  <c r="M550" i="12"/>
  <c r="N550" i="12"/>
  <c r="I551" i="12"/>
  <c r="J551" i="12"/>
  <c r="K551" i="12"/>
  <c r="L551" i="12"/>
  <c r="M551" i="12"/>
  <c r="N551" i="12"/>
  <c r="I552" i="12"/>
  <c r="J552" i="12"/>
  <c r="K552" i="12"/>
  <c r="L552" i="12"/>
  <c r="M552" i="12"/>
  <c r="N552" i="12"/>
  <c r="I553" i="12"/>
  <c r="J553" i="12"/>
  <c r="K553" i="12"/>
  <c r="L553" i="12"/>
  <c r="M553" i="12"/>
  <c r="N553" i="12"/>
  <c r="I554" i="12"/>
  <c r="J554" i="12"/>
  <c r="K554" i="12"/>
  <c r="L554" i="12"/>
  <c r="M554" i="12"/>
  <c r="N554" i="12"/>
  <c r="I555" i="12"/>
  <c r="J555" i="12"/>
  <c r="K555" i="12"/>
  <c r="L555" i="12"/>
  <c r="M555" i="12"/>
  <c r="N555" i="12"/>
  <c r="I556" i="12"/>
  <c r="J556" i="12"/>
  <c r="K556" i="12"/>
  <c r="L556" i="12"/>
  <c r="M556" i="12"/>
  <c r="N556" i="12"/>
  <c r="I557" i="12"/>
  <c r="J557" i="12"/>
  <c r="K557" i="12"/>
  <c r="L557" i="12"/>
  <c r="M557" i="12"/>
  <c r="N557" i="12"/>
  <c r="I558" i="12"/>
  <c r="J558" i="12"/>
  <c r="K558" i="12"/>
  <c r="L558" i="12"/>
  <c r="M558" i="12"/>
  <c r="N558" i="12"/>
  <c r="I559" i="12"/>
  <c r="J559" i="12"/>
  <c r="K559" i="12"/>
  <c r="L559" i="12"/>
  <c r="M559" i="12"/>
  <c r="N559" i="12"/>
  <c r="I560" i="12"/>
  <c r="J560" i="12"/>
  <c r="K560" i="12"/>
  <c r="L560" i="12"/>
  <c r="M560" i="12"/>
  <c r="N560" i="12"/>
  <c r="I561" i="12"/>
  <c r="J561" i="12"/>
  <c r="K561" i="12"/>
  <c r="L561" i="12"/>
  <c r="M561" i="12"/>
  <c r="N561" i="12"/>
  <c r="I562" i="12"/>
  <c r="J562" i="12"/>
  <c r="K562" i="12"/>
  <c r="L562" i="12"/>
  <c r="M562" i="12"/>
  <c r="N562" i="12"/>
  <c r="I563" i="12"/>
  <c r="J563" i="12"/>
  <c r="K563" i="12"/>
  <c r="L563" i="12"/>
  <c r="M563" i="12"/>
  <c r="N563" i="12"/>
  <c r="I564" i="12"/>
  <c r="J564" i="12"/>
  <c r="K564" i="12"/>
  <c r="L564" i="12"/>
  <c r="M564" i="12"/>
  <c r="N564" i="12"/>
  <c r="I565" i="12"/>
  <c r="J565" i="12"/>
  <c r="K565" i="12"/>
  <c r="L565" i="12"/>
  <c r="M565" i="12"/>
  <c r="N565" i="12"/>
  <c r="I566" i="12"/>
  <c r="J566" i="12"/>
  <c r="K566" i="12"/>
  <c r="L566" i="12"/>
  <c r="M566" i="12"/>
  <c r="N566" i="12"/>
  <c r="I567" i="12"/>
  <c r="J567" i="12"/>
  <c r="K567" i="12"/>
  <c r="L567" i="12"/>
  <c r="M567" i="12"/>
  <c r="N567" i="12"/>
  <c r="I568" i="12"/>
  <c r="J568" i="12"/>
  <c r="K568" i="12"/>
  <c r="L568" i="12"/>
  <c r="M568" i="12"/>
  <c r="N568" i="12"/>
  <c r="I569" i="12"/>
  <c r="J569" i="12"/>
  <c r="K569" i="12"/>
  <c r="L569" i="12"/>
  <c r="M569" i="12"/>
  <c r="N569" i="12"/>
  <c r="I570" i="12"/>
  <c r="J570" i="12"/>
  <c r="K570" i="12"/>
  <c r="L570" i="12"/>
  <c r="M570" i="12"/>
  <c r="N570" i="12"/>
  <c r="I571" i="12"/>
  <c r="J571" i="12"/>
  <c r="K571" i="12"/>
  <c r="L571" i="12"/>
  <c r="M571" i="12"/>
  <c r="N571" i="12"/>
  <c r="I572" i="12"/>
  <c r="J572" i="12"/>
  <c r="K572" i="12"/>
  <c r="L572" i="12"/>
  <c r="M572" i="12"/>
  <c r="N572" i="12"/>
  <c r="I573" i="12"/>
  <c r="J573" i="12"/>
  <c r="K573" i="12"/>
  <c r="L573" i="12"/>
  <c r="M573" i="12"/>
  <c r="N573" i="12"/>
  <c r="I574" i="12"/>
  <c r="J574" i="12"/>
  <c r="K574" i="12"/>
  <c r="L574" i="12"/>
  <c r="M574" i="12"/>
  <c r="N574" i="12"/>
  <c r="I575" i="12"/>
  <c r="J575" i="12"/>
  <c r="K575" i="12"/>
  <c r="L575" i="12"/>
  <c r="M575" i="12"/>
  <c r="N575" i="12"/>
  <c r="I576" i="12"/>
  <c r="J576" i="12"/>
  <c r="K576" i="12"/>
  <c r="L576" i="12"/>
  <c r="M576" i="12"/>
  <c r="N576" i="12"/>
  <c r="I577" i="12"/>
  <c r="J577" i="12"/>
  <c r="K577" i="12"/>
  <c r="L577" i="12"/>
  <c r="M577" i="12"/>
  <c r="N577" i="12"/>
  <c r="I578" i="12"/>
  <c r="J578" i="12"/>
  <c r="K578" i="12"/>
  <c r="L578" i="12"/>
  <c r="M578" i="12"/>
  <c r="N578" i="12"/>
  <c r="I579" i="12"/>
  <c r="J579" i="12"/>
  <c r="K579" i="12"/>
  <c r="L579" i="12"/>
  <c r="M579" i="12"/>
  <c r="N579" i="12"/>
  <c r="I580" i="12"/>
  <c r="J580" i="12"/>
  <c r="K580" i="12"/>
  <c r="L580" i="12"/>
  <c r="M580" i="12"/>
  <c r="N580" i="12"/>
  <c r="I581" i="12"/>
  <c r="J581" i="12"/>
  <c r="K581" i="12"/>
  <c r="L581" i="12"/>
  <c r="M581" i="12"/>
  <c r="N581" i="12"/>
  <c r="I582" i="12"/>
  <c r="J582" i="12"/>
  <c r="K582" i="12"/>
  <c r="L582" i="12"/>
  <c r="M582" i="12"/>
  <c r="N582" i="12"/>
  <c r="I583" i="12"/>
  <c r="J583" i="12"/>
  <c r="K583" i="12"/>
  <c r="L583" i="12"/>
  <c r="M583" i="12"/>
  <c r="N583" i="12"/>
  <c r="I584" i="12"/>
  <c r="J584" i="12"/>
  <c r="K584" i="12"/>
  <c r="L584" i="12"/>
  <c r="M584" i="12"/>
  <c r="N584" i="12"/>
  <c r="I585" i="12"/>
  <c r="J585" i="12"/>
  <c r="K585" i="12"/>
  <c r="L585" i="12"/>
  <c r="M585" i="12"/>
  <c r="N585" i="12"/>
  <c r="I586" i="12"/>
  <c r="I491" i="12"/>
  <c r="I483" i="12" s="1"/>
  <c r="J586" i="12"/>
  <c r="K586" i="12"/>
  <c r="L586" i="12"/>
  <c r="M586" i="12"/>
  <c r="N586" i="12"/>
  <c r="I587" i="12"/>
  <c r="J587" i="12"/>
  <c r="K587" i="12"/>
  <c r="L587" i="12"/>
  <c r="M587" i="12"/>
  <c r="N587" i="12"/>
  <c r="IU8" i="13"/>
  <c r="E12" i="13"/>
  <c r="E17" i="13"/>
  <c r="E22" i="13"/>
  <c r="E27" i="13"/>
  <c r="E32" i="13"/>
  <c r="E37" i="13"/>
  <c r="E42" i="13"/>
  <c r="E47" i="13"/>
  <c r="E52" i="13"/>
  <c r="E57" i="13"/>
  <c r="E62" i="13"/>
  <c r="E67" i="13"/>
  <c r="E72" i="13"/>
  <c r="E77" i="13"/>
  <c r="E82" i="13"/>
  <c r="E87" i="13"/>
  <c r="E92" i="13"/>
  <c r="E97" i="13"/>
  <c r="E102" i="13"/>
  <c r="E107" i="13"/>
  <c r="E112" i="13"/>
  <c r="E117" i="13"/>
  <c r="E122" i="13"/>
  <c r="E127" i="13"/>
  <c r="E132" i="13"/>
  <c r="E137" i="13"/>
  <c r="E142" i="13"/>
  <c r="E147" i="13"/>
  <c r="E152" i="13"/>
  <c r="E157" i="13"/>
  <c r="E162" i="13"/>
  <c r="E167" i="13"/>
  <c r="E172" i="13"/>
  <c r="E177" i="13"/>
  <c r="E182" i="13"/>
  <c r="E187" i="13"/>
  <c r="E192" i="13"/>
  <c r="E197" i="13"/>
  <c r="E202" i="13"/>
  <c r="E207" i="13"/>
  <c r="E212" i="13"/>
  <c r="E217" i="13"/>
  <c r="E222" i="13"/>
  <c r="E227" i="13"/>
  <c r="E232" i="13"/>
  <c r="E237" i="13"/>
  <c r="E242" i="13"/>
  <c r="E247" i="13"/>
  <c r="E252" i="13"/>
  <c r="E257" i="13"/>
  <c r="E262" i="13"/>
  <c r="E267" i="13"/>
  <c r="E272" i="13"/>
  <c r="E277" i="13"/>
  <c r="E282" i="13"/>
  <c r="E287" i="13"/>
  <c r="E292" i="13"/>
  <c r="E297" i="13"/>
  <c r="E302" i="13"/>
  <c r="E307" i="13"/>
  <c r="E312" i="13"/>
  <c r="E317" i="13"/>
  <c r="E322" i="13"/>
  <c r="E327" i="13"/>
  <c r="E332" i="13"/>
  <c r="E337" i="13"/>
  <c r="E342" i="13"/>
  <c r="E347" i="13"/>
  <c r="E352" i="13"/>
  <c r="E357" i="13"/>
  <c r="E362" i="13"/>
  <c r="E367" i="13"/>
  <c r="E372" i="13"/>
  <c r="E377" i="13"/>
  <c r="E382" i="13"/>
  <c r="E387" i="13"/>
  <c r="E392" i="13"/>
  <c r="E397" i="13"/>
  <c r="E402" i="13"/>
  <c r="E407" i="13"/>
  <c r="E412" i="13"/>
  <c r="E417" i="13"/>
  <c r="E422" i="13"/>
  <c r="E427" i="13"/>
  <c r="E432" i="13"/>
  <c r="E437" i="13"/>
  <c r="E442" i="13"/>
  <c r="E447" i="13"/>
  <c r="E452" i="13"/>
  <c r="E462" i="13"/>
  <c r="N486" i="13"/>
  <c r="I492" i="13"/>
  <c r="J492" i="13"/>
  <c r="K492" i="13"/>
  <c r="L492" i="13"/>
  <c r="M492" i="13"/>
  <c r="N492" i="13"/>
  <c r="I493" i="13"/>
  <c r="J493" i="13"/>
  <c r="J491" i="13" s="1"/>
  <c r="J483" i="13" s="1"/>
  <c r="K493" i="13"/>
  <c r="L493" i="13"/>
  <c r="M493" i="13"/>
  <c r="N493" i="13"/>
  <c r="I494" i="13"/>
  <c r="J494" i="13"/>
  <c r="K494" i="13"/>
  <c r="L494" i="13"/>
  <c r="M494" i="13"/>
  <c r="N494" i="13"/>
  <c r="I495" i="13"/>
  <c r="J495" i="13"/>
  <c r="K495" i="13"/>
  <c r="L495" i="13"/>
  <c r="M495" i="13"/>
  <c r="N495" i="13"/>
  <c r="I496" i="13"/>
  <c r="J496" i="13"/>
  <c r="K496" i="13"/>
  <c r="L496" i="13"/>
  <c r="M496" i="13"/>
  <c r="N496" i="13"/>
  <c r="I497" i="13"/>
  <c r="J497" i="13"/>
  <c r="K497" i="13"/>
  <c r="L497" i="13"/>
  <c r="M497" i="13"/>
  <c r="N497" i="13"/>
  <c r="I498" i="13"/>
  <c r="J498" i="13"/>
  <c r="K498" i="13"/>
  <c r="L498" i="13"/>
  <c r="M498" i="13"/>
  <c r="N498" i="13"/>
  <c r="I499" i="13"/>
  <c r="J499" i="13"/>
  <c r="K499" i="13"/>
  <c r="L499" i="13"/>
  <c r="M499" i="13"/>
  <c r="N499" i="13"/>
  <c r="I500" i="13"/>
  <c r="J500" i="13"/>
  <c r="K500" i="13"/>
  <c r="L500" i="13"/>
  <c r="M500" i="13"/>
  <c r="N500" i="13"/>
  <c r="I501" i="13"/>
  <c r="J501" i="13"/>
  <c r="K501" i="13"/>
  <c r="L501" i="13"/>
  <c r="M501" i="13"/>
  <c r="N501" i="13"/>
  <c r="I502" i="13"/>
  <c r="J502" i="13"/>
  <c r="K502" i="13"/>
  <c r="L502" i="13"/>
  <c r="M502" i="13"/>
  <c r="N502" i="13"/>
  <c r="I503" i="13"/>
  <c r="J503" i="13"/>
  <c r="K503" i="13"/>
  <c r="L503" i="13"/>
  <c r="M503" i="13"/>
  <c r="N503" i="13"/>
  <c r="I504" i="13"/>
  <c r="J504" i="13"/>
  <c r="K504" i="13"/>
  <c r="L504" i="13"/>
  <c r="M504" i="13"/>
  <c r="N504" i="13"/>
  <c r="I505" i="13"/>
  <c r="J505" i="13"/>
  <c r="K505" i="13"/>
  <c r="L505" i="13"/>
  <c r="M505" i="13"/>
  <c r="N505" i="13"/>
  <c r="I506" i="13"/>
  <c r="J506" i="13"/>
  <c r="K506" i="13"/>
  <c r="L506" i="13"/>
  <c r="M506" i="13"/>
  <c r="N506" i="13"/>
  <c r="I507" i="13"/>
  <c r="J507" i="13"/>
  <c r="K507" i="13"/>
  <c r="L507" i="13"/>
  <c r="M507" i="13"/>
  <c r="N507" i="13"/>
  <c r="I508" i="13"/>
  <c r="J508" i="13"/>
  <c r="K508" i="13"/>
  <c r="L508" i="13"/>
  <c r="M508" i="13"/>
  <c r="N508" i="13"/>
  <c r="I509" i="13"/>
  <c r="J509" i="13"/>
  <c r="K509" i="13"/>
  <c r="L509" i="13"/>
  <c r="M509" i="13"/>
  <c r="N509" i="13"/>
  <c r="I510" i="13"/>
  <c r="J510" i="13"/>
  <c r="K510" i="13"/>
  <c r="L510" i="13"/>
  <c r="M510" i="13"/>
  <c r="N510" i="13"/>
  <c r="I511" i="13"/>
  <c r="J511" i="13"/>
  <c r="K511" i="13"/>
  <c r="L511" i="13"/>
  <c r="M511" i="13"/>
  <c r="N511" i="13"/>
  <c r="I512" i="13"/>
  <c r="J512" i="13"/>
  <c r="K512" i="13"/>
  <c r="L512" i="13"/>
  <c r="M512" i="13"/>
  <c r="N512" i="13"/>
  <c r="I513" i="13"/>
  <c r="J513" i="13"/>
  <c r="K513" i="13"/>
  <c r="L513" i="13"/>
  <c r="M513" i="13"/>
  <c r="N513" i="13"/>
  <c r="I514" i="13"/>
  <c r="J514" i="13"/>
  <c r="K514" i="13"/>
  <c r="L514" i="13"/>
  <c r="M514" i="13"/>
  <c r="N514" i="13"/>
  <c r="I515" i="13"/>
  <c r="J515" i="13"/>
  <c r="K515" i="13"/>
  <c r="L515" i="13"/>
  <c r="M515" i="13"/>
  <c r="N515" i="13"/>
  <c r="I516" i="13"/>
  <c r="J516" i="13"/>
  <c r="K516" i="13"/>
  <c r="L516" i="13"/>
  <c r="M516" i="13"/>
  <c r="N516" i="13"/>
  <c r="I517" i="13"/>
  <c r="J517" i="13"/>
  <c r="K517" i="13"/>
  <c r="L517" i="13"/>
  <c r="M517" i="13"/>
  <c r="N517" i="13"/>
  <c r="I518" i="13"/>
  <c r="J518" i="13"/>
  <c r="K518" i="13"/>
  <c r="L518" i="13"/>
  <c r="M518" i="13"/>
  <c r="N518" i="13"/>
  <c r="I519" i="13"/>
  <c r="J519" i="13"/>
  <c r="K519" i="13"/>
  <c r="L519" i="13"/>
  <c r="M519" i="13"/>
  <c r="N519" i="13"/>
  <c r="I520" i="13"/>
  <c r="J520" i="13"/>
  <c r="K520" i="13"/>
  <c r="L520" i="13"/>
  <c r="M520" i="13"/>
  <c r="N520" i="13"/>
  <c r="I521" i="13"/>
  <c r="J521" i="13"/>
  <c r="K521" i="13"/>
  <c r="L521" i="13"/>
  <c r="M521" i="13"/>
  <c r="N521" i="13"/>
  <c r="I522" i="13"/>
  <c r="J522" i="13"/>
  <c r="K522" i="13"/>
  <c r="L522" i="13"/>
  <c r="M522" i="13"/>
  <c r="N522" i="13"/>
  <c r="I523" i="13"/>
  <c r="J523" i="13"/>
  <c r="K523" i="13"/>
  <c r="L523" i="13"/>
  <c r="M523" i="13"/>
  <c r="N523" i="13"/>
  <c r="I524" i="13"/>
  <c r="J524" i="13"/>
  <c r="K524" i="13"/>
  <c r="L524" i="13"/>
  <c r="M524" i="13"/>
  <c r="N524" i="13"/>
  <c r="I525" i="13"/>
  <c r="J525" i="13"/>
  <c r="K525" i="13"/>
  <c r="L525" i="13"/>
  <c r="M525" i="13"/>
  <c r="N525" i="13"/>
  <c r="I526" i="13"/>
  <c r="J526" i="13"/>
  <c r="K526" i="13"/>
  <c r="L526" i="13"/>
  <c r="M526" i="13"/>
  <c r="N526" i="13"/>
  <c r="I527" i="13"/>
  <c r="J527" i="13"/>
  <c r="K527" i="13"/>
  <c r="L527" i="13"/>
  <c r="M527" i="13"/>
  <c r="N527" i="13"/>
  <c r="I528" i="13"/>
  <c r="J528" i="13"/>
  <c r="K528" i="13"/>
  <c r="L528" i="13"/>
  <c r="M528" i="13"/>
  <c r="N528" i="13"/>
  <c r="I529" i="13"/>
  <c r="J529" i="13"/>
  <c r="K529" i="13"/>
  <c r="L529" i="13"/>
  <c r="M529" i="13"/>
  <c r="N529" i="13"/>
  <c r="I530" i="13"/>
  <c r="J530" i="13"/>
  <c r="K530" i="13"/>
  <c r="L530" i="13"/>
  <c r="M530" i="13"/>
  <c r="N530" i="13"/>
  <c r="I531" i="13"/>
  <c r="J531" i="13"/>
  <c r="K531" i="13"/>
  <c r="L531" i="13"/>
  <c r="M531" i="13"/>
  <c r="N531" i="13"/>
  <c r="I532" i="13"/>
  <c r="J532" i="13"/>
  <c r="K532" i="13"/>
  <c r="L532" i="13"/>
  <c r="M532" i="13"/>
  <c r="N532" i="13"/>
  <c r="I533" i="13"/>
  <c r="J533" i="13"/>
  <c r="K533" i="13"/>
  <c r="L533" i="13"/>
  <c r="M533" i="13"/>
  <c r="N533" i="13"/>
  <c r="I534" i="13"/>
  <c r="J534" i="13"/>
  <c r="K534" i="13"/>
  <c r="L534" i="13"/>
  <c r="M534" i="13"/>
  <c r="N534" i="13"/>
  <c r="I535" i="13"/>
  <c r="J535" i="13"/>
  <c r="K535" i="13"/>
  <c r="L535" i="13"/>
  <c r="M535" i="13"/>
  <c r="N535" i="13"/>
  <c r="I536" i="13"/>
  <c r="J536" i="13"/>
  <c r="K536" i="13"/>
  <c r="L536" i="13"/>
  <c r="M536" i="13"/>
  <c r="N536" i="13"/>
  <c r="I537" i="13"/>
  <c r="J537" i="13"/>
  <c r="K537" i="13"/>
  <c r="L537" i="13"/>
  <c r="M537" i="13"/>
  <c r="N537" i="13"/>
  <c r="I538" i="13"/>
  <c r="J538" i="13"/>
  <c r="K538" i="13"/>
  <c r="L538" i="13"/>
  <c r="M538" i="13"/>
  <c r="N538" i="13"/>
  <c r="I539" i="13"/>
  <c r="J539" i="13"/>
  <c r="K539" i="13"/>
  <c r="L539" i="13"/>
  <c r="M539" i="13"/>
  <c r="N539" i="13"/>
  <c r="I540" i="13"/>
  <c r="J540" i="13"/>
  <c r="K540" i="13"/>
  <c r="L540" i="13"/>
  <c r="M540" i="13"/>
  <c r="N540" i="13"/>
  <c r="I541" i="13"/>
  <c r="J541" i="13"/>
  <c r="K541" i="13"/>
  <c r="L541" i="13"/>
  <c r="M541" i="13"/>
  <c r="N541" i="13"/>
  <c r="I542" i="13"/>
  <c r="J542" i="13"/>
  <c r="K542" i="13"/>
  <c r="L542" i="13"/>
  <c r="M542" i="13"/>
  <c r="N542" i="13"/>
  <c r="I543" i="13"/>
  <c r="J543" i="13"/>
  <c r="K543" i="13"/>
  <c r="L543" i="13"/>
  <c r="M543" i="13"/>
  <c r="N543" i="13"/>
  <c r="I544" i="13"/>
  <c r="J544" i="13"/>
  <c r="K544" i="13"/>
  <c r="L544" i="13"/>
  <c r="M544" i="13"/>
  <c r="N544" i="13"/>
  <c r="I545" i="13"/>
  <c r="J545" i="13"/>
  <c r="K545" i="13"/>
  <c r="L545" i="13"/>
  <c r="M545" i="13"/>
  <c r="N545" i="13"/>
  <c r="I546" i="13"/>
  <c r="J546" i="13"/>
  <c r="K546" i="13"/>
  <c r="L546" i="13"/>
  <c r="M546" i="13"/>
  <c r="N546" i="13"/>
  <c r="I547" i="13"/>
  <c r="J547" i="13"/>
  <c r="K547" i="13"/>
  <c r="L547" i="13"/>
  <c r="M547" i="13"/>
  <c r="N547" i="13"/>
  <c r="I548" i="13"/>
  <c r="J548" i="13"/>
  <c r="K548" i="13"/>
  <c r="L548" i="13"/>
  <c r="M548" i="13"/>
  <c r="N548" i="13"/>
  <c r="I549" i="13"/>
  <c r="J549" i="13"/>
  <c r="K549" i="13"/>
  <c r="L549" i="13"/>
  <c r="M549" i="13"/>
  <c r="N549" i="13"/>
  <c r="I550" i="13"/>
  <c r="J550" i="13"/>
  <c r="K550" i="13"/>
  <c r="L550" i="13"/>
  <c r="M550" i="13"/>
  <c r="N550" i="13"/>
  <c r="I551" i="13"/>
  <c r="J551" i="13"/>
  <c r="K551" i="13"/>
  <c r="L551" i="13"/>
  <c r="M551" i="13"/>
  <c r="N551" i="13"/>
  <c r="I552" i="13"/>
  <c r="J552" i="13"/>
  <c r="K552" i="13"/>
  <c r="L552" i="13"/>
  <c r="M552" i="13"/>
  <c r="N552" i="13"/>
  <c r="I553" i="13"/>
  <c r="J553" i="13"/>
  <c r="K553" i="13"/>
  <c r="L553" i="13"/>
  <c r="M553" i="13"/>
  <c r="N553" i="13"/>
  <c r="I554" i="13"/>
  <c r="J554" i="13"/>
  <c r="K554" i="13"/>
  <c r="L554" i="13"/>
  <c r="M554" i="13"/>
  <c r="N554" i="13"/>
  <c r="I555" i="13"/>
  <c r="J555" i="13"/>
  <c r="K555" i="13"/>
  <c r="L555" i="13"/>
  <c r="M555" i="13"/>
  <c r="N555" i="13"/>
  <c r="I556" i="13"/>
  <c r="J556" i="13"/>
  <c r="K556" i="13"/>
  <c r="L556" i="13"/>
  <c r="M556" i="13"/>
  <c r="N556" i="13"/>
  <c r="I557" i="13"/>
  <c r="J557" i="13"/>
  <c r="K557" i="13"/>
  <c r="L557" i="13"/>
  <c r="M557" i="13"/>
  <c r="N557" i="13"/>
  <c r="I558" i="13"/>
  <c r="J558" i="13"/>
  <c r="K558" i="13"/>
  <c r="L558" i="13"/>
  <c r="M558" i="13"/>
  <c r="N558" i="13"/>
  <c r="I559" i="13"/>
  <c r="J559" i="13"/>
  <c r="K559" i="13"/>
  <c r="L559" i="13"/>
  <c r="M559" i="13"/>
  <c r="N559" i="13"/>
  <c r="I560" i="13"/>
  <c r="J560" i="13"/>
  <c r="K560" i="13"/>
  <c r="L560" i="13"/>
  <c r="M560" i="13"/>
  <c r="N560" i="13"/>
  <c r="I561" i="13"/>
  <c r="J561" i="13"/>
  <c r="K561" i="13"/>
  <c r="L561" i="13"/>
  <c r="M561" i="13"/>
  <c r="N561" i="13"/>
  <c r="I562" i="13"/>
  <c r="J562" i="13"/>
  <c r="K562" i="13"/>
  <c r="L562" i="13"/>
  <c r="M562" i="13"/>
  <c r="N562" i="13"/>
  <c r="I563" i="13"/>
  <c r="J563" i="13"/>
  <c r="K563" i="13"/>
  <c r="L563" i="13"/>
  <c r="M563" i="13"/>
  <c r="N563" i="13"/>
  <c r="I564" i="13"/>
  <c r="J564" i="13"/>
  <c r="K564" i="13"/>
  <c r="L564" i="13"/>
  <c r="M564" i="13"/>
  <c r="N564" i="13"/>
  <c r="I565" i="13"/>
  <c r="J565" i="13"/>
  <c r="K565" i="13"/>
  <c r="L565" i="13"/>
  <c r="M565" i="13"/>
  <c r="N565" i="13"/>
  <c r="I566" i="13"/>
  <c r="J566" i="13"/>
  <c r="K566" i="13"/>
  <c r="L566" i="13"/>
  <c r="M566" i="13"/>
  <c r="N566" i="13"/>
  <c r="I567" i="13"/>
  <c r="J567" i="13"/>
  <c r="K567" i="13"/>
  <c r="L567" i="13"/>
  <c r="M567" i="13"/>
  <c r="N567" i="13"/>
  <c r="I568" i="13"/>
  <c r="J568" i="13"/>
  <c r="K568" i="13"/>
  <c r="L568" i="13"/>
  <c r="M568" i="13"/>
  <c r="N568" i="13"/>
  <c r="I569" i="13"/>
  <c r="J569" i="13"/>
  <c r="K569" i="13"/>
  <c r="L569" i="13"/>
  <c r="M569" i="13"/>
  <c r="N569" i="13"/>
  <c r="I570" i="13"/>
  <c r="J570" i="13"/>
  <c r="K570" i="13"/>
  <c r="L570" i="13"/>
  <c r="M570" i="13"/>
  <c r="N570" i="13"/>
  <c r="I571" i="13"/>
  <c r="J571" i="13"/>
  <c r="K571" i="13"/>
  <c r="L571" i="13"/>
  <c r="M571" i="13"/>
  <c r="N571" i="13"/>
  <c r="I572" i="13"/>
  <c r="J572" i="13"/>
  <c r="K572" i="13"/>
  <c r="L572" i="13"/>
  <c r="M572" i="13"/>
  <c r="N572" i="13"/>
  <c r="I573" i="13"/>
  <c r="J573" i="13"/>
  <c r="K573" i="13"/>
  <c r="L573" i="13"/>
  <c r="M573" i="13"/>
  <c r="N573" i="13"/>
  <c r="I574" i="13"/>
  <c r="J574" i="13"/>
  <c r="K574" i="13"/>
  <c r="L574" i="13"/>
  <c r="M574" i="13"/>
  <c r="N574" i="13"/>
  <c r="I575" i="13"/>
  <c r="J575" i="13"/>
  <c r="K575" i="13"/>
  <c r="L575" i="13"/>
  <c r="M575" i="13"/>
  <c r="N575" i="13"/>
  <c r="I576" i="13"/>
  <c r="J576" i="13"/>
  <c r="K576" i="13"/>
  <c r="L576" i="13"/>
  <c r="M576" i="13"/>
  <c r="N576" i="13"/>
  <c r="I577" i="13"/>
  <c r="J577" i="13"/>
  <c r="K577" i="13"/>
  <c r="L577" i="13"/>
  <c r="M577" i="13"/>
  <c r="N577" i="13"/>
  <c r="I578" i="13"/>
  <c r="J578" i="13"/>
  <c r="K578" i="13"/>
  <c r="L578" i="13"/>
  <c r="M578" i="13"/>
  <c r="N578" i="13"/>
  <c r="I579" i="13"/>
  <c r="J579" i="13"/>
  <c r="K579" i="13"/>
  <c r="L579" i="13"/>
  <c r="M579" i="13"/>
  <c r="N579" i="13"/>
  <c r="I580" i="13"/>
  <c r="J580" i="13"/>
  <c r="K580" i="13"/>
  <c r="L580" i="13"/>
  <c r="M580" i="13"/>
  <c r="N580" i="13"/>
  <c r="I581" i="13"/>
  <c r="J581" i="13"/>
  <c r="K581" i="13"/>
  <c r="L581" i="13"/>
  <c r="M581" i="13"/>
  <c r="N581" i="13"/>
  <c r="I582" i="13"/>
  <c r="J582" i="13"/>
  <c r="K582" i="13"/>
  <c r="L582" i="13"/>
  <c r="M582" i="13"/>
  <c r="N582" i="13"/>
  <c r="I583" i="13"/>
  <c r="J583" i="13"/>
  <c r="K583" i="13"/>
  <c r="L583" i="13"/>
  <c r="M583" i="13"/>
  <c r="N583" i="13"/>
  <c r="I584" i="13"/>
  <c r="J584" i="13"/>
  <c r="K584" i="13"/>
  <c r="L584" i="13"/>
  <c r="M584" i="13"/>
  <c r="N584" i="13"/>
  <c r="I585" i="13"/>
  <c r="I491" i="13"/>
  <c r="I483" i="13" s="1"/>
  <c r="J585" i="13"/>
  <c r="K585" i="13"/>
  <c r="L585" i="13"/>
  <c r="M585" i="13"/>
  <c r="M491" i="13"/>
  <c r="I485" i="13" s="1"/>
  <c r="N585" i="13"/>
  <c r="I586" i="13"/>
  <c r="J586" i="13"/>
  <c r="K586" i="13"/>
  <c r="L586" i="13"/>
  <c r="M586" i="13"/>
  <c r="N586" i="13"/>
  <c r="I587" i="13"/>
  <c r="J587" i="13"/>
  <c r="K587" i="13"/>
  <c r="L587" i="13"/>
  <c r="M587" i="13"/>
  <c r="N587" i="13"/>
  <c r="N8" i="14"/>
  <c r="R16" i="14"/>
  <c r="M491" i="12"/>
  <c r="I485" i="12"/>
  <c r="L491" i="13"/>
  <c r="J484" i="13" s="1"/>
  <c r="K491" i="13"/>
  <c r="I484" i="13"/>
  <c r="N491" i="13"/>
  <c r="J485" i="13" s="1"/>
  <c r="N12" i="14" l="1"/>
  <c r="N15" i="14"/>
  <c r="N10" i="14"/>
  <c r="N11" i="14"/>
  <c r="N9" i="14"/>
  <c r="N16" i="14" s="1"/>
</calcChain>
</file>

<file path=xl/comments1.xml><?xml version="1.0" encoding="utf-8"?>
<comments xmlns="http://schemas.openxmlformats.org/spreadsheetml/2006/main">
  <authors>
    <author>鹿児島県総合教育センター</author>
  </authors>
  <commentList>
    <comment ref="E7" authorId="0" shapeId="0">
      <text>
        <r>
          <rPr>
            <sz val="9"/>
            <color indexed="81"/>
            <rFont val="MS P ゴシック"/>
            <family val="3"/>
            <charset val="128"/>
          </rPr>
          <t xml:space="preserve">日付（月・日）を入力すると，曜日は自動表示されます。
</t>
        </r>
      </text>
    </comment>
    <comment ref="F7" authorId="0" shapeId="0">
      <text>
        <r>
          <rPr>
            <sz val="9"/>
            <color indexed="81"/>
            <rFont val="MS P ゴシック"/>
            <family val="3"/>
            <charset val="128"/>
          </rPr>
          <t xml:space="preserve">研修事項 一覧の研修番号を入力すると，研修事項，領域（アルファベット）は自動表示されます。
</t>
        </r>
      </text>
    </comment>
    <comment ref="I7" authorId="0" shapeId="0">
      <text>
        <r>
          <rPr>
            <sz val="9"/>
            <color indexed="81"/>
            <rFont val="MS P ゴシック"/>
            <family val="3"/>
            <charset val="128"/>
          </rPr>
          <t>入力の際には，内容例（特高）のシートを活用し，コピー＆ペーストすることもできます。</t>
        </r>
      </text>
    </comment>
  </commentList>
</comments>
</file>

<file path=xl/comments2.xml><?xml version="1.0" encoding="utf-8"?>
<comments xmlns="http://schemas.openxmlformats.org/spreadsheetml/2006/main">
  <authors>
    <author>鹿児島県総合教育センター</author>
  </authors>
  <commentList>
    <comment ref="E7" authorId="0" shapeId="0">
      <text>
        <r>
          <rPr>
            <sz val="9"/>
            <color indexed="81"/>
            <rFont val="MS P ゴシック"/>
            <family val="3"/>
            <charset val="128"/>
          </rPr>
          <t xml:space="preserve">日付（月・日）を入力すると，曜日は自動表示されます。
</t>
        </r>
      </text>
    </comment>
    <comment ref="F7" authorId="0" shapeId="0">
      <text>
        <r>
          <rPr>
            <sz val="9"/>
            <color indexed="81"/>
            <rFont val="MS P ゴシック"/>
            <family val="3"/>
            <charset val="128"/>
          </rPr>
          <t xml:space="preserve">研修事項 一覧の研修番号を入力すると，研修事項，領域（アルファベット）は自動表示されます。
</t>
        </r>
      </text>
    </comment>
    <comment ref="I7" authorId="0" shapeId="0">
      <text>
        <r>
          <rPr>
            <sz val="9"/>
            <color indexed="81"/>
            <rFont val="MS P ゴシック"/>
            <family val="3"/>
            <charset val="128"/>
          </rPr>
          <t>入力の際には，内容例（特中）のシートを活用し，コピー＆ペーストすることもできます。</t>
        </r>
      </text>
    </comment>
  </commentList>
</comments>
</file>

<file path=xl/comments3.xml><?xml version="1.0" encoding="utf-8"?>
<comments xmlns="http://schemas.openxmlformats.org/spreadsheetml/2006/main">
  <authors>
    <author>鹿児島県総合教育センター</author>
  </authors>
  <commentList>
    <comment ref="E7" authorId="0" shapeId="0">
      <text>
        <r>
          <rPr>
            <sz val="9"/>
            <color indexed="81"/>
            <rFont val="MS P ゴシック"/>
            <family val="3"/>
            <charset val="128"/>
          </rPr>
          <t xml:space="preserve">日付（月・日）を入力すると，曜日は自動表示されます。
</t>
        </r>
      </text>
    </comment>
    <comment ref="F7" authorId="0" shapeId="0">
      <text>
        <r>
          <rPr>
            <sz val="9"/>
            <color indexed="81"/>
            <rFont val="MS P ゴシック"/>
            <family val="3"/>
            <charset val="128"/>
          </rPr>
          <t xml:space="preserve">研修事項 一覧の研修番号を入力すると，研修事項，領域（アルファベット）は自動表示されます。
</t>
        </r>
      </text>
    </comment>
    <comment ref="I7" authorId="0" shapeId="0">
      <text>
        <r>
          <rPr>
            <sz val="9"/>
            <color indexed="81"/>
            <rFont val="MS P ゴシック"/>
            <family val="3"/>
            <charset val="128"/>
          </rPr>
          <t>入力の際には，内容例（特小）のシートを活用し，コピー＆ペーストすることもできます。</t>
        </r>
      </text>
    </comment>
  </commentList>
</comments>
</file>

<file path=xl/sharedStrings.xml><?xml version="1.0" encoding="utf-8"?>
<sst xmlns="http://schemas.openxmlformats.org/spreadsheetml/2006/main" count="1963" uniqueCount="794">
  <si>
    <t>指導者</t>
  </si>
  <si>
    <t>資　料</t>
  </si>
  <si>
    <t>校外研修(小中)</t>
    <rPh sb="0" eb="4">
      <t>コウガイケンシュウ</t>
    </rPh>
    <rPh sb="5" eb="7">
      <t>ショウチュウ</t>
    </rPh>
    <phoneticPr fontId="2"/>
  </si>
  <si>
    <t>研修形態</t>
    <rPh sb="2" eb="4">
      <t>ケイタイ</t>
    </rPh>
    <phoneticPr fontId="2"/>
  </si>
  <si>
    <t>基礎研修</t>
    <rPh sb="0" eb="2">
      <t>キソ</t>
    </rPh>
    <rPh sb="2" eb="4">
      <t>ケンシュウ</t>
    </rPh>
    <phoneticPr fontId="2"/>
  </si>
  <si>
    <t>指導教員</t>
    <rPh sb="0" eb="2">
      <t>シドウ</t>
    </rPh>
    <rPh sb="2" eb="4">
      <t>キョウイン</t>
    </rPh>
    <phoneticPr fontId="2"/>
  </si>
  <si>
    <t>授業参観</t>
    <rPh sb="0" eb="2">
      <t>ジュギョウ</t>
    </rPh>
    <rPh sb="2" eb="4">
      <t>サンカン</t>
    </rPh>
    <phoneticPr fontId="2"/>
  </si>
  <si>
    <t>月</t>
    <rPh sb="0" eb="1">
      <t>ガツ</t>
    </rPh>
    <phoneticPr fontId="9"/>
  </si>
  <si>
    <t>日</t>
    <rPh sb="0" eb="1">
      <t>ニチ</t>
    </rPh>
    <phoneticPr fontId="9"/>
  </si>
  <si>
    <t>曜</t>
    <rPh sb="0" eb="1">
      <t>ヨウ</t>
    </rPh>
    <phoneticPr fontId="9"/>
  </si>
  <si>
    <t>研修番号</t>
    <rPh sb="0" eb="2">
      <t>ケンシュウ</t>
    </rPh>
    <rPh sb="2" eb="4">
      <t>バンゴウ</t>
    </rPh>
    <phoneticPr fontId="2"/>
  </si>
  <si>
    <t>時間</t>
    <rPh sb="0" eb="2">
      <t>ジカン</t>
    </rPh>
    <phoneticPr fontId="2"/>
  </si>
  <si>
    <t>教科指導員</t>
    <rPh sb="0" eb="2">
      <t>キョウカ</t>
    </rPh>
    <rPh sb="2" eb="4">
      <t>シドウ</t>
    </rPh>
    <rPh sb="4" eb="5">
      <t>イン</t>
    </rPh>
    <phoneticPr fontId="2"/>
  </si>
  <si>
    <t>参観授業</t>
    <rPh sb="0" eb="2">
      <t>サンカン</t>
    </rPh>
    <rPh sb="2" eb="4">
      <t>ジュギョウ</t>
    </rPh>
    <phoneticPr fontId="2"/>
  </si>
  <si>
    <t>その他の教員</t>
    <rPh sb="2" eb="3">
      <t>タ</t>
    </rPh>
    <rPh sb="4" eb="6">
      <t>キョウイン</t>
    </rPh>
    <phoneticPr fontId="2"/>
  </si>
  <si>
    <t>示範授業</t>
    <rPh sb="0" eb="1">
      <t>シメス</t>
    </rPh>
    <rPh sb="1" eb="2">
      <t>ハン</t>
    </rPh>
    <rPh sb="2" eb="4">
      <t>ジュギョウ</t>
    </rPh>
    <phoneticPr fontId="2"/>
  </si>
  <si>
    <t>授業研究</t>
    <rPh sb="0" eb="2">
      <t>ジュギョウ</t>
    </rPh>
    <rPh sb="2" eb="4">
      <t>ケンキュウ</t>
    </rPh>
    <phoneticPr fontId="2"/>
  </si>
  <si>
    <t>研究授業</t>
    <rPh sb="0" eb="2">
      <t>ケンキュウ</t>
    </rPh>
    <rPh sb="2" eb="4">
      <t>ジュギョウ</t>
    </rPh>
    <phoneticPr fontId="2"/>
  </si>
  <si>
    <t>講義</t>
    <rPh sb="0" eb="2">
      <t>コウギ</t>
    </rPh>
    <phoneticPr fontId="2"/>
  </si>
  <si>
    <t>実習</t>
    <rPh sb="0" eb="2">
      <t>ジッシュウ</t>
    </rPh>
    <phoneticPr fontId="2"/>
  </si>
  <si>
    <t>演習</t>
    <rPh sb="0" eb="2">
      <t>エンシュウ</t>
    </rPh>
    <phoneticPr fontId="2"/>
  </si>
  <si>
    <t>他校種参観Ⅰ</t>
    <rPh sb="0" eb="3">
      <t>タコウシュ</t>
    </rPh>
    <rPh sb="3" eb="5">
      <t>サンカン</t>
    </rPh>
    <phoneticPr fontId="2"/>
  </si>
  <si>
    <t>社会教育等研修</t>
    <rPh sb="0" eb="2">
      <t>シャカイ</t>
    </rPh>
    <rPh sb="2" eb="4">
      <t>キョウイク</t>
    </rPh>
    <rPh sb="4" eb="5">
      <t>トウ</t>
    </rPh>
    <rPh sb="5" eb="7">
      <t>ケンシュウ</t>
    </rPh>
    <phoneticPr fontId="2"/>
  </si>
  <si>
    <t>校　内　指　導　教　員</t>
  </si>
  <si>
    <t>領域</t>
  </si>
  <si>
    <t>時間</t>
  </si>
  <si>
    <t>Ａ</t>
  </si>
  <si>
    <t>授業の進め方</t>
  </si>
  <si>
    <t>Ｃ</t>
  </si>
  <si>
    <t>教職員の使命・服務・接遇(1)</t>
  </si>
  <si>
    <t>年間指導計画と学習指導案</t>
  </si>
  <si>
    <t>学習指導要領と教育課程の編成(1)</t>
  </si>
  <si>
    <t>授業参観(1)［教科］</t>
  </si>
  <si>
    <t>Ｂ</t>
  </si>
  <si>
    <t>児童理解と学級経営(1)</t>
  </si>
  <si>
    <t>教材研究の方法とその実際(1)</t>
  </si>
  <si>
    <t>研究授業等(1)［教科］</t>
  </si>
  <si>
    <t>Ｄ</t>
  </si>
  <si>
    <t>学校教育と校務分掌組織</t>
  </si>
  <si>
    <t>学習指導の評価と通知表(1)</t>
  </si>
  <si>
    <t>Ｅ</t>
  </si>
  <si>
    <t>個に応じた学習指導の進め方(1)</t>
  </si>
  <si>
    <t>評価問題の作成の仕方(1)</t>
  </si>
  <si>
    <t>Ｆ</t>
  </si>
  <si>
    <t>指導要録の記入と取扱い</t>
  </si>
  <si>
    <t>教材研究の方法とその実際(2)</t>
  </si>
  <si>
    <t>Ｇ</t>
  </si>
  <si>
    <t>年度当初の学級事務の進め方</t>
  </si>
  <si>
    <t>教材研究の方法とその実際(3)</t>
  </si>
  <si>
    <t>※</t>
  </si>
  <si>
    <t>総合的な学習の時間の進め方(1)</t>
  </si>
  <si>
    <t>教科指導の基礎技術(1)</t>
  </si>
  <si>
    <t>評価問題の作成の仕方(2)</t>
  </si>
  <si>
    <t>教科指導の基礎技術(2)</t>
  </si>
  <si>
    <t>いじめ・不登校への対応(1)</t>
  </si>
  <si>
    <t>教科指導と教育機器の活用</t>
  </si>
  <si>
    <t>教材研究の方法とその実際(4)</t>
  </si>
  <si>
    <t>保健指導の進め方</t>
  </si>
  <si>
    <t>評価問題の作成の仕方(3)</t>
  </si>
  <si>
    <t>安全指導の進め方</t>
  </si>
  <si>
    <t>学習指導の評価と通知表(2)</t>
  </si>
  <si>
    <t>ＰＴＡの組織と運営</t>
  </si>
  <si>
    <t>教科指導の基礎技術(3)</t>
  </si>
  <si>
    <t>保護者会の進め方</t>
  </si>
  <si>
    <t>教材研究の方法とその実際(5)</t>
  </si>
  <si>
    <t>課題研修の進め方</t>
  </si>
  <si>
    <t>健康・体力づくりの指導</t>
  </si>
  <si>
    <t>学習指導の評価と通知表(3)</t>
  </si>
  <si>
    <t>環境教育の進め方</t>
  </si>
  <si>
    <t>個に応じた学習指導の進め方(2)</t>
  </si>
  <si>
    <t>郷土素材の生かし方</t>
  </si>
  <si>
    <t>一年間の教科指導の反省と評価</t>
  </si>
  <si>
    <t>児童理解と学級経営(2)</t>
  </si>
  <si>
    <t>体験的活動の意義と実際</t>
  </si>
  <si>
    <t>総合的な学習の時間の進め方(2)</t>
  </si>
  <si>
    <t>教職員の使命・服務・接遇(2)</t>
  </si>
  <si>
    <t>道徳教育の進め方</t>
  </si>
  <si>
    <t>授業参観(2)［道徳］</t>
  </si>
  <si>
    <t>特別支援教育の進め方</t>
  </si>
  <si>
    <t>情報教育の進め方</t>
  </si>
  <si>
    <t>研究授業等(2)［道徳］</t>
  </si>
  <si>
    <t>地域との連携</t>
  </si>
  <si>
    <t>学習指導要領と教育課程の編成(2)</t>
  </si>
  <si>
    <t>国際理解教育の進め方</t>
  </si>
  <si>
    <t>【学校裁量】</t>
  </si>
  <si>
    <t>特別活動の進め方</t>
  </si>
  <si>
    <t>授業参観(3)［特別活動］</t>
  </si>
  <si>
    <t>問題行動に関する事例研究</t>
  </si>
  <si>
    <t>複式学級における学習指導</t>
  </si>
  <si>
    <t>年度末の学級事務の進め方</t>
  </si>
  <si>
    <t>研究授業等(3)［特別活動］</t>
  </si>
  <si>
    <t>教育相談の実際</t>
  </si>
  <si>
    <t>いじめ・不登校への対応(2)</t>
  </si>
  <si>
    <t>学習指導要領と教育課程の編成</t>
  </si>
  <si>
    <t>教育行政の重点及び学校の教育目標・教育課程</t>
  </si>
  <si>
    <t>保護者との接し方，地域との連携</t>
  </si>
  <si>
    <t>生徒理解とホームルーム経営(1)</t>
  </si>
  <si>
    <t>いじめ・不登校への対応</t>
  </si>
  <si>
    <t>教科指導の基礎技術(1)　　　　</t>
  </si>
  <si>
    <t>学習指導の評価と通知表(1)　　</t>
  </si>
  <si>
    <t>読書指導と図書館の利用指導</t>
  </si>
  <si>
    <t>総合的な学習の時間の進め方</t>
  </si>
  <si>
    <t>評価問題の作成の仕方(4)</t>
  </si>
  <si>
    <t>教科指導の基礎技術(4)</t>
  </si>
  <si>
    <t>授業参観(2)［特別活動］</t>
  </si>
  <si>
    <t>評価問題の作成の仕方(5)</t>
  </si>
  <si>
    <t>生徒理解とホームルーム経営(2)</t>
  </si>
  <si>
    <t>Ｈ</t>
  </si>
  <si>
    <t>教科指導と情報機器の活用</t>
  </si>
  <si>
    <t>安全指導の進め方，救急態勢</t>
  </si>
  <si>
    <t>地域，施設等との連携</t>
  </si>
  <si>
    <t>保護者との接し方，地域・施設等との連携</t>
  </si>
  <si>
    <t>学級事務の進め方</t>
  </si>
  <si>
    <t>保健・安全指導と救急態勢</t>
  </si>
  <si>
    <t>社会教育と教師の役割</t>
  </si>
  <si>
    <t>授業参観(2)［教科］</t>
  </si>
  <si>
    <t>研究授業等(2)［教科］</t>
  </si>
  <si>
    <t>自立活動の内容と指導法</t>
  </si>
  <si>
    <t>【学校裁量】　</t>
  </si>
  <si>
    <t>授業参観(3)［特別活動］　　　　</t>
  </si>
  <si>
    <t>小</t>
    <rPh sb="0" eb="1">
      <t>ショウ</t>
    </rPh>
    <phoneticPr fontId="9"/>
  </si>
  <si>
    <t>中</t>
    <rPh sb="0" eb="1">
      <t>チュウ</t>
    </rPh>
    <phoneticPr fontId="9"/>
  </si>
  <si>
    <t>高</t>
    <rPh sb="0" eb="1">
      <t>コウ</t>
    </rPh>
    <phoneticPr fontId="9"/>
  </si>
  <si>
    <t>特(小)</t>
    <rPh sb="0" eb="1">
      <t>トク</t>
    </rPh>
    <rPh sb="2" eb="3">
      <t>ショウ</t>
    </rPh>
    <phoneticPr fontId="9"/>
  </si>
  <si>
    <t>特（中）</t>
    <rPh sb="0" eb="1">
      <t>トク</t>
    </rPh>
    <rPh sb="2" eb="3">
      <t>チュウ</t>
    </rPh>
    <phoneticPr fontId="9"/>
  </si>
  <si>
    <t>特（高）</t>
    <rPh sb="0" eb="1">
      <t>トク</t>
    </rPh>
    <rPh sb="2" eb="3">
      <t>コウ</t>
    </rPh>
    <phoneticPr fontId="9"/>
  </si>
  <si>
    <t>一　般　指　導</t>
    <rPh sb="0" eb="1">
      <t>イチ</t>
    </rPh>
    <rPh sb="2" eb="3">
      <t>パン</t>
    </rPh>
    <rPh sb="4" eb="5">
      <t>ユビ</t>
    </rPh>
    <rPh sb="6" eb="7">
      <t>シルベ</t>
    </rPh>
    <phoneticPr fontId="9"/>
  </si>
  <si>
    <t>教　科　指　導</t>
    <rPh sb="4" eb="5">
      <t>ユビ</t>
    </rPh>
    <rPh sb="6" eb="7">
      <t>シルベ</t>
    </rPh>
    <phoneticPr fontId="9"/>
  </si>
  <si>
    <t>校種</t>
    <rPh sb="0" eb="2">
      <t>コウシュ</t>
    </rPh>
    <phoneticPr fontId="2"/>
  </si>
  <si>
    <t>領　域</t>
    <rPh sb="0" eb="1">
      <t>リョウ</t>
    </rPh>
    <rPh sb="2" eb="3">
      <t>イキ</t>
    </rPh>
    <phoneticPr fontId="2"/>
  </si>
  <si>
    <t>主な研修内容</t>
    <rPh sb="0" eb="1">
      <t>オモ</t>
    </rPh>
    <rPh sb="2" eb="4">
      <t>ケンシュウ</t>
    </rPh>
    <rPh sb="4" eb="6">
      <t>ナイヨウ</t>
    </rPh>
    <phoneticPr fontId="2"/>
  </si>
  <si>
    <t xml:space="preserve">　 </t>
  </si>
  <si>
    <t>拠点校指導教員</t>
    <rPh sb="0" eb="3">
      <t>キョテンコウ</t>
    </rPh>
    <rPh sb="3" eb="5">
      <t>シドウ</t>
    </rPh>
    <rPh sb="5" eb="7">
      <t>キョウイン</t>
    </rPh>
    <phoneticPr fontId="2"/>
  </si>
  <si>
    <t>校内指導教員</t>
    <rPh sb="0" eb="2">
      <t>コウナイ</t>
    </rPh>
    <rPh sb="2" eb="4">
      <t>シドウ</t>
    </rPh>
    <rPh sb="4" eb="6">
      <t>キョウイン</t>
    </rPh>
    <phoneticPr fontId="2"/>
  </si>
  <si>
    <t>指導者</t>
    <rPh sb="0" eb="3">
      <t>シドウシャ</t>
    </rPh>
    <phoneticPr fontId="2"/>
  </si>
  <si>
    <t>他校種参観Ⅱ</t>
    <rPh sb="0" eb="3">
      <t>タコウシュ</t>
    </rPh>
    <rPh sb="3" eb="5">
      <t>サンカン</t>
    </rPh>
    <phoneticPr fontId="2"/>
  </si>
  <si>
    <t>資料</t>
    <rPh sb="0" eb="2">
      <t>シリョウ</t>
    </rPh>
    <phoneticPr fontId="2"/>
  </si>
  <si>
    <t>教育課程</t>
    <rPh sb="0" eb="2">
      <t>キョウイク</t>
    </rPh>
    <rPh sb="2" eb="4">
      <t>カテイ</t>
    </rPh>
    <phoneticPr fontId="2"/>
  </si>
  <si>
    <t>自作資料</t>
    <rPh sb="0" eb="2">
      <t>ジサク</t>
    </rPh>
    <rPh sb="2" eb="4">
      <t>シリョウ</t>
    </rPh>
    <phoneticPr fontId="2"/>
  </si>
  <si>
    <t>校内研修等の資料</t>
    <rPh sb="0" eb="2">
      <t>コウナイ</t>
    </rPh>
    <rPh sb="2" eb="4">
      <t>ケンシュウ</t>
    </rPh>
    <rPh sb="4" eb="5">
      <t>トウ</t>
    </rPh>
    <rPh sb="6" eb="8">
      <t>シリョウ</t>
    </rPh>
    <phoneticPr fontId="2"/>
  </si>
  <si>
    <t>その他</t>
    <rPh sb="2" eb="3">
      <t>タ</t>
    </rPh>
    <phoneticPr fontId="2"/>
  </si>
  <si>
    <t>授業</t>
    <rPh sb="0" eb="2">
      <t>ジュギョウ</t>
    </rPh>
    <phoneticPr fontId="2"/>
  </si>
  <si>
    <t>研究紀要,研究誌等</t>
    <rPh sb="0" eb="2">
      <t>ケンキュウ</t>
    </rPh>
    <rPh sb="2" eb="4">
      <t>キヨウ</t>
    </rPh>
    <rPh sb="5" eb="7">
      <t>ケンキュウ</t>
    </rPh>
    <rPh sb="7" eb="8">
      <t>シ</t>
    </rPh>
    <rPh sb="8" eb="9">
      <t>ナド</t>
    </rPh>
    <phoneticPr fontId="2"/>
  </si>
  <si>
    <t>第1回研究授業研修</t>
    <rPh sb="0" eb="1">
      <t>ダイ</t>
    </rPh>
    <rPh sb="2" eb="3">
      <t>カイ</t>
    </rPh>
    <rPh sb="3" eb="5">
      <t>ケンキュウ</t>
    </rPh>
    <rPh sb="5" eb="7">
      <t>ジュギョウ</t>
    </rPh>
    <rPh sb="7" eb="8">
      <t>ケン</t>
    </rPh>
    <rPh sb="8" eb="9">
      <t>シュウ</t>
    </rPh>
    <phoneticPr fontId="2"/>
  </si>
  <si>
    <t>第2回①研究授業研修</t>
    <rPh sb="0" eb="1">
      <t>ダイ</t>
    </rPh>
    <rPh sb="2" eb="3">
      <t>カイ</t>
    </rPh>
    <rPh sb="4" eb="6">
      <t>ケンキュウ</t>
    </rPh>
    <rPh sb="6" eb="8">
      <t>ジュギョウ</t>
    </rPh>
    <rPh sb="8" eb="9">
      <t>ケン</t>
    </rPh>
    <rPh sb="9" eb="10">
      <t>シュウ</t>
    </rPh>
    <phoneticPr fontId="2"/>
  </si>
  <si>
    <t>第2回②研究授業研修</t>
    <rPh sb="0" eb="1">
      <t>ダイ</t>
    </rPh>
    <rPh sb="2" eb="3">
      <t>カイ</t>
    </rPh>
    <rPh sb="4" eb="6">
      <t>ケンキュウ</t>
    </rPh>
    <rPh sb="6" eb="8">
      <t>ジュギョウ</t>
    </rPh>
    <rPh sb="8" eb="9">
      <t>ケン</t>
    </rPh>
    <rPh sb="9" eb="10">
      <t>シュウ</t>
    </rPh>
    <phoneticPr fontId="2"/>
  </si>
  <si>
    <t>(教科)研究授業研修</t>
    <rPh sb="1" eb="3">
      <t>キョウカ</t>
    </rPh>
    <rPh sb="4" eb="6">
      <t>ケンキュウ</t>
    </rPh>
    <rPh sb="6" eb="8">
      <t>ジュギョウ</t>
    </rPh>
    <rPh sb="8" eb="10">
      <t>ケンシュウ</t>
    </rPh>
    <phoneticPr fontId="2"/>
  </si>
  <si>
    <t>(道徳)研究授業研修</t>
    <rPh sb="1" eb="3">
      <t>ドウトク</t>
    </rPh>
    <rPh sb="4" eb="6">
      <t>ケンキュウ</t>
    </rPh>
    <rPh sb="6" eb="8">
      <t>ジュギョウ</t>
    </rPh>
    <rPh sb="8" eb="10">
      <t>ケンシュウ</t>
    </rPh>
    <phoneticPr fontId="2"/>
  </si>
  <si>
    <t>(特活)研究授業研修</t>
    <rPh sb="1" eb="2">
      <t>トク</t>
    </rPh>
    <rPh sb="2" eb="3">
      <t>カツ</t>
    </rPh>
    <rPh sb="4" eb="6">
      <t>ケンキュウ</t>
    </rPh>
    <rPh sb="6" eb="8">
      <t>ジュギョウ</t>
    </rPh>
    <rPh sb="8" eb="10">
      <t>ケンシュウ</t>
    </rPh>
    <phoneticPr fontId="2"/>
  </si>
  <si>
    <t>①教育センターにおける研修</t>
    <rPh sb="1" eb="3">
      <t>キョウイク</t>
    </rPh>
    <rPh sb="11" eb="13">
      <t>ケンシュウ</t>
    </rPh>
    <phoneticPr fontId="2"/>
  </si>
  <si>
    <t>②教育センターにおける研修</t>
    <rPh sb="1" eb="3">
      <t>キョウイク</t>
    </rPh>
    <rPh sb="11" eb="13">
      <t>ケンシュウ</t>
    </rPh>
    <phoneticPr fontId="2"/>
  </si>
  <si>
    <t>①宿泊研修</t>
    <rPh sb="1" eb="3">
      <t>シュクハク</t>
    </rPh>
    <rPh sb="3" eb="5">
      <t>ケンシュウ</t>
    </rPh>
    <phoneticPr fontId="2"/>
  </si>
  <si>
    <t>②宿泊研修</t>
    <rPh sb="1" eb="3">
      <t>シュクハク</t>
    </rPh>
    <rPh sb="3" eb="5">
      <t>ケンシュウ</t>
    </rPh>
    <phoneticPr fontId="2"/>
  </si>
  <si>
    <t>③宿泊研修</t>
    <rPh sb="1" eb="3">
      <t>シュクハク</t>
    </rPh>
    <rPh sb="3" eb="5">
      <t>ケンシュウ</t>
    </rPh>
    <phoneticPr fontId="2"/>
  </si>
  <si>
    <t>④宿泊研修</t>
    <rPh sb="1" eb="3">
      <t>シュクハク</t>
    </rPh>
    <rPh sb="3" eb="5">
      <t>ケンシュウ</t>
    </rPh>
    <phoneticPr fontId="2"/>
  </si>
  <si>
    <t>①地域貢献体験研修</t>
    <rPh sb="1" eb="3">
      <t>チイキ</t>
    </rPh>
    <rPh sb="3" eb="5">
      <t>コウケン</t>
    </rPh>
    <rPh sb="7" eb="9">
      <t>ケンシュウ</t>
    </rPh>
    <phoneticPr fontId="2"/>
  </si>
  <si>
    <t>②地域貢献体験研修</t>
    <rPh sb="1" eb="3">
      <t>チイキ</t>
    </rPh>
    <rPh sb="3" eb="5">
      <t>コウケン</t>
    </rPh>
    <rPh sb="7" eb="9">
      <t>ケンシュウ</t>
    </rPh>
    <phoneticPr fontId="2"/>
  </si>
  <si>
    <t>③地域貢献体験研修</t>
    <rPh sb="1" eb="3">
      <t>チイキ</t>
    </rPh>
    <rPh sb="3" eb="5">
      <t>コウケン</t>
    </rPh>
    <rPh sb="5" eb="7">
      <t>タイケン</t>
    </rPh>
    <rPh sb="7" eb="9">
      <t>ケンシュウ</t>
    </rPh>
    <phoneticPr fontId="2"/>
  </si>
  <si>
    <t>①課題研修</t>
    <rPh sb="1" eb="3">
      <t>カダイ</t>
    </rPh>
    <rPh sb="3" eb="5">
      <t>ケンシュウ</t>
    </rPh>
    <phoneticPr fontId="2"/>
  </si>
  <si>
    <t>②課題研修</t>
    <rPh sb="1" eb="3">
      <t>カダイ</t>
    </rPh>
    <rPh sb="3" eb="5">
      <t>ケンシュウ</t>
    </rPh>
    <phoneticPr fontId="2"/>
  </si>
  <si>
    <t>③課題研修</t>
    <rPh sb="1" eb="3">
      <t>カダイ</t>
    </rPh>
    <rPh sb="3" eb="5">
      <t>ケンシュウ</t>
    </rPh>
    <phoneticPr fontId="2"/>
  </si>
  <si>
    <t>④課題研修</t>
    <rPh sb="1" eb="3">
      <t>カダイ</t>
    </rPh>
    <rPh sb="3" eb="5">
      <t>ケンシュウ</t>
    </rPh>
    <phoneticPr fontId="2"/>
  </si>
  <si>
    <t>学習指導要領</t>
    <rPh sb="0" eb="2">
      <t>ガクシュウ</t>
    </rPh>
    <rPh sb="4" eb="6">
      <t>ヨウリョウ</t>
    </rPh>
    <phoneticPr fontId="2"/>
  </si>
  <si>
    <t>学習指導要領解説</t>
    <rPh sb="0" eb="2">
      <t>ガクシュウ</t>
    </rPh>
    <rPh sb="4" eb="6">
      <t>ヨウリョウ</t>
    </rPh>
    <rPh sb="6" eb="8">
      <t>カイセツ</t>
    </rPh>
    <phoneticPr fontId="2"/>
  </si>
  <si>
    <t>※  授業を通した研修</t>
    <phoneticPr fontId="2"/>
  </si>
  <si>
    <t>○</t>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</si>
  <si>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</si>
  <si>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</si>
  <si>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</si>
  <si>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学校(小学部)【特別支援学校】）</t>
    <rPh sb="0" eb="2">
      <t>ガッコウ</t>
    </rPh>
    <rPh sb="3" eb="6">
      <t>ショウガクブ</t>
    </rPh>
    <rPh sb="8" eb="10">
      <t>トクベツ</t>
    </rPh>
    <rPh sb="10" eb="12">
      <t>シエン</t>
    </rPh>
    <rPh sb="12" eb="14">
      <t>ガッコウ</t>
    </rPh>
    <phoneticPr fontId="2"/>
  </si>
  <si>
    <t>学校(中学部)【特別支援学校】）</t>
    <rPh sb="0" eb="2">
      <t>ガッコウ</t>
    </rPh>
    <rPh sb="3" eb="6">
      <t>チュウガクブ</t>
    </rPh>
    <rPh sb="8" eb="10">
      <t>トクベツ</t>
    </rPh>
    <rPh sb="10" eb="12">
      <t>シエン</t>
    </rPh>
    <rPh sb="12" eb="14">
      <t>ガッコウ</t>
    </rPh>
    <phoneticPr fontId="2"/>
  </si>
  <si>
    <t>学校(高等部)【特別支援学校】）</t>
    <rPh sb="0" eb="2">
      <t>ガッコウ</t>
    </rPh>
    <rPh sb="3" eb="5">
      <t>コウトウ</t>
    </rPh>
    <rPh sb="5" eb="6">
      <t>ブ</t>
    </rPh>
    <rPh sb="8" eb="10">
      <t>トクベツ</t>
    </rPh>
    <rPh sb="10" eb="12">
      <t>シエン</t>
    </rPh>
    <rPh sb="12" eb="14">
      <t>ガッコウ</t>
    </rPh>
    <phoneticPr fontId="2"/>
  </si>
  <si>
    <t>月</t>
    <rPh sb="0" eb="1">
      <t>ツキ</t>
    </rPh>
    <phoneticPr fontId="2"/>
  </si>
  <si>
    <t>４月～８月の計</t>
    <rPh sb="1" eb="2">
      <t>ガツ</t>
    </rPh>
    <rPh sb="4" eb="5">
      <t>ガツ</t>
    </rPh>
    <rPh sb="6" eb="7">
      <t>ケイ</t>
    </rPh>
    <phoneticPr fontId="2"/>
  </si>
  <si>
    <t>９月～12月の計</t>
    <rPh sb="1" eb="2">
      <t>ガツ</t>
    </rPh>
    <rPh sb="5" eb="6">
      <t>ガツ</t>
    </rPh>
    <rPh sb="7" eb="8">
      <t>ケイ</t>
    </rPh>
    <phoneticPr fontId="2"/>
  </si>
  <si>
    <t>１月～３月の計</t>
    <rPh sb="1" eb="2">
      <t>ガツ</t>
    </rPh>
    <rPh sb="4" eb="5">
      <t>ガツ</t>
    </rPh>
    <rPh sb="6" eb="7">
      <t>ケイ</t>
    </rPh>
    <phoneticPr fontId="2"/>
  </si>
  <si>
    <t>４～８月　Ⅰ</t>
    <rPh sb="3" eb="4">
      <t>ガツ</t>
    </rPh>
    <phoneticPr fontId="2"/>
  </si>
  <si>
    <t>Ⅱ</t>
    <phoneticPr fontId="2"/>
  </si>
  <si>
    <t>9～12月Ⅰ</t>
    <rPh sb="4" eb="5">
      <t>ガツ</t>
    </rPh>
    <phoneticPr fontId="2"/>
  </si>
  <si>
    <t>1～3月Ⅰ</t>
    <rPh sb="3" eb="4">
      <t>ガツ</t>
    </rPh>
    <phoneticPr fontId="2"/>
  </si>
  <si>
    <t>年 間 の 合 計</t>
    <rPh sb="0" eb="1">
      <t>トシ</t>
    </rPh>
    <rPh sb="2" eb="3">
      <t>カン</t>
    </rPh>
    <rPh sb="6" eb="7">
      <t>ゴウ</t>
    </rPh>
    <rPh sb="8" eb="9">
      <t>ケイ</t>
    </rPh>
    <phoneticPr fontId="2"/>
  </si>
  <si>
    <t>校長</t>
    <rPh sb="0" eb="2">
      <t>コウチョウ</t>
    </rPh>
    <phoneticPr fontId="2"/>
  </si>
  <si>
    <t>教頭</t>
    <rPh sb="0" eb="2">
      <t>キョウトウ</t>
    </rPh>
    <phoneticPr fontId="2"/>
  </si>
  <si>
    <t>学校名(</t>
    <rPh sb="0" eb="2">
      <t>ガッコウ</t>
    </rPh>
    <rPh sb="2" eb="3">
      <t>メイ</t>
    </rPh>
    <phoneticPr fontId="2"/>
  </si>
  <si>
    <t>研修事項</t>
    <phoneticPr fontId="2"/>
  </si>
  <si>
    <t>校内における</t>
    <rPh sb="0" eb="2">
      <t>コウナイ</t>
    </rPh>
    <phoneticPr fontId="2"/>
  </si>
  <si>
    <t>主任等</t>
    <rPh sb="0" eb="2">
      <t>シュニン</t>
    </rPh>
    <rPh sb="2" eb="3">
      <t>トウ</t>
    </rPh>
    <phoneticPr fontId="2"/>
  </si>
  <si>
    <t>※  授業を通した研修</t>
    <phoneticPr fontId="2"/>
  </si>
  <si>
    <t>【様式1】</t>
    <rPh sb="1" eb="3">
      <t>ヨウシキ</t>
    </rPh>
    <phoneticPr fontId="2"/>
  </si>
  <si>
    <t>初任者名</t>
  </si>
  <si>
    <t>（　　　　　　　　　　　　　　）</t>
    <phoneticPr fontId="2"/>
  </si>
  <si>
    <t>初任者番号</t>
    <rPh sb="0" eb="3">
      <t>ショニンシャ</t>
    </rPh>
    <rPh sb="3" eb="5">
      <t>バンゴウ</t>
    </rPh>
    <phoneticPr fontId="2"/>
  </si>
  <si>
    <t>鹿児島県立　○○○</t>
    <rPh sb="0" eb="4">
      <t>カゴシマケン</t>
    </rPh>
    <rPh sb="4" eb="5">
      <t>リツ</t>
    </rPh>
    <phoneticPr fontId="2"/>
  </si>
  <si>
    <t>学校における生徒指導体制</t>
  </si>
  <si>
    <t>学校における生徒指導体制　　</t>
  </si>
  <si>
    <t>研修の手引</t>
    <rPh sb="0" eb="2">
      <t>ケンシュウ</t>
    </rPh>
    <rPh sb="3" eb="5">
      <t>テビキ</t>
    </rPh>
    <phoneticPr fontId="2"/>
  </si>
  <si>
    <t>研修事項Ⅰ(一般指導）</t>
    <rPh sb="6" eb="8">
      <t>イッパン</t>
    </rPh>
    <rPh sb="8" eb="10">
      <t>シドウ</t>
    </rPh>
    <phoneticPr fontId="9"/>
  </si>
  <si>
    <t>研修事項Ⅱ(教科指導）</t>
    <rPh sb="6" eb="8">
      <t>キョウカ</t>
    </rPh>
    <rPh sb="8" eb="10">
      <t>シドウ</t>
    </rPh>
    <phoneticPr fontId="9"/>
  </si>
  <si>
    <t>単独→　　　　　　　　　　　　　指　　　 　 導　　　  　教　　  　員</t>
    <phoneticPr fontId="9"/>
  </si>
  <si>
    <t>研修番号</t>
    <phoneticPr fontId="9"/>
  </si>
  <si>
    <t>研　修　事　項Ⅰ</t>
    <phoneticPr fontId="9"/>
  </si>
  <si>
    <t>(1)　小学校</t>
    <phoneticPr fontId="9"/>
  </si>
  <si>
    <t>人権教育の在り方(1)</t>
  </si>
  <si>
    <t>１年間の教科指導の反省と評価</t>
  </si>
  <si>
    <t>キャリア教育の意義と実際</t>
  </si>
  <si>
    <t>人権教育の在り方(2)</t>
  </si>
  <si>
    <t>１年間の学級経営の反省と評価</t>
  </si>
  <si>
    <t>１年間の研修の反省と評価</t>
  </si>
  <si>
    <t>人権教育の在り方</t>
  </si>
  <si>
    <t>キャリア教育の意義と実際(1)</t>
  </si>
  <si>
    <t>発達障害のある児童の理解と支援</t>
  </si>
  <si>
    <t>キャリア教育の意義と実際(2)</t>
  </si>
  <si>
    <t>交流及び共同学習の意義とその運営，発達障害のある生徒の理解と支援</t>
  </si>
  <si>
    <t>拠点→　　　　　拠　点　校　指　導　教　員</t>
    <phoneticPr fontId="9"/>
  </si>
  <si>
    <t>単独→　　　　　　　　　　　　　指　　　 　 導　　　  　教　　  　員</t>
    <phoneticPr fontId="9"/>
  </si>
  <si>
    <t>初任校研修の進め方</t>
  </si>
  <si>
    <t>教育行政の重点及び学校の教育目標・ 教育課程</t>
  </si>
  <si>
    <t>保護者との接し方</t>
  </si>
  <si>
    <t>食に関する指導の進め方，給食指導の進め方</t>
    <rPh sb="0" eb="1">
      <t>ショク</t>
    </rPh>
    <rPh sb="2" eb="3">
      <t>カン</t>
    </rPh>
    <rPh sb="5" eb="7">
      <t>シドウ</t>
    </rPh>
    <rPh sb="12" eb="14">
      <t>キュウショク</t>
    </rPh>
    <rPh sb="14" eb="16">
      <t>シドウ</t>
    </rPh>
    <rPh sb="17" eb="18">
      <t>スス</t>
    </rPh>
    <rPh sb="19" eb="20">
      <t>カタ</t>
    </rPh>
    <phoneticPr fontId="6"/>
  </si>
  <si>
    <t>２年目課題研修の進め方</t>
    <rPh sb="1" eb="3">
      <t>ネンメ</t>
    </rPh>
    <phoneticPr fontId="6"/>
  </si>
  <si>
    <t>(2)　中学校</t>
    <phoneticPr fontId="9"/>
  </si>
  <si>
    <t>拠点→　　　　　拠　点　校　指　導　教　員</t>
    <phoneticPr fontId="9"/>
  </si>
  <si>
    <t>単独→　　　　　　　　　　　　　指　　　 　 導　　　  　教　　  　員</t>
    <phoneticPr fontId="9"/>
  </si>
  <si>
    <t>研修番号</t>
    <phoneticPr fontId="9"/>
  </si>
  <si>
    <t>研修番号</t>
    <phoneticPr fontId="9"/>
  </si>
  <si>
    <t>研　修　事　項Ⅱ</t>
    <phoneticPr fontId="9"/>
  </si>
  <si>
    <t>個に応じた学習指導の進め方(1)</t>
    <phoneticPr fontId="9"/>
  </si>
  <si>
    <t>生徒理解と学級経営(1)</t>
    <rPh sb="0" eb="2">
      <t>セイト</t>
    </rPh>
    <phoneticPr fontId="6"/>
  </si>
  <si>
    <t>生徒理解と学級経営(2)</t>
    <rPh sb="0" eb="2">
      <t>セイト</t>
    </rPh>
    <phoneticPr fontId="6"/>
  </si>
  <si>
    <t>(3)　高等学校</t>
    <phoneticPr fontId="9"/>
  </si>
  <si>
    <t>指　　　導　　　教　　　員（教　　科　　指　　導　　員）</t>
    <phoneticPr fontId="9"/>
  </si>
  <si>
    <t>研　修　事　項Ⅰ</t>
    <phoneticPr fontId="9"/>
  </si>
  <si>
    <t>研修番号</t>
    <phoneticPr fontId="9"/>
  </si>
  <si>
    <t>研　修　事　項Ⅱ</t>
    <phoneticPr fontId="9"/>
  </si>
  <si>
    <t>初任校研修の進め方</t>
    <rPh sb="0" eb="2">
      <t>ショニン</t>
    </rPh>
    <rPh sb="2" eb="3">
      <t>コウ</t>
    </rPh>
    <rPh sb="3" eb="5">
      <t>ケンシュウ</t>
    </rPh>
    <rPh sb="6" eb="7">
      <t>スス</t>
    </rPh>
    <rPh sb="8" eb="9">
      <t>カタ</t>
    </rPh>
    <phoneticPr fontId="6"/>
  </si>
  <si>
    <t>研究授業等(2)［教科］</t>
    <rPh sb="9" eb="11">
      <t>キョウカ</t>
    </rPh>
    <phoneticPr fontId="6"/>
  </si>
  <si>
    <t>道徳教育の進め方</t>
    <rPh sb="0" eb="2">
      <t>ドウトク</t>
    </rPh>
    <rPh sb="2" eb="4">
      <t>キョウイク</t>
    </rPh>
    <rPh sb="5" eb="6">
      <t>スス</t>
    </rPh>
    <rPh sb="7" eb="8">
      <t>カタ</t>
    </rPh>
    <phoneticPr fontId="6"/>
  </si>
  <si>
    <t>保健・安全指導の進め方，健康・体力 づくりの指導</t>
  </si>
  <si>
    <t>特別支援教育の進め方</t>
    <rPh sb="0" eb="2">
      <t>トクベツ</t>
    </rPh>
    <rPh sb="2" eb="4">
      <t>シエン</t>
    </rPh>
    <rPh sb="4" eb="6">
      <t>キョウイク</t>
    </rPh>
    <rPh sb="7" eb="8">
      <t>スス</t>
    </rPh>
    <rPh sb="9" eb="10">
      <t>カタ</t>
    </rPh>
    <phoneticPr fontId="6"/>
  </si>
  <si>
    <t>(4)　特別支援学校（小学部）</t>
    <phoneticPr fontId="9"/>
  </si>
  <si>
    <t>拠点→　　　　　拠　点　校　指　導　教　員</t>
    <phoneticPr fontId="9"/>
  </si>
  <si>
    <t>研修番号</t>
    <phoneticPr fontId="9"/>
  </si>
  <si>
    <t>研修番号</t>
    <phoneticPr fontId="9"/>
  </si>
  <si>
    <t>初任校研修の進め方</t>
    <rPh sb="0" eb="2">
      <t>ショニン</t>
    </rPh>
    <rPh sb="2" eb="3">
      <t>コウ</t>
    </rPh>
    <rPh sb="3" eb="5">
      <t>ケンシュウ</t>
    </rPh>
    <phoneticPr fontId="6"/>
  </si>
  <si>
    <t>食に関する指導の在り方，給食指導の進め方</t>
    <rPh sb="0" eb="1">
      <t>ショク</t>
    </rPh>
    <rPh sb="2" eb="3">
      <t>カン</t>
    </rPh>
    <rPh sb="5" eb="7">
      <t>シドウ</t>
    </rPh>
    <rPh sb="8" eb="9">
      <t>ア</t>
    </rPh>
    <rPh sb="10" eb="11">
      <t>カタ</t>
    </rPh>
    <rPh sb="12" eb="14">
      <t>キュウショク</t>
    </rPh>
    <rPh sb="14" eb="16">
      <t>シドウ</t>
    </rPh>
    <phoneticPr fontId="6"/>
  </si>
  <si>
    <t>(5)　特別支援学校（中学部）</t>
    <phoneticPr fontId="9"/>
  </si>
  <si>
    <t>拠点→　　　　　拠　点　校　指　導　教　員</t>
    <phoneticPr fontId="9"/>
  </si>
  <si>
    <t>単独→　　　　　　　　　　　　　指　　　 　 導　　　  　教　　  　員</t>
    <phoneticPr fontId="9"/>
  </si>
  <si>
    <t>(6)　特別支援学校（高等部）</t>
    <phoneticPr fontId="9"/>
  </si>
  <si>
    <t>指　　　導　　　教　　　員（教　　科　　指　　導　　員）</t>
    <phoneticPr fontId="9"/>
  </si>
  <si>
    <t>人権教育の在り方</t>
    <rPh sb="5" eb="6">
      <t>ア</t>
    </rPh>
    <rPh sb="7" eb="8">
      <t>カタ</t>
    </rPh>
    <phoneticPr fontId="6"/>
  </si>
  <si>
    <t>○</t>
    <phoneticPr fontId="2"/>
  </si>
  <si>
    <t>(          )</t>
    <phoneticPr fontId="2"/>
  </si>
  <si>
    <t xml:space="preserve">  (6)　特別支援学校（高等部）における校内研修の研修事項と研修内容の例</t>
    <rPh sb="6" eb="8">
      <t>トクベツ</t>
    </rPh>
    <rPh sb="8" eb="10">
      <t>シエン</t>
    </rPh>
    <rPh sb="10" eb="12">
      <t>ガッコウ</t>
    </rPh>
    <rPh sb="13" eb="15">
      <t>コウトウ</t>
    </rPh>
    <rPh sb="15" eb="16">
      <t>ブ</t>
    </rPh>
    <rPh sb="21" eb="23">
      <t>コウナイ</t>
    </rPh>
    <rPh sb="23" eb="25">
      <t>ケンシュウ</t>
    </rPh>
    <rPh sb="26" eb="28">
      <t>ケンシュウ</t>
    </rPh>
    <rPh sb="28" eb="30">
      <t>ジコウ</t>
    </rPh>
    <rPh sb="31" eb="33">
      <t>ケンシュウ</t>
    </rPh>
    <rPh sb="33" eb="35">
      <t>ナイヨウ</t>
    </rPh>
    <rPh sb="36" eb="37">
      <t>レイ</t>
    </rPh>
    <phoneticPr fontId="9"/>
  </si>
  <si>
    <t>領域</t>
    <rPh sb="0" eb="2">
      <t>リョウイキ</t>
    </rPh>
    <phoneticPr fontId="9"/>
  </si>
  <si>
    <t>研　修　事　項</t>
    <rPh sb="0" eb="1">
      <t>ケン</t>
    </rPh>
    <rPh sb="2" eb="3">
      <t>オサム</t>
    </rPh>
    <rPh sb="4" eb="5">
      <t>コト</t>
    </rPh>
    <rPh sb="6" eb="7">
      <t>コウ</t>
    </rPh>
    <phoneticPr fontId="9"/>
  </si>
  <si>
    <t>時間</t>
    <rPh sb="0" eb="2">
      <t>ジカン</t>
    </rPh>
    <phoneticPr fontId="9"/>
  </si>
  <si>
    <t>文部科学省の示す内容</t>
    <rPh sb="0" eb="2">
      <t>モンブ</t>
    </rPh>
    <rPh sb="2" eb="4">
      <t>カガク</t>
    </rPh>
    <rPh sb="4" eb="5">
      <t>ショウ</t>
    </rPh>
    <rPh sb="6" eb="7">
      <t>シメ</t>
    </rPh>
    <rPh sb="8" eb="10">
      <t>ナイヨウ</t>
    </rPh>
    <phoneticPr fontId="9"/>
  </si>
  <si>
    <t>主　な　研　修　内　容</t>
    <rPh sb="0" eb="1">
      <t>オモ</t>
    </rPh>
    <rPh sb="4" eb="5">
      <t>ケン</t>
    </rPh>
    <rPh sb="6" eb="7">
      <t>オサム</t>
    </rPh>
    <rPh sb="8" eb="9">
      <t>ナイ</t>
    </rPh>
    <rPh sb="10" eb="11">
      <t>カタチ</t>
    </rPh>
    <phoneticPr fontId="9"/>
  </si>
  <si>
    <t>Ａ基礎的素養</t>
    <rPh sb="1" eb="6">
      <t>キソ</t>
    </rPh>
    <phoneticPr fontId="9"/>
  </si>
  <si>
    <t>教職員の使命・服務・接遇</t>
    <phoneticPr fontId="9"/>
  </si>
  <si>
    <t>教員研修と教員としての生き方在り方</t>
    <phoneticPr fontId="9"/>
  </si>
  <si>
    <t>・初任校研修の進め方</t>
    <rPh sb="1" eb="3">
      <t>ショニン</t>
    </rPh>
    <rPh sb="3" eb="4">
      <t>コウ</t>
    </rPh>
    <rPh sb="4" eb="6">
      <t>ケンシュウ</t>
    </rPh>
    <rPh sb="7" eb="8">
      <t>スス</t>
    </rPh>
    <rPh sb="9" eb="10">
      <t>カタ</t>
    </rPh>
    <phoneticPr fontId="9"/>
  </si>
  <si>
    <t>・教員としての心構え</t>
    <phoneticPr fontId="9"/>
  </si>
  <si>
    <t>・教職観の涵養</t>
    <phoneticPr fontId="9"/>
  </si>
  <si>
    <t>・研修と自己成長</t>
    <phoneticPr fontId="9"/>
  </si>
  <si>
    <t>・校内研修・研究への参画</t>
    <phoneticPr fontId="9"/>
  </si>
  <si>
    <t>教員の勤務と公務員としての在り方</t>
    <phoneticPr fontId="9"/>
  </si>
  <si>
    <t>・教育職員の身分と使命　</t>
    <phoneticPr fontId="9"/>
  </si>
  <si>
    <t>・教育公務員の勤務と給与　・県費負担教職員制度</t>
    <phoneticPr fontId="9"/>
  </si>
  <si>
    <t>・人事異動の意義　</t>
    <phoneticPr fontId="9"/>
  </si>
  <si>
    <t>教育行政の重点及び学校の教育目標・教育課程</t>
    <phoneticPr fontId="9"/>
  </si>
  <si>
    <t>公教育の役割と諸課題の解決に向けた取組</t>
    <phoneticPr fontId="9"/>
  </si>
  <si>
    <t>・学校教育において公教育の使命を果たす教員</t>
    <phoneticPr fontId="9"/>
  </si>
  <si>
    <t>・教育改革の背景と学校教育の改善・充実</t>
    <phoneticPr fontId="9"/>
  </si>
  <si>
    <t>・教育基本法等に示された目的と学校教育目標との関連</t>
  </si>
  <si>
    <t>・教育施策の達成目標と学校の取組</t>
    <phoneticPr fontId="9"/>
  </si>
  <si>
    <t>学習指導要領と教育課程の編成</t>
    <phoneticPr fontId="9"/>
  </si>
  <si>
    <t>・学習指導要領の法的位置　・学習指導要領の基準性</t>
    <phoneticPr fontId="9"/>
  </si>
  <si>
    <t>学校教育目標の具現化に向た取組</t>
    <phoneticPr fontId="9"/>
  </si>
  <si>
    <t>・学校教育目標設定の背景と課題</t>
  </si>
  <si>
    <t>・学校経営の目標や方針との関連</t>
    <phoneticPr fontId="9"/>
  </si>
  <si>
    <t>・学校教育目標を具現化する指導計画の在り方</t>
  </si>
  <si>
    <t>・学校教育目標と学年・学級並びに教科等の目標</t>
  </si>
  <si>
    <t>・教育目標，実施，評価，新たな目標のサイクル</t>
    <phoneticPr fontId="9"/>
  </si>
  <si>
    <t>・学習指導要領と教育課程の編成</t>
    <rPh sb="1" eb="3">
      <t>ガクシュウ</t>
    </rPh>
    <rPh sb="3" eb="5">
      <t>シドウ</t>
    </rPh>
    <rPh sb="5" eb="7">
      <t>ヨウリョウ</t>
    </rPh>
    <rPh sb="8" eb="10">
      <t>キョウイク</t>
    </rPh>
    <rPh sb="10" eb="12">
      <t>カテイ</t>
    </rPh>
    <rPh sb="13" eb="15">
      <t>ヘンセイ</t>
    </rPh>
    <phoneticPr fontId="9"/>
  </si>
  <si>
    <t>指導要録の記入と取扱い</t>
    <phoneticPr fontId="9"/>
  </si>
  <si>
    <t>・成績等に関わる諸表簿の作成等の学級事務，管理の仕方や記入上の留意点</t>
    <rPh sb="5" eb="6">
      <t>カカ</t>
    </rPh>
    <rPh sb="14" eb="15">
      <t>トウ</t>
    </rPh>
    <phoneticPr fontId="9"/>
  </si>
  <si>
    <t>学校教育と校務分掌組織</t>
    <phoneticPr fontId="9"/>
  </si>
  <si>
    <t>学校の組織運営</t>
    <phoneticPr fontId="9"/>
  </si>
  <si>
    <t>・学校教育目標の具現化に向けた校内組織の在り方</t>
  </si>
  <si>
    <t>・学校保健，安全指導の意義とねらいや内容と進め方</t>
    <phoneticPr fontId="9"/>
  </si>
  <si>
    <t>・救急態勢と組織的対応等，学校の危機管理</t>
    <rPh sb="1" eb="3">
      <t>キュウキュウ</t>
    </rPh>
    <rPh sb="3" eb="5">
      <t>タイセイ</t>
    </rPh>
    <rPh sb="11" eb="12">
      <t>トウ</t>
    </rPh>
    <phoneticPr fontId="9"/>
  </si>
  <si>
    <t>保護者との接し方，地域，施設等との連携</t>
    <rPh sb="12" eb="14">
      <t>シセツ</t>
    </rPh>
    <rPh sb="14" eb="15">
      <t>トウ</t>
    </rPh>
    <phoneticPr fontId="9"/>
  </si>
  <si>
    <t>・学級通信，保護者への助言</t>
    <phoneticPr fontId="9"/>
  </si>
  <si>
    <t>・家庭教育等の現状と学校教育の果たす役割</t>
    <phoneticPr fontId="9"/>
  </si>
  <si>
    <t>・病院や関係施設との連携</t>
    <rPh sb="1" eb="3">
      <t>ビョウイン</t>
    </rPh>
    <rPh sb="4" eb="6">
      <t>カンケイ</t>
    </rPh>
    <rPh sb="6" eb="8">
      <t>シセツ</t>
    </rPh>
    <rPh sb="10" eb="12">
      <t>レンケイ</t>
    </rPh>
    <phoneticPr fontId="9"/>
  </si>
  <si>
    <t>社会教育と教師の役割</t>
    <phoneticPr fontId="9"/>
  </si>
  <si>
    <t>・社会教育の現状と教師の役割</t>
    <phoneticPr fontId="9"/>
  </si>
  <si>
    <t>人権教育の在り方</t>
    <rPh sb="5" eb="6">
      <t>ア</t>
    </rPh>
    <rPh sb="7" eb="8">
      <t>カタ</t>
    </rPh>
    <phoneticPr fontId="9"/>
  </si>
  <si>
    <t>・人権尊重の理念</t>
    <rPh sb="1" eb="3">
      <t>ジンケン</t>
    </rPh>
    <rPh sb="3" eb="5">
      <t>ソンチョウ</t>
    </rPh>
    <rPh sb="6" eb="8">
      <t>リネン</t>
    </rPh>
    <phoneticPr fontId="9"/>
  </si>
  <si>
    <t>・人権教育の推進方策</t>
    <rPh sb="6" eb="8">
      <t>スイシン</t>
    </rPh>
    <rPh sb="8" eb="10">
      <t>ホウサク</t>
    </rPh>
    <phoneticPr fontId="9"/>
  </si>
  <si>
    <t>・郷土素材の教材化に向けた具体的な取組, 授業における実践</t>
    <phoneticPr fontId="9"/>
  </si>
  <si>
    <t>道徳教育の進め方</t>
    <phoneticPr fontId="9"/>
  </si>
  <si>
    <t>・学校教育全体と道徳教育の関連　　　　　　　　　　　　　　　　</t>
    <phoneticPr fontId="9"/>
  </si>
  <si>
    <t>・道徳教育目標のもつ課題</t>
    <phoneticPr fontId="9"/>
  </si>
  <si>
    <t>・道徳教育の基本方針を具体化する方法</t>
    <phoneticPr fontId="9"/>
  </si>
  <si>
    <t>・道徳教育の諸計画の具体的内容</t>
    <phoneticPr fontId="9"/>
  </si>
  <si>
    <t>・日常指導の中での道徳教育の在り方　　　　　　　　　　　　</t>
    <phoneticPr fontId="9"/>
  </si>
  <si>
    <t>・多様な展開の創意工夫</t>
    <phoneticPr fontId="9"/>
  </si>
  <si>
    <t>・指導体制や他教科等との関連的指導の工夫</t>
    <rPh sb="3" eb="5">
      <t>タイセイ</t>
    </rPh>
    <phoneticPr fontId="9"/>
  </si>
  <si>
    <t>交流及び共同学習の意義とその運営，発達障害のある生徒の理解と支援</t>
    <rPh sb="2" eb="3">
      <t>オヨ</t>
    </rPh>
    <rPh sb="4" eb="6">
      <t>キョウドウ</t>
    </rPh>
    <rPh sb="6" eb="8">
      <t>ガクシュウ</t>
    </rPh>
    <rPh sb="9" eb="11">
      <t>イギ</t>
    </rPh>
    <rPh sb="14" eb="16">
      <t>ウンエイ</t>
    </rPh>
    <rPh sb="17" eb="19">
      <t>ハッタツ</t>
    </rPh>
    <rPh sb="19" eb="21">
      <t>ショウガイ</t>
    </rPh>
    <rPh sb="24" eb="26">
      <t>セイト</t>
    </rPh>
    <rPh sb="27" eb="29">
      <t>リカイ</t>
    </rPh>
    <rPh sb="30" eb="32">
      <t>シエン</t>
    </rPh>
    <phoneticPr fontId="9"/>
  </si>
  <si>
    <t>・発達障害の捉え方</t>
    <rPh sb="1" eb="3">
      <t>ハッタツ</t>
    </rPh>
    <rPh sb="3" eb="5">
      <t>ショウガイ</t>
    </rPh>
    <rPh sb="6" eb="7">
      <t>トラ</t>
    </rPh>
    <rPh sb="8" eb="9">
      <t>カタ</t>
    </rPh>
    <phoneticPr fontId="9"/>
  </si>
  <si>
    <t>・発達障害のある生徒の支援の実際</t>
    <rPh sb="1" eb="3">
      <t>ハッタツ</t>
    </rPh>
    <rPh sb="3" eb="5">
      <t>ショウガイ</t>
    </rPh>
    <rPh sb="8" eb="10">
      <t>セイト</t>
    </rPh>
    <rPh sb="11" eb="13">
      <t>シエン</t>
    </rPh>
    <rPh sb="14" eb="16">
      <t>ジッサイ</t>
    </rPh>
    <phoneticPr fontId="9"/>
  </si>
  <si>
    <t>・開かれた学校づくりと交流及び共同学習の意義</t>
    <rPh sb="1" eb="2">
      <t>ヒラ</t>
    </rPh>
    <rPh sb="5" eb="7">
      <t>ガッコウ</t>
    </rPh>
    <rPh sb="11" eb="13">
      <t>コウリュウ</t>
    </rPh>
    <rPh sb="13" eb="14">
      <t>オヨ</t>
    </rPh>
    <rPh sb="15" eb="17">
      <t>キョウドウ</t>
    </rPh>
    <rPh sb="17" eb="19">
      <t>ガクシュウ</t>
    </rPh>
    <rPh sb="20" eb="22">
      <t>イギ</t>
    </rPh>
    <phoneticPr fontId="9"/>
  </si>
  <si>
    <t>・地域の学校や人々との交流及び共同学習の実際</t>
    <rPh sb="1" eb="3">
      <t>チイキ</t>
    </rPh>
    <rPh sb="4" eb="6">
      <t>ガッコウ</t>
    </rPh>
    <rPh sb="7" eb="9">
      <t>ヒトビト</t>
    </rPh>
    <rPh sb="11" eb="13">
      <t>コウリュウ</t>
    </rPh>
    <rPh sb="13" eb="14">
      <t>オヨ</t>
    </rPh>
    <rPh sb="15" eb="17">
      <t>キョウドウ</t>
    </rPh>
    <rPh sb="17" eb="19">
      <t>ガクシュウ</t>
    </rPh>
    <rPh sb="20" eb="22">
      <t>ジッサイ</t>
    </rPh>
    <phoneticPr fontId="9"/>
  </si>
  <si>
    <t>１年間の研修の反省と評価</t>
    <phoneticPr fontId="9"/>
  </si>
  <si>
    <t>研修の総括</t>
    <phoneticPr fontId="9"/>
  </si>
  <si>
    <t>・１年間の研修の反省と評価</t>
    <phoneticPr fontId="9"/>
  </si>
  <si>
    <t>Ｂホームルーム経営</t>
    <rPh sb="7" eb="9">
      <t>ケイエイ</t>
    </rPh>
    <phoneticPr fontId="9"/>
  </si>
  <si>
    <t>生徒理解とホームルーム経営</t>
    <rPh sb="0" eb="2">
      <t>セイト</t>
    </rPh>
    <phoneticPr fontId="9"/>
  </si>
  <si>
    <t>学級経営の意義</t>
    <phoneticPr fontId="9"/>
  </si>
  <si>
    <t>・学級経営の内容と果たす役割</t>
    <phoneticPr fontId="9"/>
  </si>
  <si>
    <t>・学級経営と学年経営</t>
    <phoneticPr fontId="9"/>
  </si>
  <si>
    <t>・学級の組織づくり</t>
    <phoneticPr fontId="9"/>
  </si>
  <si>
    <t>・教室環境づくり</t>
    <phoneticPr fontId="9"/>
  </si>
  <si>
    <t>・生徒による活動の運営</t>
    <phoneticPr fontId="9"/>
  </si>
  <si>
    <t>・生徒との関わり方</t>
    <rPh sb="5" eb="6">
      <t>カカ</t>
    </rPh>
    <phoneticPr fontId="9"/>
  </si>
  <si>
    <t>・学級集団づくり</t>
    <phoneticPr fontId="9"/>
  </si>
  <si>
    <t>・日常の指導</t>
    <phoneticPr fontId="9"/>
  </si>
  <si>
    <t>学級事務の進め方</t>
    <rPh sb="0" eb="2">
      <t>ガッキュウ</t>
    </rPh>
    <rPh sb="2" eb="4">
      <t>ジム</t>
    </rPh>
    <rPh sb="5" eb="6">
      <t>スス</t>
    </rPh>
    <rPh sb="7" eb="8">
      <t>カタ</t>
    </rPh>
    <phoneticPr fontId="9"/>
  </si>
  <si>
    <t>・年度当初，各学期末，年度末の学級事務</t>
    <phoneticPr fontId="9"/>
  </si>
  <si>
    <t>Ｃ教科指導</t>
    <rPh sb="1" eb="5">
      <t>キシ</t>
    </rPh>
    <phoneticPr fontId="9"/>
  </si>
  <si>
    <t>授業の進め方</t>
    <rPh sb="0" eb="2">
      <t>ジュギョウ</t>
    </rPh>
    <rPh sb="3" eb="4">
      <t>スス</t>
    </rPh>
    <rPh sb="5" eb="6">
      <t>カタ</t>
    </rPh>
    <phoneticPr fontId="9"/>
  </si>
  <si>
    <t>・授業の進め方</t>
    <phoneticPr fontId="9"/>
  </si>
  <si>
    <t>教科指導の基礎技術</t>
    <rPh sb="0" eb="2">
      <t>キョウカ</t>
    </rPh>
    <rPh sb="2" eb="4">
      <t>シドウ</t>
    </rPh>
    <rPh sb="5" eb="7">
      <t>キソ</t>
    </rPh>
    <rPh sb="7" eb="9">
      <t>ギジュツ</t>
    </rPh>
    <phoneticPr fontId="9"/>
  </si>
  <si>
    <t>基礎技術に関する研修</t>
    <phoneticPr fontId="9"/>
  </si>
  <si>
    <t>・生徒理解に関する技術</t>
    <phoneticPr fontId="9"/>
  </si>
  <si>
    <t>・話し方に関する技術</t>
  </si>
  <si>
    <t>・聞き方に関する技術</t>
  </si>
  <si>
    <t>・書き方に関する技術</t>
  </si>
  <si>
    <t>・授業構成の工夫</t>
    <phoneticPr fontId="9"/>
  </si>
  <si>
    <t>・学習形態の工夫</t>
    <phoneticPr fontId="9"/>
  </si>
  <si>
    <t>・学び方の工夫</t>
    <phoneticPr fontId="9"/>
  </si>
  <si>
    <t>・一斉指導の効果</t>
  </si>
  <si>
    <t>・グループ学習の効果</t>
  </si>
  <si>
    <t>１年間の教科指導の反省と評価</t>
    <phoneticPr fontId="9"/>
  </si>
  <si>
    <t>・１年間の教科指導の反省と評価，具体的な改善策と次年度の目標</t>
    <phoneticPr fontId="9"/>
  </si>
  <si>
    <t>個に応じた学習指導の進め方</t>
    <phoneticPr fontId="9"/>
  </si>
  <si>
    <t>・発問の仕方　・指名の仕方　・話し方</t>
    <phoneticPr fontId="9"/>
  </si>
  <si>
    <t>・板書の工夫　・資料の活用　・ノートの取らせ方，利用の仕方</t>
    <rPh sb="19" eb="20">
      <t>ト</t>
    </rPh>
    <phoneticPr fontId="9"/>
  </si>
  <si>
    <t>・生徒の反応の捉え方　・机間指導の実際</t>
    <rPh sb="1" eb="3">
      <t>セイト</t>
    </rPh>
    <rPh sb="7" eb="8">
      <t>トラ</t>
    </rPh>
    <rPh sb="17" eb="19">
      <t>ジッサイ</t>
    </rPh>
    <phoneticPr fontId="9"/>
  </si>
  <si>
    <t>・個別学習の意義</t>
  </si>
  <si>
    <t>・個に応じた指導の在り方</t>
  </si>
  <si>
    <t>・ＩＣＴの活用</t>
    <rPh sb="5" eb="7">
      <t>カツヨウ</t>
    </rPh>
    <phoneticPr fontId="9"/>
  </si>
  <si>
    <t>授業参観(1)［教科］</t>
    <rPh sb="8" eb="10">
      <t>キョウカ</t>
    </rPh>
    <phoneticPr fontId="9"/>
  </si>
  <si>
    <t>・指導案の書き方や内容に関する参観前の視点</t>
  </si>
  <si>
    <t>・授業の雰囲気づくりに関する観察視点</t>
  </si>
  <si>
    <t>・１時間や単元全体の授業構成に関する参観視点</t>
  </si>
  <si>
    <t>・課題設定と評価の仕方に関する参観視点</t>
  </si>
  <si>
    <t>・教材教具の使用や学習の場の工夫に関する参観視点</t>
  </si>
  <si>
    <t>・グループ学習に関する参観視点</t>
  </si>
  <si>
    <t>・各教科ごとのねらいや学習の進め方に関する参観視点</t>
  </si>
  <si>
    <t>・授業形態に関する参観視点</t>
  </si>
  <si>
    <t>・教科等の関連に関する参観視点</t>
    <rPh sb="3" eb="4">
      <t>トウ</t>
    </rPh>
    <phoneticPr fontId="9"/>
  </si>
  <si>
    <t>・授業設計の基礎</t>
  </si>
  <si>
    <t>・自己課題の把握と年間計画の作成</t>
    <phoneticPr fontId="9"/>
  </si>
  <si>
    <t>・授業研究における基礎的要素の把握</t>
    <phoneticPr fontId="9"/>
  </si>
  <si>
    <t>・ねらい設定と授業のまとめの工夫</t>
    <phoneticPr fontId="9"/>
  </si>
  <si>
    <t>・生徒の意欲を引き出す発問等の工夫</t>
    <phoneticPr fontId="9"/>
  </si>
  <si>
    <t>・ティーム・ティーチングによる複数指導体制の工夫</t>
    <rPh sb="15" eb="17">
      <t>フクスウ</t>
    </rPh>
    <rPh sb="17" eb="19">
      <t>シドウ</t>
    </rPh>
    <rPh sb="19" eb="21">
      <t>タイセイ</t>
    </rPh>
    <phoneticPr fontId="9"/>
  </si>
  <si>
    <t>研究授業等(2)［教科］</t>
    <phoneticPr fontId="9"/>
  </si>
  <si>
    <t>・少人数指導や習熟度別授業の工夫</t>
    <phoneticPr fontId="9"/>
  </si>
  <si>
    <t>・教科等の関連指導の工夫</t>
    <rPh sb="3" eb="4">
      <t>トウ</t>
    </rPh>
    <phoneticPr fontId="9"/>
  </si>
  <si>
    <t>・指導案の作成の仕方　・指導に基づく細案の立て方</t>
    <phoneticPr fontId="9"/>
  </si>
  <si>
    <t>・授業の反省と評価</t>
    <phoneticPr fontId="9"/>
  </si>
  <si>
    <t>・教材の収集・選択・分析の方法</t>
  </si>
  <si>
    <t>・教材の効果的な提示，学習場面に応じた教育機器の活用</t>
  </si>
  <si>
    <t>教材・教具の作成と活用法</t>
    <rPh sb="0" eb="2">
      <t>キョウザイ</t>
    </rPh>
    <rPh sb="3" eb="5">
      <t>キョウグ</t>
    </rPh>
    <rPh sb="6" eb="8">
      <t>サクセイ</t>
    </rPh>
    <rPh sb="9" eb="11">
      <t>カツヨウ</t>
    </rPh>
    <rPh sb="11" eb="12">
      <t>ホウ</t>
    </rPh>
    <phoneticPr fontId="9"/>
  </si>
  <si>
    <t>・授業の診断と記録の分析</t>
    <phoneticPr fontId="9"/>
  </si>
  <si>
    <t>・生徒の障害や特性に応じた教材・教具の作成</t>
    <rPh sb="1" eb="3">
      <t>セイト</t>
    </rPh>
    <rPh sb="4" eb="6">
      <t>ショウガイ</t>
    </rPh>
    <rPh sb="7" eb="9">
      <t>トクセイ</t>
    </rPh>
    <rPh sb="10" eb="11">
      <t>オウ</t>
    </rPh>
    <rPh sb="13" eb="15">
      <t>キョウザイ</t>
    </rPh>
    <rPh sb="16" eb="18">
      <t>キョウグ</t>
    </rPh>
    <rPh sb="19" eb="21">
      <t>サクセイ</t>
    </rPh>
    <phoneticPr fontId="9"/>
  </si>
  <si>
    <t>・教材教具の授業への効果的な活用</t>
    <rPh sb="1" eb="3">
      <t>キョウザイ</t>
    </rPh>
    <rPh sb="3" eb="5">
      <t>キョウグ</t>
    </rPh>
    <rPh sb="6" eb="8">
      <t>ジュギョウ</t>
    </rPh>
    <rPh sb="10" eb="13">
      <t>コウカテキ</t>
    </rPh>
    <rPh sb="14" eb="16">
      <t>カツヨウ</t>
    </rPh>
    <phoneticPr fontId="9"/>
  </si>
  <si>
    <t>・ワークシート，テストの作成の仕方　・評価の仕方</t>
    <phoneticPr fontId="9"/>
  </si>
  <si>
    <t>年間指導計画と学習指導案</t>
    <phoneticPr fontId="9"/>
  </si>
  <si>
    <t>授業の進め方に関する研修</t>
    <phoneticPr fontId="9"/>
  </si>
  <si>
    <t>・各教科等，相互の関連</t>
    <rPh sb="4" eb="5">
      <t>トウ</t>
    </rPh>
    <phoneticPr fontId="9"/>
  </si>
  <si>
    <t>・年間指導計画と週案</t>
    <rPh sb="1" eb="3">
      <t>ネンカン</t>
    </rPh>
    <rPh sb="3" eb="5">
      <t>シドウ</t>
    </rPh>
    <rPh sb="5" eb="7">
      <t>ケイカク</t>
    </rPh>
    <rPh sb="8" eb="9">
      <t>シュウ</t>
    </rPh>
    <rPh sb="9" eb="10">
      <t>アン</t>
    </rPh>
    <phoneticPr fontId="9"/>
  </si>
  <si>
    <t>・学習指導要領と教科書</t>
  </si>
  <si>
    <t>・年間指導計画の作成</t>
    <phoneticPr fontId="9"/>
  </si>
  <si>
    <t>学習指導の評価と通知表</t>
    <phoneticPr fontId="9"/>
  </si>
  <si>
    <t>・指導と評価の一体化</t>
  </si>
  <si>
    <t>・通知表の記入の仕方</t>
    <rPh sb="1" eb="3">
      <t>ツウチ</t>
    </rPh>
    <rPh sb="3" eb="4">
      <t>ヒョウ</t>
    </rPh>
    <phoneticPr fontId="9"/>
  </si>
  <si>
    <t>・教育評価の在り方</t>
    <phoneticPr fontId="9"/>
  </si>
  <si>
    <t>・指導に生かす評価</t>
    <phoneticPr fontId="9"/>
  </si>
  <si>
    <t>・評価の実践</t>
  </si>
  <si>
    <t>教材研究の方法とその実際</t>
    <phoneticPr fontId="9"/>
  </si>
  <si>
    <t>・教材化の工夫</t>
  </si>
  <si>
    <t>・教材の系統性</t>
  </si>
  <si>
    <t>・教材の組立て</t>
    <phoneticPr fontId="9"/>
  </si>
  <si>
    <t>・学習指導案の作成</t>
  </si>
  <si>
    <t>・教材に応じた発問</t>
  </si>
  <si>
    <t>・自作教材の作成</t>
  </si>
  <si>
    <t>Ｄ特別活動</t>
    <rPh sb="1" eb="5">
      <t>トク</t>
    </rPh>
    <phoneticPr fontId="9"/>
  </si>
  <si>
    <t>特別活動の進め方</t>
    <phoneticPr fontId="9"/>
  </si>
  <si>
    <t>特別活動の教育的意義</t>
    <phoneticPr fontId="9"/>
  </si>
  <si>
    <t>・特別活動の目標　・特別活動の内容</t>
    <phoneticPr fontId="9"/>
  </si>
  <si>
    <t>・特別活動の特質</t>
    <phoneticPr fontId="9"/>
  </si>
  <si>
    <t>・ガイダンスの機能と教育相談の充実</t>
    <phoneticPr fontId="9"/>
  </si>
  <si>
    <t>・計画委員会の指導と評価の工夫</t>
    <phoneticPr fontId="9"/>
  </si>
  <si>
    <t>児童会活動、クラブ活動、学校行事の指導と評価の工夫改善</t>
  </si>
  <si>
    <t>・集会の活動の指導と評価の工夫</t>
    <phoneticPr fontId="9"/>
  </si>
  <si>
    <t>・学級活動の指導と評価の工夫</t>
    <rPh sb="12" eb="14">
      <t>クフウ</t>
    </rPh>
    <phoneticPr fontId="9"/>
  </si>
  <si>
    <t>・生徒会活動</t>
    <phoneticPr fontId="9"/>
  </si>
  <si>
    <t>・学校行事</t>
    <phoneticPr fontId="9"/>
  </si>
  <si>
    <t>・集団宿泊体験</t>
    <phoneticPr fontId="9"/>
  </si>
  <si>
    <t>特別活動の指導計画と授業の実際</t>
    <phoneticPr fontId="9"/>
  </si>
  <si>
    <t>・全体の指導計画と年間指導計画</t>
    <phoneticPr fontId="9"/>
  </si>
  <si>
    <t>・ホームルーム活動の指導計画の作成と授業の実際</t>
    <phoneticPr fontId="9"/>
  </si>
  <si>
    <t>学級活動の指導と評価の工夫改善</t>
    <rPh sb="0" eb="2">
      <t>ガッキュウ</t>
    </rPh>
    <rPh sb="2" eb="4">
      <t>カツドウ</t>
    </rPh>
    <rPh sb="5" eb="7">
      <t>シドウ</t>
    </rPh>
    <rPh sb="8" eb="10">
      <t>ヒョウカ</t>
    </rPh>
    <rPh sb="11" eb="13">
      <t>クフウ</t>
    </rPh>
    <rPh sb="13" eb="15">
      <t>カイゼン</t>
    </rPh>
    <phoneticPr fontId="9"/>
  </si>
  <si>
    <t>・ホームルーム活動の指導と評価の工夫</t>
    <phoneticPr fontId="9"/>
  </si>
  <si>
    <t>・委員会の指導と評価の工夫</t>
    <phoneticPr fontId="9"/>
  </si>
  <si>
    <t>Ｅ生徒指導　・　キャリア教育</t>
    <rPh sb="1" eb="3">
      <t>セイト</t>
    </rPh>
    <rPh sb="3" eb="5">
      <t>シドウ</t>
    </rPh>
    <rPh sb="12" eb="14">
      <t>キョウイク</t>
    </rPh>
    <phoneticPr fontId="9"/>
  </si>
  <si>
    <t>学校における生徒指導体制</t>
    <rPh sb="10" eb="12">
      <t>タイセイ</t>
    </rPh>
    <phoneticPr fontId="9"/>
  </si>
  <si>
    <t>・生徒指導の意義</t>
    <phoneticPr fontId="9"/>
  </si>
  <si>
    <t>・学校における生徒指導体制</t>
    <rPh sb="11" eb="13">
      <t>タイセイ</t>
    </rPh>
    <phoneticPr fontId="9"/>
  </si>
  <si>
    <t>・生徒指導の反省と評価　　　　</t>
    <phoneticPr fontId="9"/>
  </si>
  <si>
    <t>・社会奉仕体験活動等，体験活動の意義と進め方</t>
    <phoneticPr fontId="9"/>
  </si>
  <si>
    <t>・教員と生徒，生徒同士の人間関係づくり</t>
    <rPh sb="7" eb="9">
      <t>セイト</t>
    </rPh>
    <rPh sb="9" eb="11">
      <t>ドウシ</t>
    </rPh>
    <phoneticPr fontId="9"/>
  </si>
  <si>
    <t>いじめ・不登校への対応</t>
    <phoneticPr fontId="9"/>
  </si>
  <si>
    <t>・生徒の健全育成の取組，「県いじめ防止基本方針」に基づく具体的取組</t>
    <rPh sb="1" eb="3">
      <t>セイト</t>
    </rPh>
    <rPh sb="13" eb="14">
      <t>ケン</t>
    </rPh>
    <rPh sb="17" eb="19">
      <t>ボウシ</t>
    </rPh>
    <rPh sb="19" eb="21">
      <t>キホン</t>
    </rPh>
    <rPh sb="21" eb="23">
      <t>ホウシン</t>
    </rPh>
    <rPh sb="25" eb="26">
      <t>モト</t>
    </rPh>
    <rPh sb="28" eb="31">
      <t>グタイテキ</t>
    </rPh>
    <rPh sb="31" eb="33">
      <t>トリクミ</t>
    </rPh>
    <phoneticPr fontId="9"/>
  </si>
  <si>
    <t>・生徒の褒め方・叱り方</t>
    <rPh sb="1" eb="3">
      <t>セイト</t>
    </rPh>
    <rPh sb="4" eb="5">
      <t>ホ</t>
    </rPh>
    <rPh sb="6" eb="7">
      <t>カタ</t>
    </rPh>
    <rPh sb="8" eb="9">
      <t>シカ</t>
    </rPh>
    <phoneticPr fontId="9"/>
  </si>
  <si>
    <t>・生徒理解の内容と方法</t>
    <phoneticPr fontId="9"/>
  </si>
  <si>
    <t>キャリア教育の意義と実際</t>
    <rPh sb="4" eb="6">
      <t>キョウイク</t>
    </rPh>
    <phoneticPr fontId="9"/>
  </si>
  <si>
    <t>進路指導</t>
    <phoneticPr fontId="9"/>
  </si>
  <si>
    <t>・キャリア教育の意義</t>
    <phoneticPr fontId="9"/>
  </si>
  <si>
    <t>・キャリア教育の展開と事例研究</t>
    <phoneticPr fontId="9"/>
  </si>
  <si>
    <t>・進路情報の収集と活用</t>
    <phoneticPr fontId="9"/>
  </si>
  <si>
    <t>・職業や進路に関わる啓発的な体験活動の指導の実際</t>
    <phoneticPr fontId="9"/>
  </si>
  <si>
    <t>・学校におけるキャリア教育</t>
    <phoneticPr fontId="9"/>
  </si>
  <si>
    <t>・家庭・地域や関係機関との連携</t>
    <phoneticPr fontId="9"/>
  </si>
  <si>
    <t>・キャリア教育の反省と評価</t>
    <phoneticPr fontId="9"/>
  </si>
  <si>
    <t>Ｆ総合的な探究の時間</t>
    <rPh sb="1" eb="4">
      <t>ソウゴウテキ</t>
    </rPh>
    <rPh sb="5" eb="7">
      <t>タンキュウ</t>
    </rPh>
    <rPh sb="8" eb="10">
      <t>ジカン</t>
    </rPh>
    <phoneticPr fontId="9"/>
  </si>
  <si>
    <t>総合的な探究の時間の進め方</t>
    <rPh sb="4" eb="6">
      <t>タンキュウ</t>
    </rPh>
    <phoneticPr fontId="9"/>
  </si>
  <si>
    <t>趣旨・ねらいに関する研修</t>
    <phoneticPr fontId="9"/>
  </si>
  <si>
    <t>・総合的な探究の時間の趣旨</t>
    <rPh sb="5" eb="7">
      <t>タンキュウ</t>
    </rPh>
    <phoneticPr fontId="9"/>
  </si>
  <si>
    <t>全体計画の作成に関する　研修</t>
    <phoneticPr fontId="9"/>
  </si>
  <si>
    <t>・総合的な探究の時間のねらい</t>
    <rPh sb="5" eb="7">
      <t>タンキュウ</t>
    </rPh>
    <phoneticPr fontId="9"/>
  </si>
  <si>
    <t>学習活動の進め方に関する研修</t>
    <phoneticPr fontId="9"/>
  </si>
  <si>
    <t>・総合的な探究の時間の全体計画</t>
    <rPh sb="5" eb="7">
      <t>タンキュウ</t>
    </rPh>
    <phoneticPr fontId="9"/>
  </si>
  <si>
    <t>・教師の適切な指導による学習活動の展開</t>
  </si>
  <si>
    <t>・体験的・問題解決的な学習の仕方</t>
    <phoneticPr fontId="9"/>
  </si>
  <si>
    <t>・学習形態，指導体制の工夫</t>
    <rPh sb="8" eb="10">
      <t>タイセイ</t>
    </rPh>
    <phoneticPr fontId="9"/>
  </si>
  <si>
    <t>・地域の多様な教育資源の積極的な活用の仕方</t>
  </si>
  <si>
    <t>・国際理解に関する学習の一環としての外国語会話等の学習活動の工夫</t>
  </si>
  <si>
    <t>評価に関する研修</t>
    <phoneticPr fontId="9"/>
  </si>
  <si>
    <t>・体験発表会　・プレゼンテーション資料の作成等</t>
    <phoneticPr fontId="9"/>
  </si>
  <si>
    <r>
      <t xml:space="preserve">Ｇ
</t>
    </r>
    <r>
      <rPr>
        <sz val="10"/>
        <rFont val="ＭＳ ゴシック"/>
        <family val="3"/>
        <charset val="128"/>
      </rPr>
      <t>自立
活動</t>
    </r>
    <rPh sb="2" eb="4">
      <t>ジリツ</t>
    </rPh>
    <rPh sb="5" eb="7">
      <t>カツドウ</t>
    </rPh>
    <phoneticPr fontId="9"/>
  </si>
  <si>
    <t>自立活動の内容と指導法</t>
    <phoneticPr fontId="9"/>
  </si>
  <si>
    <t>・自立活動の意義</t>
    <rPh sb="1" eb="3">
      <t>ジリツ</t>
    </rPh>
    <rPh sb="3" eb="5">
      <t>カツドウ</t>
    </rPh>
    <rPh sb="6" eb="8">
      <t>イギ</t>
    </rPh>
    <phoneticPr fontId="9"/>
  </si>
  <si>
    <t>・自立活動の内容と指導の実際</t>
    <rPh sb="1" eb="3">
      <t>ジリツ</t>
    </rPh>
    <rPh sb="3" eb="5">
      <t>カツドウ</t>
    </rPh>
    <rPh sb="6" eb="8">
      <t>ナイヨウ</t>
    </rPh>
    <rPh sb="9" eb="11">
      <t>シドウ</t>
    </rPh>
    <rPh sb="12" eb="14">
      <t>ジッサイ</t>
    </rPh>
    <phoneticPr fontId="9"/>
  </si>
  <si>
    <t>・個別の指導計画の作成と活用</t>
    <rPh sb="1" eb="3">
      <t>コベツ</t>
    </rPh>
    <rPh sb="4" eb="6">
      <t>シドウ</t>
    </rPh>
    <rPh sb="6" eb="8">
      <t>ケイカク</t>
    </rPh>
    <rPh sb="9" eb="11">
      <t>サクセイ</t>
    </rPh>
    <rPh sb="12" eb="14">
      <t>カツヨウ</t>
    </rPh>
    <phoneticPr fontId="9"/>
  </si>
  <si>
    <t>２年目課題研修の進め方</t>
    <rPh sb="1" eb="3">
      <t>ネンメ</t>
    </rPh>
    <rPh sb="3" eb="5">
      <t>カダイ</t>
    </rPh>
    <rPh sb="5" eb="7">
      <t>ケンシュウ</t>
    </rPh>
    <rPh sb="8" eb="9">
      <t>スス</t>
    </rPh>
    <rPh sb="10" eb="11">
      <t>カタ</t>
    </rPh>
    <phoneticPr fontId="9"/>
  </si>
  <si>
    <t>・２年目課題研修の研究主題づくり　・研修計画の作成と研修の進め方</t>
    <rPh sb="2" eb="4">
      <t>ネンメ</t>
    </rPh>
    <rPh sb="4" eb="6">
      <t>カダイ</t>
    </rPh>
    <rPh sb="6" eb="8">
      <t>ケンシュウ</t>
    </rPh>
    <rPh sb="9" eb="11">
      <t>ケンキュウ</t>
    </rPh>
    <rPh sb="11" eb="13">
      <t>シュダイ</t>
    </rPh>
    <rPh sb="18" eb="20">
      <t>ケンシュウ</t>
    </rPh>
    <rPh sb="20" eb="22">
      <t>ケイカク</t>
    </rPh>
    <rPh sb="23" eb="25">
      <t>サクセイ</t>
    </rPh>
    <rPh sb="26" eb="28">
      <t>ケンシュウ</t>
    </rPh>
    <rPh sb="29" eb="30">
      <t>スス</t>
    </rPh>
    <rPh sb="31" eb="32">
      <t>カタ</t>
    </rPh>
    <phoneticPr fontId="9"/>
  </si>
  <si>
    <t>学校裁量</t>
    <rPh sb="0" eb="2">
      <t>ガッコウ</t>
    </rPh>
    <rPh sb="2" eb="4">
      <t>サイリョウ</t>
    </rPh>
    <phoneticPr fontId="9"/>
  </si>
  <si>
    <t xml:space="preserve">  (5)　特別支援学校（中学部）における校内研修の研修事項と研修内容の例</t>
    <rPh sb="6" eb="8">
      <t>トクベツ</t>
    </rPh>
    <rPh sb="8" eb="10">
      <t>シエン</t>
    </rPh>
    <rPh sb="10" eb="12">
      <t>ガッコウ</t>
    </rPh>
    <rPh sb="13" eb="15">
      <t>チュウガク</t>
    </rPh>
    <rPh sb="15" eb="16">
      <t>ブ</t>
    </rPh>
    <rPh sb="21" eb="23">
      <t>コウナイ</t>
    </rPh>
    <rPh sb="23" eb="25">
      <t>ケンシュウ</t>
    </rPh>
    <rPh sb="26" eb="28">
      <t>ケンシュウ</t>
    </rPh>
    <rPh sb="28" eb="30">
      <t>ジコウ</t>
    </rPh>
    <rPh sb="31" eb="33">
      <t>ケンシュウ</t>
    </rPh>
    <rPh sb="33" eb="35">
      <t>ナイヨウ</t>
    </rPh>
    <rPh sb="36" eb="37">
      <t>レイ</t>
    </rPh>
    <phoneticPr fontId="9"/>
  </si>
  <si>
    <t>研修事項</t>
    <rPh sb="0" eb="2">
      <t>ケンシュウ</t>
    </rPh>
    <rPh sb="2" eb="4">
      <t>ジコウ</t>
    </rPh>
    <phoneticPr fontId="9"/>
  </si>
  <si>
    <t>Ａ　基礎的素養</t>
    <rPh sb="2" eb="7">
      <t>キソ</t>
    </rPh>
    <phoneticPr fontId="9"/>
  </si>
  <si>
    <t>・教員としての心構え</t>
    <phoneticPr fontId="9"/>
  </si>
  <si>
    <t>・教職観の涵養</t>
    <phoneticPr fontId="9"/>
  </si>
  <si>
    <t>・研修と自己成長</t>
    <phoneticPr fontId="9"/>
  </si>
  <si>
    <t>・校内研修・研究への参画</t>
    <phoneticPr fontId="9"/>
  </si>
  <si>
    <t>教員の勤務と公務員としての在り方</t>
    <phoneticPr fontId="9"/>
  </si>
  <si>
    <t>・教育職員の身分と使命　</t>
    <phoneticPr fontId="9"/>
  </si>
  <si>
    <t>・教育公務員の勤務と給与　・県費負担教職員制度</t>
    <phoneticPr fontId="9"/>
  </si>
  <si>
    <t>・人事異動の意義　</t>
    <phoneticPr fontId="9"/>
  </si>
  <si>
    <t>教育行政の重点及び学校の教育目標・教育課程</t>
    <phoneticPr fontId="9"/>
  </si>
  <si>
    <t>公教育の役割と諸課題の解決に向けた取組</t>
    <phoneticPr fontId="9"/>
  </si>
  <si>
    <t>・学校教育において公教育の使命を果たす教員</t>
    <phoneticPr fontId="9"/>
  </si>
  <si>
    <t>・教育改革の背景と学校教育の改善・充実</t>
    <phoneticPr fontId="9"/>
  </si>
  <si>
    <t>・教育施策の達成目標と学校の取組</t>
    <phoneticPr fontId="9"/>
  </si>
  <si>
    <t>学習指導要領と教育課程の編成</t>
    <phoneticPr fontId="9"/>
  </si>
  <si>
    <t>・学習指導要領の法的位置　・学習指導要領の基準性</t>
    <phoneticPr fontId="9"/>
  </si>
  <si>
    <t>学校教育目標の具現化に向た取組</t>
    <phoneticPr fontId="9"/>
  </si>
  <si>
    <t>・学校経営の目標や方針との関連</t>
    <phoneticPr fontId="9"/>
  </si>
  <si>
    <t>学習指導要領と教育課程の編成</t>
    <phoneticPr fontId="9"/>
  </si>
  <si>
    <t>・教育目標，実施，評価，新たな目標のサイクル</t>
    <phoneticPr fontId="9"/>
  </si>
  <si>
    <t>指導要録の記入と取扱い</t>
    <phoneticPr fontId="9"/>
  </si>
  <si>
    <t>学校教育と校務分掌組織</t>
    <phoneticPr fontId="9"/>
  </si>
  <si>
    <t>学校の組織運営</t>
    <phoneticPr fontId="9"/>
  </si>
  <si>
    <t>保健指導の進め方</t>
    <phoneticPr fontId="9"/>
  </si>
  <si>
    <t>・学校保健，安全指導の意義とねらいや内容と進め方</t>
    <phoneticPr fontId="9"/>
  </si>
  <si>
    <t>・学校の危機管理と組織的対応</t>
    <phoneticPr fontId="9"/>
  </si>
  <si>
    <t>ＰＴＡの組織と運営</t>
    <phoneticPr fontId="9"/>
  </si>
  <si>
    <t>・ＰＴＡ組織と運営への参画</t>
    <phoneticPr fontId="9"/>
  </si>
  <si>
    <t>地域，施設等との連携</t>
    <rPh sb="3" eb="5">
      <t>シセツ</t>
    </rPh>
    <rPh sb="5" eb="6">
      <t>トウ</t>
    </rPh>
    <phoneticPr fontId="9"/>
  </si>
  <si>
    <t>・家庭教育等の現状と学校教育の果たす役割</t>
    <phoneticPr fontId="9"/>
  </si>
  <si>
    <t>・教育の国際化の意義　・国際社会の課題への対応</t>
    <phoneticPr fontId="9"/>
  </si>
  <si>
    <t>食に関する指導の進め方，給食指導等の進め方</t>
    <phoneticPr fontId="9"/>
  </si>
  <si>
    <t>・食に関する指導の進め方</t>
    <phoneticPr fontId="9"/>
  </si>
  <si>
    <t>環境教育の進め方</t>
    <phoneticPr fontId="9"/>
  </si>
  <si>
    <t>・環境教育の意義と役割  ・各教科等における環境教育の指導</t>
    <phoneticPr fontId="9"/>
  </si>
  <si>
    <t>教育課題の解決に向けた取組</t>
  </si>
  <si>
    <t>・教育の情報化の意義  ・情報社会の課題への対応
・情報モラルの育成</t>
    <rPh sb="26" eb="28">
      <t>ジョウホウ</t>
    </rPh>
    <rPh sb="32" eb="34">
      <t>イクセイ</t>
    </rPh>
    <phoneticPr fontId="9"/>
  </si>
  <si>
    <t>・郷土素材の教材化に向けた具体的な取組、授業における実践</t>
  </si>
  <si>
    <t>発達障害のある生徒の理解と支援</t>
    <rPh sb="0" eb="2">
      <t>ハッタツ</t>
    </rPh>
    <rPh sb="2" eb="4">
      <t>ショウガイ</t>
    </rPh>
    <rPh sb="7" eb="9">
      <t>セイト</t>
    </rPh>
    <rPh sb="10" eb="12">
      <t>リカイ</t>
    </rPh>
    <rPh sb="13" eb="15">
      <t>シエン</t>
    </rPh>
    <phoneticPr fontId="9"/>
  </si>
  <si>
    <t>特別支援教育の制度と具体的な取組</t>
    <phoneticPr fontId="9"/>
  </si>
  <si>
    <t>交流及び共同学習の意義とその運営</t>
    <rPh sb="0" eb="2">
      <t>コウリュウ</t>
    </rPh>
    <rPh sb="2" eb="3">
      <t>オヨ</t>
    </rPh>
    <rPh sb="4" eb="6">
      <t>キョウドウ</t>
    </rPh>
    <rPh sb="6" eb="8">
      <t>ガクシュウ</t>
    </rPh>
    <rPh sb="9" eb="11">
      <t>イギ</t>
    </rPh>
    <rPh sb="14" eb="16">
      <t>ウンエイ</t>
    </rPh>
    <phoneticPr fontId="9"/>
  </si>
  <si>
    <t>体験的活動の意義と実際</t>
    <phoneticPr fontId="9"/>
  </si>
  <si>
    <t>教育機関や企業等における体験を通した研修</t>
    <phoneticPr fontId="9"/>
  </si>
  <si>
    <t>・社会体験・自然体験活動のねらいや内容と進め方</t>
    <rPh sb="1" eb="3">
      <t>シャカイ</t>
    </rPh>
    <rPh sb="3" eb="5">
      <t>タイケン</t>
    </rPh>
    <rPh sb="6" eb="8">
      <t>シゼン</t>
    </rPh>
    <rPh sb="8" eb="10">
      <t>タイケン</t>
    </rPh>
    <rPh sb="10" eb="12">
      <t>カツドウ</t>
    </rPh>
    <rPh sb="17" eb="19">
      <t>ナイヨウ</t>
    </rPh>
    <rPh sb="20" eb="21">
      <t>スス</t>
    </rPh>
    <rPh sb="22" eb="23">
      <t>カタ</t>
    </rPh>
    <phoneticPr fontId="9"/>
  </si>
  <si>
    <t>研修の総括</t>
    <phoneticPr fontId="9"/>
  </si>
  <si>
    <t>・１年間の研修の反省と評価</t>
    <phoneticPr fontId="9"/>
  </si>
  <si>
    <t>Ｂ学級経営</t>
    <rPh sb="1" eb="5">
      <t>ガケ</t>
    </rPh>
    <phoneticPr fontId="9"/>
  </si>
  <si>
    <t>生徒理解と学級経営</t>
    <rPh sb="0" eb="2">
      <t>セイト</t>
    </rPh>
    <phoneticPr fontId="9"/>
  </si>
  <si>
    <t>学級経営の意義</t>
    <phoneticPr fontId="9"/>
  </si>
  <si>
    <t>１年間の学級経営の反省と評価</t>
    <phoneticPr fontId="9"/>
  </si>
  <si>
    <t>学級経営の実際と工夫</t>
    <phoneticPr fontId="9"/>
  </si>
  <si>
    <t>・学級経営案の作成と活用</t>
    <phoneticPr fontId="9"/>
  </si>
  <si>
    <t>保護者との接し方</t>
    <phoneticPr fontId="9"/>
  </si>
  <si>
    <t>保護者と連携を図った学級経営</t>
    <phoneticPr fontId="9"/>
  </si>
  <si>
    <t>・保護者との関わり方</t>
    <rPh sb="6" eb="7">
      <t>カカ</t>
    </rPh>
    <rPh sb="9" eb="10">
      <t>カタ</t>
    </rPh>
    <phoneticPr fontId="9"/>
  </si>
  <si>
    <t>・学級通信の役割と作成の仕方</t>
    <phoneticPr fontId="9"/>
  </si>
  <si>
    <t>・授業参観と保護者会</t>
    <phoneticPr fontId="9"/>
  </si>
  <si>
    <t>年度当初の学級事務の進め方</t>
    <rPh sb="0" eb="2">
      <t>ネンド</t>
    </rPh>
    <rPh sb="2" eb="4">
      <t>トウショ</t>
    </rPh>
    <phoneticPr fontId="9"/>
  </si>
  <si>
    <t>学級事務の処理</t>
    <phoneticPr fontId="9"/>
  </si>
  <si>
    <t>・年度当初，各学期当初の学級事務</t>
    <phoneticPr fontId="9"/>
  </si>
  <si>
    <t>年度末の学級事務の進め方</t>
    <phoneticPr fontId="9"/>
  </si>
  <si>
    <t>・各学期末，年度末の学級事務</t>
    <phoneticPr fontId="9"/>
  </si>
  <si>
    <t>・授業の進め方</t>
    <phoneticPr fontId="9"/>
  </si>
  <si>
    <t>基礎技術に関する研修</t>
    <phoneticPr fontId="9"/>
  </si>
  <si>
    <t>・生徒理解に関する技術</t>
    <phoneticPr fontId="9"/>
  </si>
  <si>
    <t>・授業構成の工夫</t>
    <phoneticPr fontId="9"/>
  </si>
  <si>
    <t>・学習形態の工夫</t>
    <phoneticPr fontId="9"/>
  </si>
  <si>
    <t>・学び方の工夫</t>
    <phoneticPr fontId="9"/>
  </si>
  <si>
    <t>１年間の教科指導の反省と評価</t>
    <phoneticPr fontId="9"/>
  </si>
  <si>
    <t>・１年間の教科指導の反省と評価，具体的な改善策と次年度の目標</t>
    <phoneticPr fontId="9"/>
  </si>
  <si>
    <t>個に応じた学習指導の進め方</t>
    <phoneticPr fontId="9"/>
  </si>
  <si>
    <t>・発問の仕方　・指名の仕方　・話し方</t>
    <phoneticPr fontId="9"/>
  </si>
  <si>
    <t>・自己課題の把握と年間計画の作成</t>
    <phoneticPr fontId="9"/>
  </si>
  <si>
    <t>・授業研究における基礎的要素の把握</t>
    <phoneticPr fontId="9"/>
  </si>
  <si>
    <t>・ねらいの設定と授業のまとめの工夫</t>
    <phoneticPr fontId="9"/>
  </si>
  <si>
    <t>・生徒の意欲を引き出す発問等の工夫</t>
    <phoneticPr fontId="9"/>
  </si>
  <si>
    <t>・少人数指導や習熟度別授業の工夫</t>
    <phoneticPr fontId="9"/>
  </si>
  <si>
    <t>・指導案の作成の仕方　・指導に基づく細案の立て方</t>
    <phoneticPr fontId="9"/>
  </si>
  <si>
    <t>・授業の反省と評価</t>
    <phoneticPr fontId="9"/>
  </si>
  <si>
    <t>教科指導と教育機器の活用</t>
    <rPh sb="0" eb="2">
      <t>キョウカ</t>
    </rPh>
    <rPh sb="2" eb="4">
      <t>シドウ</t>
    </rPh>
    <rPh sb="5" eb="7">
      <t>キョウイク</t>
    </rPh>
    <rPh sb="7" eb="9">
      <t>キキ</t>
    </rPh>
    <rPh sb="10" eb="12">
      <t>カツヨウ</t>
    </rPh>
    <phoneticPr fontId="9"/>
  </si>
  <si>
    <t>教材・教具の作成と活用法</t>
    <phoneticPr fontId="9"/>
  </si>
  <si>
    <t>・授業の診断と記録の分析</t>
    <phoneticPr fontId="9"/>
  </si>
  <si>
    <t>・ワークシート，テストの作成の仕方　・評価の仕方</t>
    <phoneticPr fontId="9"/>
  </si>
  <si>
    <t>年間指導計画と学習指導案</t>
    <phoneticPr fontId="9"/>
  </si>
  <si>
    <t>授業の進め方に関する研修</t>
    <phoneticPr fontId="9"/>
  </si>
  <si>
    <t>・年間指導計画の作成</t>
    <phoneticPr fontId="9"/>
  </si>
  <si>
    <t>学習指導の評価と通知表</t>
    <phoneticPr fontId="9"/>
  </si>
  <si>
    <t>・通知表の記入の仕方</t>
    <rPh sb="2" eb="3">
      <t>チ</t>
    </rPh>
    <rPh sb="3" eb="4">
      <t>ヒョウ</t>
    </rPh>
    <phoneticPr fontId="9"/>
  </si>
  <si>
    <t>・教育評価の在り方</t>
    <phoneticPr fontId="9"/>
  </si>
  <si>
    <t>・指導に生かす評価</t>
    <phoneticPr fontId="9"/>
  </si>
  <si>
    <t>教材研究の方法とその実際</t>
    <phoneticPr fontId="9"/>
  </si>
  <si>
    <t>・教材の組立て</t>
    <phoneticPr fontId="9"/>
  </si>
  <si>
    <t>Ｄ道徳</t>
    <rPh sb="1" eb="3">
      <t>ド</t>
    </rPh>
    <phoneticPr fontId="9"/>
  </si>
  <si>
    <t>道徳教育の基礎的理解に関する研修</t>
    <phoneticPr fontId="9"/>
  </si>
  <si>
    <t>・学校教育全体と道徳教育の関連　　　　　　　　　　　　　　　　</t>
    <phoneticPr fontId="9"/>
  </si>
  <si>
    <t>・道徳教育の諸計画の具体的内容</t>
    <phoneticPr fontId="9"/>
  </si>
  <si>
    <t>・日常指導の中での道徳教育の在り方　　　　　　　　　　　　</t>
    <phoneticPr fontId="9"/>
  </si>
  <si>
    <t>授業参観(2)［道徳科］</t>
    <rPh sb="10" eb="11">
      <t>カ</t>
    </rPh>
    <phoneticPr fontId="2"/>
  </si>
  <si>
    <t>授業参観(2)［道徳科］</t>
    <rPh sb="10" eb="11">
      <t>カ</t>
    </rPh>
    <phoneticPr fontId="9"/>
  </si>
  <si>
    <t>・授業構成，展開の工夫，雰囲気づくりなどの参観視点</t>
    <phoneticPr fontId="9"/>
  </si>
  <si>
    <t>・計画作成，修正の仕方</t>
    <phoneticPr fontId="9"/>
  </si>
  <si>
    <t>・各教科等での道徳教育</t>
  </si>
  <si>
    <t>・道徳科の評価の多様な方法</t>
    <rPh sb="3" eb="4">
      <t>カ</t>
    </rPh>
    <phoneticPr fontId="9"/>
  </si>
  <si>
    <t>・道徳科授業研究における基礎的要素と自己課題　　　　</t>
    <rPh sb="3" eb="4">
      <t>カ</t>
    </rPh>
    <phoneticPr fontId="9"/>
  </si>
  <si>
    <t>研究授業等(2)［道徳科］</t>
    <rPh sb="9" eb="11">
      <t>ドウトク</t>
    </rPh>
    <rPh sb="11" eb="12">
      <t>カ</t>
    </rPh>
    <phoneticPr fontId="9"/>
  </si>
  <si>
    <t>道徳の時間の指導に関する研修</t>
    <phoneticPr fontId="9"/>
  </si>
  <si>
    <t>・主題構想の進め方　　　　　　　</t>
    <phoneticPr fontId="9"/>
  </si>
  <si>
    <t>・資料研究や分析の仕方</t>
  </si>
  <si>
    <t>・道徳科学習指導案の作成の仕方　　　　　　　　　　　　</t>
    <rPh sb="3" eb="4">
      <t>カ</t>
    </rPh>
    <phoneticPr fontId="9"/>
  </si>
  <si>
    <t>・道徳科の評価の意味　　　</t>
    <rPh sb="3" eb="4">
      <t>カ</t>
    </rPh>
    <phoneticPr fontId="9"/>
  </si>
  <si>
    <t>・授業構成や活動の全体的な工夫</t>
    <phoneticPr fontId="9"/>
  </si>
  <si>
    <t>・発問や児童生徒の学び方,学習形態等の工夫　　　　　　</t>
    <phoneticPr fontId="9"/>
  </si>
  <si>
    <t>Ｅ特別活動</t>
    <rPh sb="1" eb="5">
      <t>トク</t>
    </rPh>
    <phoneticPr fontId="9"/>
  </si>
  <si>
    <t>特別活動の進め方</t>
    <phoneticPr fontId="9"/>
  </si>
  <si>
    <t>特別活動の教育的意義</t>
    <phoneticPr fontId="9"/>
  </si>
  <si>
    <t>・特別活動の目標　・特別活動の内容</t>
    <phoneticPr fontId="9"/>
  </si>
  <si>
    <t>・特別活動の特質</t>
    <phoneticPr fontId="9"/>
  </si>
  <si>
    <t>・ガイダンスの機能と教育相談の充実</t>
    <phoneticPr fontId="9"/>
  </si>
  <si>
    <t>・集会の活動の指導と評価の工夫</t>
    <phoneticPr fontId="9"/>
  </si>
  <si>
    <t>・生徒会活動</t>
    <phoneticPr fontId="9"/>
  </si>
  <si>
    <t>・学校行事</t>
    <phoneticPr fontId="9"/>
  </si>
  <si>
    <t>・集団宿泊体験</t>
    <phoneticPr fontId="9"/>
  </si>
  <si>
    <t>特別活動の指導計画と授業の実際</t>
    <phoneticPr fontId="9"/>
  </si>
  <si>
    <t>・全体の指導計画と年間指導計画</t>
    <phoneticPr fontId="9"/>
  </si>
  <si>
    <t>・学級活動の指導計画の作成と授業の実際</t>
    <phoneticPr fontId="9"/>
  </si>
  <si>
    <t>・係の活動の指導と評価の工夫</t>
    <phoneticPr fontId="9"/>
  </si>
  <si>
    <t>・学級活動の指導と評価の工夫</t>
    <phoneticPr fontId="9"/>
  </si>
  <si>
    <t>・計画委員会の指導と評価の工夫</t>
    <phoneticPr fontId="9"/>
  </si>
  <si>
    <t>Ｆ生徒指導　・　キャリア教育</t>
    <rPh sb="1" eb="3">
      <t>セイト</t>
    </rPh>
    <rPh sb="3" eb="5">
      <t>シドウ</t>
    </rPh>
    <rPh sb="12" eb="14">
      <t>キョウイク</t>
    </rPh>
    <phoneticPr fontId="9"/>
  </si>
  <si>
    <t>・生徒指導の意義</t>
    <phoneticPr fontId="9"/>
  </si>
  <si>
    <t>・生徒指導の反省と評価　　　　</t>
    <phoneticPr fontId="9"/>
  </si>
  <si>
    <t>・社会奉仕体験活動等，体験活動の意義と進め方</t>
    <phoneticPr fontId="9"/>
  </si>
  <si>
    <t>・教員と生徒，生徒同士の人間関係づくり</t>
    <rPh sb="9" eb="11">
      <t>ドウシ</t>
    </rPh>
    <phoneticPr fontId="9"/>
  </si>
  <si>
    <t>問題行動に関する事例研究</t>
    <phoneticPr fontId="9"/>
  </si>
  <si>
    <t>・問題行動等に関する事例研究</t>
    <phoneticPr fontId="9"/>
  </si>
  <si>
    <t>いじめ・不登校への対応</t>
    <phoneticPr fontId="9"/>
  </si>
  <si>
    <t>・生徒理解の内容と方法</t>
    <phoneticPr fontId="9"/>
  </si>
  <si>
    <t>進路指導</t>
    <phoneticPr fontId="9"/>
  </si>
  <si>
    <t>・キャリア教育の意義</t>
    <phoneticPr fontId="9"/>
  </si>
  <si>
    <t>・キャリア教育の展開と事例研究</t>
    <phoneticPr fontId="9"/>
  </si>
  <si>
    <t>・進路情報の収集と活用</t>
    <phoneticPr fontId="9"/>
  </si>
  <si>
    <t>・職業や進路に関わる啓発的な体験活動の指導の実際</t>
    <phoneticPr fontId="9"/>
  </si>
  <si>
    <t>・学校におけるキャリア教育</t>
    <phoneticPr fontId="9"/>
  </si>
  <si>
    <t>・ガイダンスの機能と教育相談の充実</t>
    <phoneticPr fontId="9"/>
  </si>
  <si>
    <t>・家庭・地域や関係機関との連携</t>
    <phoneticPr fontId="9"/>
  </si>
  <si>
    <t>・キャリア教育の反省と評価</t>
    <phoneticPr fontId="9"/>
  </si>
  <si>
    <t>Ｇ総合的な学習の時間</t>
    <rPh sb="1" eb="10">
      <t>ソガ</t>
    </rPh>
    <phoneticPr fontId="9"/>
  </si>
  <si>
    <t>総合的な学習の時間の進め方</t>
    <phoneticPr fontId="9"/>
  </si>
  <si>
    <t>趣旨・ねらいに関する研修</t>
    <phoneticPr fontId="9"/>
  </si>
  <si>
    <t>・総合的な学習の時間の趣旨</t>
    <phoneticPr fontId="9"/>
  </si>
  <si>
    <t>全体計画の作成に関する　研修</t>
    <phoneticPr fontId="9"/>
  </si>
  <si>
    <t>・総合的な学習の時間のねらい</t>
    <phoneticPr fontId="9"/>
  </si>
  <si>
    <t>学習活動の進め方に関する研修</t>
    <phoneticPr fontId="9"/>
  </si>
  <si>
    <t>・総合的な学習の時間の全体計画</t>
    <phoneticPr fontId="9"/>
  </si>
  <si>
    <t>・体験的・問題解決的な学習の仕方</t>
    <phoneticPr fontId="9"/>
  </si>
  <si>
    <t>評価に関する研修</t>
    <phoneticPr fontId="9"/>
  </si>
  <si>
    <t>・体験発表会　・プレゼンテーション資料の作成等</t>
    <phoneticPr fontId="9"/>
  </si>
  <si>
    <r>
      <t xml:space="preserve">Ｈ
</t>
    </r>
    <r>
      <rPr>
        <sz val="10"/>
        <rFont val="ＭＳ ゴシック"/>
        <family val="3"/>
        <charset val="128"/>
      </rPr>
      <t>自立
活動</t>
    </r>
    <rPh sb="2" eb="4">
      <t>ジリツ</t>
    </rPh>
    <rPh sb="5" eb="7">
      <t>カツドウ</t>
    </rPh>
    <phoneticPr fontId="9"/>
  </si>
  <si>
    <t>自立活動の内容と指導法</t>
    <phoneticPr fontId="9"/>
  </si>
  <si>
    <t xml:space="preserve">  (4)　特別支援学校（小学部）における校内研修の研修事項と研修内容の例</t>
    <rPh sb="6" eb="8">
      <t>トクベツ</t>
    </rPh>
    <rPh sb="8" eb="10">
      <t>シエン</t>
    </rPh>
    <rPh sb="10" eb="12">
      <t>ガッコウ</t>
    </rPh>
    <rPh sb="13" eb="16">
      <t>ショウガクブ</t>
    </rPh>
    <rPh sb="21" eb="23">
      <t>コウナイ</t>
    </rPh>
    <rPh sb="23" eb="25">
      <t>ケンシュウ</t>
    </rPh>
    <rPh sb="26" eb="28">
      <t>ケンシュウ</t>
    </rPh>
    <rPh sb="28" eb="30">
      <t>ジコウ</t>
    </rPh>
    <rPh sb="31" eb="33">
      <t>ケンシュウ</t>
    </rPh>
    <rPh sb="33" eb="35">
      <t>ナイヨウ</t>
    </rPh>
    <rPh sb="36" eb="37">
      <t>レイ</t>
    </rPh>
    <phoneticPr fontId="9"/>
  </si>
  <si>
    <t>教職員の使命・服務・接遇</t>
    <phoneticPr fontId="9"/>
  </si>
  <si>
    <t>教員研修と教員としての生き方在り方</t>
    <phoneticPr fontId="9"/>
  </si>
  <si>
    <t>・教職観の涵養</t>
    <phoneticPr fontId="9"/>
  </si>
  <si>
    <t>・教育職員の身分と使命　</t>
    <phoneticPr fontId="9"/>
  </si>
  <si>
    <t>・人事異動の意義　</t>
    <phoneticPr fontId="9"/>
  </si>
  <si>
    <t>教育行政の重点及び学校の教育目標・教育課程</t>
    <phoneticPr fontId="9"/>
  </si>
  <si>
    <t>・学習指導要領の法的位置　・学習指導要領の基準性</t>
    <phoneticPr fontId="9"/>
  </si>
  <si>
    <t>学校教育目標の具現化に向た取組</t>
    <phoneticPr fontId="9"/>
  </si>
  <si>
    <t>・学習指導要領と教育課程の編成</t>
    <phoneticPr fontId="9"/>
  </si>
  <si>
    <t>保健指導の進め方</t>
    <phoneticPr fontId="9"/>
  </si>
  <si>
    <t>・学校保健，安全指導の意義とねらいや内容と進め方</t>
    <phoneticPr fontId="9"/>
  </si>
  <si>
    <t>ＰＴＡの組織と運営</t>
    <phoneticPr fontId="9"/>
  </si>
  <si>
    <t>・ＰＴＡ組織と運営への参画</t>
    <phoneticPr fontId="9"/>
  </si>
  <si>
    <t>・教育の国際化の意義　・国際社会の課題への対応</t>
    <phoneticPr fontId="9"/>
  </si>
  <si>
    <t>食に関する指導の進め方，給食指導等の進め方</t>
    <phoneticPr fontId="9"/>
  </si>
  <si>
    <t>・食に関する指導の進め方</t>
    <phoneticPr fontId="9"/>
  </si>
  <si>
    <t>環境教育の進め方</t>
    <phoneticPr fontId="9"/>
  </si>
  <si>
    <t>・環境教育の意義と役割　・各教科等における環境教育の指導</t>
    <phoneticPr fontId="9"/>
  </si>
  <si>
    <t>・教育の情報化の意義　・情報社会の課題への対応
・情報モラルの育成</t>
    <rPh sb="25" eb="27">
      <t>ジョウホウ</t>
    </rPh>
    <rPh sb="31" eb="33">
      <t>イクセイ</t>
    </rPh>
    <phoneticPr fontId="9"/>
  </si>
  <si>
    <t>・郷土素材の教材化に向けた具体的な取組，授業における実践</t>
    <phoneticPr fontId="9"/>
  </si>
  <si>
    <t>発達障害のある児童の理解と支援</t>
    <rPh sb="0" eb="2">
      <t>ハッタツ</t>
    </rPh>
    <rPh sb="2" eb="4">
      <t>ショウガイ</t>
    </rPh>
    <rPh sb="7" eb="9">
      <t>ジドウ</t>
    </rPh>
    <rPh sb="10" eb="12">
      <t>リカイ</t>
    </rPh>
    <rPh sb="13" eb="15">
      <t>シエン</t>
    </rPh>
    <phoneticPr fontId="9"/>
  </si>
  <si>
    <t>・発達障害のある児童の支援の実際</t>
    <rPh sb="1" eb="3">
      <t>ハッタツ</t>
    </rPh>
    <rPh sb="3" eb="5">
      <t>ショウガイ</t>
    </rPh>
    <rPh sb="8" eb="10">
      <t>ジドウ</t>
    </rPh>
    <rPh sb="11" eb="13">
      <t>シエン</t>
    </rPh>
    <rPh sb="14" eb="16">
      <t>ジッサイ</t>
    </rPh>
    <phoneticPr fontId="9"/>
  </si>
  <si>
    <t>体験的活動の意義と実際</t>
    <phoneticPr fontId="9"/>
  </si>
  <si>
    <t>１年間の研修の反省と評価</t>
    <phoneticPr fontId="9"/>
  </si>
  <si>
    <t>研修の総括</t>
    <phoneticPr fontId="9"/>
  </si>
  <si>
    <t>・１年間の研修の反省と評価</t>
    <phoneticPr fontId="9"/>
  </si>
  <si>
    <t>児童理解と学級経営</t>
    <phoneticPr fontId="9"/>
  </si>
  <si>
    <t>学級経営の意義</t>
    <phoneticPr fontId="9"/>
  </si>
  <si>
    <t>・学級経営の内容と果たす役割</t>
    <phoneticPr fontId="9"/>
  </si>
  <si>
    <t>・学級経営と学年経営</t>
    <phoneticPr fontId="9"/>
  </si>
  <si>
    <t>・学級の組織づくり</t>
    <phoneticPr fontId="9"/>
  </si>
  <si>
    <t>・教室環境づくり</t>
    <phoneticPr fontId="9"/>
  </si>
  <si>
    <t>・児童による活動の運営</t>
    <phoneticPr fontId="9"/>
  </si>
  <si>
    <t>・児童との関わり方</t>
    <rPh sb="5" eb="6">
      <t>カカ</t>
    </rPh>
    <phoneticPr fontId="9"/>
  </si>
  <si>
    <t>・学級集団づくり</t>
    <phoneticPr fontId="9"/>
  </si>
  <si>
    <t>・日常の指導</t>
    <phoneticPr fontId="9"/>
  </si>
  <si>
    <t>学級経営の実際と工夫</t>
    <phoneticPr fontId="9"/>
  </si>
  <si>
    <t>保護者との接し方</t>
    <phoneticPr fontId="9"/>
  </si>
  <si>
    <t>保護者と連携を図った学級経営</t>
    <phoneticPr fontId="9"/>
  </si>
  <si>
    <t>・授業参観と保護者会</t>
    <phoneticPr fontId="9"/>
  </si>
  <si>
    <t>年度末の学級事務の進め方</t>
    <phoneticPr fontId="9"/>
  </si>
  <si>
    <t>・各学期末，年度末の学級事務</t>
    <phoneticPr fontId="9"/>
  </si>
  <si>
    <t>・授業の進め方</t>
    <phoneticPr fontId="9"/>
  </si>
  <si>
    <t>基礎技術に関する研修</t>
    <phoneticPr fontId="9"/>
  </si>
  <si>
    <t>・児童理解に関する技術</t>
    <phoneticPr fontId="9"/>
  </si>
  <si>
    <t>・授業構成の工夫</t>
    <phoneticPr fontId="9"/>
  </si>
  <si>
    <t>・児童の反応の捉え方　・机間指導の実際</t>
    <rPh sb="1" eb="3">
      <t>ジドウ</t>
    </rPh>
    <rPh sb="7" eb="8">
      <t>トラ</t>
    </rPh>
    <rPh sb="17" eb="19">
      <t>ジッサイ</t>
    </rPh>
    <phoneticPr fontId="9"/>
  </si>
  <si>
    <t>・児童の意欲を引き出す発問等の工夫</t>
    <rPh sb="1" eb="3">
      <t>ジドウ</t>
    </rPh>
    <phoneticPr fontId="9"/>
  </si>
  <si>
    <t>・授業の反省と評価</t>
    <phoneticPr fontId="9"/>
  </si>
  <si>
    <t>教材・教具の作成と活用法</t>
    <rPh sb="0" eb="2">
      <t>キョウザイ</t>
    </rPh>
    <rPh sb="3" eb="5">
      <t>キョウグ</t>
    </rPh>
    <rPh sb="6" eb="8">
      <t>サクセイ</t>
    </rPh>
    <rPh sb="9" eb="12">
      <t>カツヨウホウ</t>
    </rPh>
    <phoneticPr fontId="9"/>
  </si>
  <si>
    <t>・児童の障害や特性に応じた教材・教具の作成</t>
    <rPh sb="1" eb="3">
      <t>ジドウ</t>
    </rPh>
    <rPh sb="4" eb="6">
      <t>ショウガイ</t>
    </rPh>
    <rPh sb="7" eb="9">
      <t>トクセイ</t>
    </rPh>
    <rPh sb="10" eb="11">
      <t>オウ</t>
    </rPh>
    <rPh sb="13" eb="15">
      <t>キョウザイ</t>
    </rPh>
    <rPh sb="16" eb="18">
      <t>キョウグ</t>
    </rPh>
    <rPh sb="19" eb="21">
      <t>サクセイ</t>
    </rPh>
    <phoneticPr fontId="9"/>
  </si>
  <si>
    <t>年間指導計画と学習指導案</t>
    <phoneticPr fontId="9"/>
  </si>
  <si>
    <t>・年間指導計画の作成</t>
    <phoneticPr fontId="9"/>
  </si>
  <si>
    <t>学習指導の評価と通知表</t>
    <phoneticPr fontId="9"/>
  </si>
  <si>
    <t>・指導に生かす評価</t>
    <phoneticPr fontId="9"/>
  </si>
  <si>
    <t>道徳教育の進め方</t>
    <phoneticPr fontId="9"/>
  </si>
  <si>
    <t>道徳教育の基礎的理解に関する研修</t>
    <phoneticPr fontId="9"/>
  </si>
  <si>
    <t>・道徳教育の基本方針を具体化する方法</t>
    <phoneticPr fontId="9"/>
  </si>
  <si>
    <t>・多様な展開の創意工夫</t>
    <phoneticPr fontId="9"/>
  </si>
  <si>
    <t>・授業構成，展開の工夫，雰囲気づくりなどの参観視点</t>
    <phoneticPr fontId="9"/>
  </si>
  <si>
    <t>・計画作成，修正の仕方</t>
    <phoneticPr fontId="9"/>
  </si>
  <si>
    <t>道徳の時間の指導に関する研修</t>
    <phoneticPr fontId="9"/>
  </si>
  <si>
    <t>・授業構成や活動の全体的な工夫</t>
    <phoneticPr fontId="9"/>
  </si>
  <si>
    <t>・発問や児童生徒の学び方，学習形態等の工夫　　　　　　</t>
    <phoneticPr fontId="9"/>
  </si>
  <si>
    <t>・指導体制や他教科等との関連的指導の工夫</t>
    <phoneticPr fontId="9"/>
  </si>
  <si>
    <t>・児童会活動</t>
    <rPh sb="1" eb="3">
      <t>ジドウ</t>
    </rPh>
    <rPh sb="3" eb="4">
      <t>カイ</t>
    </rPh>
    <phoneticPr fontId="9"/>
  </si>
  <si>
    <t>・クラブ活動</t>
    <rPh sb="4" eb="6">
      <t>カツドウ</t>
    </rPh>
    <phoneticPr fontId="9"/>
  </si>
  <si>
    <t>・学校行事</t>
    <phoneticPr fontId="9"/>
  </si>
  <si>
    <t>・学級活動の指導計画の作成と授業の実際</t>
    <phoneticPr fontId="9"/>
  </si>
  <si>
    <t>・係の活動の指導と評価の工夫</t>
    <phoneticPr fontId="9"/>
  </si>
  <si>
    <t>・計画委員会の指導と評価の工夫</t>
    <phoneticPr fontId="9"/>
  </si>
  <si>
    <t>・学校における生徒指導体制</t>
    <phoneticPr fontId="9"/>
  </si>
  <si>
    <t>・社会奉仕体験活動等，体験活動の意義と進め方</t>
    <phoneticPr fontId="9"/>
  </si>
  <si>
    <t>・教員と児童，児童同士の人間関係づくり</t>
    <rPh sb="4" eb="6">
      <t>ジドウ</t>
    </rPh>
    <rPh sb="7" eb="9">
      <t>ジドウ</t>
    </rPh>
    <phoneticPr fontId="9"/>
  </si>
  <si>
    <t>・児童の健全育成の取組，「県いじめ防止基本方針」に基づく具体的取組</t>
    <rPh sb="1" eb="3">
      <t>ジドウ</t>
    </rPh>
    <rPh sb="13" eb="14">
      <t>ケン</t>
    </rPh>
    <rPh sb="17" eb="19">
      <t>ボウシ</t>
    </rPh>
    <rPh sb="19" eb="21">
      <t>キホン</t>
    </rPh>
    <rPh sb="21" eb="23">
      <t>ホウシン</t>
    </rPh>
    <rPh sb="25" eb="26">
      <t>モト</t>
    </rPh>
    <rPh sb="28" eb="31">
      <t>グタイテキ</t>
    </rPh>
    <rPh sb="31" eb="33">
      <t>トリクミ</t>
    </rPh>
    <phoneticPr fontId="9"/>
  </si>
  <si>
    <t>・児童の褒め方・叱り方</t>
    <rPh sb="1" eb="3">
      <t>ジドウ</t>
    </rPh>
    <rPh sb="4" eb="5">
      <t>ホ</t>
    </rPh>
    <rPh sb="6" eb="7">
      <t>カタ</t>
    </rPh>
    <rPh sb="8" eb="9">
      <t>シカ</t>
    </rPh>
    <phoneticPr fontId="9"/>
  </si>
  <si>
    <t>・児童理解の内容と方法</t>
    <rPh sb="1" eb="3">
      <t>ジドウ</t>
    </rPh>
    <phoneticPr fontId="9"/>
  </si>
  <si>
    <t>進路指導</t>
    <phoneticPr fontId="9"/>
  </si>
  <si>
    <t>・キャリア教育の展開と事例研究</t>
    <phoneticPr fontId="9"/>
  </si>
  <si>
    <t>・情報の収集と活用</t>
    <phoneticPr fontId="9"/>
  </si>
  <si>
    <t>・職業に関わる啓発的な体験活動の指導の実際</t>
    <phoneticPr fontId="9"/>
  </si>
  <si>
    <t>・キャリア教育の反省と評価</t>
    <phoneticPr fontId="9"/>
  </si>
  <si>
    <t>趣旨・ねらいに関する研修</t>
    <phoneticPr fontId="9"/>
  </si>
  <si>
    <t>・総合的な学習の時間の趣旨</t>
    <phoneticPr fontId="9"/>
  </si>
  <si>
    <t>・総合的な学習の時間のねらい</t>
    <phoneticPr fontId="9"/>
  </si>
  <si>
    <t>・総合的な学習の時間の全体計画</t>
    <phoneticPr fontId="9"/>
  </si>
  <si>
    <t>・体験的・問題解決的な学習の仕方</t>
    <phoneticPr fontId="9"/>
  </si>
  <si>
    <t>・学習形態，指導態勢の工夫</t>
    <rPh sb="8" eb="10">
      <t>タイセイ</t>
    </rPh>
    <phoneticPr fontId="9"/>
  </si>
  <si>
    <t>評価に関する研修</t>
    <phoneticPr fontId="9"/>
  </si>
  <si>
    <t>自立活動の内容と指導法</t>
    <rPh sb="0" eb="2">
      <t>ジリツ</t>
    </rPh>
    <rPh sb="2" eb="4">
      <t>カツドウ</t>
    </rPh>
    <rPh sb="5" eb="7">
      <t>ナイヨウ</t>
    </rPh>
    <rPh sb="8" eb="11">
      <t>シドウホウ</t>
    </rPh>
    <phoneticPr fontId="9"/>
  </si>
  <si>
    <t>郷土素材の生かし方</t>
    <phoneticPr fontId="2"/>
  </si>
  <si>
    <t>教職員の使命・服務・接遇Ⅰ</t>
    <phoneticPr fontId="2"/>
  </si>
  <si>
    <t>児童理解と学級経営Ⅰ</t>
    <phoneticPr fontId="2"/>
  </si>
  <si>
    <t>自立活動の内容と指導法Ⅰ</t>
    <phoneticPr fontId="2"/>
  </si>
  <si>
    <t>いじめ・不登校への対応Ⅰ</t>
    <phoneticPr fontId="2"/>
  </si>
  <si>
    <t>人権教育の在り方Ⅰ</t>
    <phoneticPr fontId="2"/>
  </si>
  <si>
    <t>交流及び共同学習の意義とその運営Ⅰ</t>
    <phoneticPr fontId="2"/>
  </si>
  <si>
    <t>教職員の使命・服務・接遇Ⅱ</t>
    <phoneticPr fontId="2"/>
  </si>
  <si>
    <t>研究授業等(2)［道徳科］</t>
    <rPh sb="11" eb="12">
      <t>カ</t>
    </rPh>
    <phoneticPr fontId="2"/>
  </si>
  <si>
    <t>自立活動の内容と指導法Ⅱ</t>
    <phoneticPr fontId="2"/>
  </si>
  <si>
    <t>交流及び共同学習の意義とその運営Ⅱ</t>
    <phoneticPr fontId="2"/>
  </si>
  <si>
    <t>教育行政の重点及び学校の教育目標・教育課程Ⅱ</t>
    <phoneticPr fontId="2"/>
  </si>
  <si>
    <t>児童理解と学級経営Ⅱ</t>
    <phoneticPr fontId="2"/>
  </si>
  <si>
    <t>児童理解と学級経営Ⅲ</t>
    <phoneticPr fontId="2"/>
  </si>
  <si>
    <t>人権教育の在り方Ⅱ</t>
    <phoneticPr fontId="2"/>
  </si>
  <si>
    <t>いじめ・不登校への対応Ⅱ</t>
    <phoneticPr fontId="2"/>
  </si>
  <si>
    <t>教材研究の方法とその実際Ⅰ</t>
    <phoneticPr fontId="2"/>
  </si>
  <si>
    <t>学習指導の評価と通知表Ⅰ</t>
    <phoneticPr fontId="2"/>
  </si>
  <si>
    <t>教材研究の方法とその実際Ⅱ</t>
    <phoneticPr fontId="2"/>
  </si>
  <si>
    <t>教材・教具の作成と活用法Ⅰ</t>
    <phoneticPr fontId="2"/>
  </si>
  <si>
    <t>教材研究の方法とその実際Ⅲ</t>
    <phoneticPr fontId="2"/>
  </si>
  <si>
    <t>教科指導の基礎技術Ⅰ</t>
    <phoneticPr fontId="2"/>
  </si>
  <si>
    <t>教材・教具の作成と活用法Ⅱ</t>
    <phoneticPr fontId="2"/>
  </si>
  <si>
    <t>教科指導の基礎技術Ⅱ</t>
    <phoneticPr fontId="2"/>
  </si>
  <si>
    <t>個に応じた学習指導の進め方Ⅰ</t>
    <phoneticPr fontId="2"/>
  </si>
  <si>
    <t>教材研究の方法とその実際Ⅳ</t>
    <phoneticPr fontId="2"/>
  </si>
  <si>
    <t>教材・教具の作成と活用法Ⅲ</t>
    <phoneticPr fontId="2"/>
  </si>
  <si>
    <t>学習指導の評価と通知表Ⅱ</t>
    <phoneticPr fontId="2"/>
  </si>
  <si>
    <t>教科指導の基礎技術Ⅲ</t>
    <phoneticPr fontId="2"/>
  </si>
  <si>
    <t>教材研究の方法とその実際Ⅴ</t>
    <phoneticPr fontId="2"/>
  </si>
  <si>
    <t>学習指導の評価と通知表Ⅲ</t>
    <phoneticPr fontId="2"/>
  </si>
  <si>
    <t>個に応じた学習指導の進め方Ⅱ</t>
    <phoneticPr fontId="2"/>
  </si>
  <si>
    <t>一　般　指　導</t>
    <rPh sb="0" eb="1">
      <t>イチ</t>
    </rPh>
    <rPh sb="2" eb="3">
      <t>ハン</t>
    </rPh>
    <rPh sb="4" eb="5">
      <t>ユビ</t>
    </rPh>
    <rPh sb="6" eb="7">
      <t>シルベ</t>
    </rPh>
    <phoneticPr fontId="9"/>
  </si>
  <si>
    <t>教　科　指　導</t>
    <rPh sb="0" eb="1">
      <t>キョウ</t>
    </rPh>
    <rPh sb="2" eb="3">
      <t>カ</t>
    </rPh>
    <rPh sb="4" eb="5">
      <t>ユビ</t>
    </rPh>
    <rPh sb="6" eb="7">
      <t>シルベ</t>
    </rPh>
    <phoneticPr fontId="9"/>
  </si>
  <si>
    <t>教育行政の重点及び学校の教育目標・教育課程Ⅰ</t>
    <phoneticPr fontId="2"/>
  </si>
  <si>
    <t>生徒理解と学級経営Ⅰ</t>
    <rPh sb="0" eb="2">
      <t>セイト</t>
    </rPh>
    <phoneticPr fontId="6"/>
  </si>
  <si>
    <t>自立活動の内容と指導法Ⅰ</t>
    <phoneticPr fontId="2"/>
  </si>
  <si>
    <t>いじめ・不登校への対応Ⅰ</t>
    <phoneticPr fontId="2"/>
  </si>
  <si>
    <t>交流及び共同学習の意義とその運営Ⅰ</t>
    <phoneticPr fontId="2"/>
  </si>
  <si>
    <t>教職員の使命・服務・接遇Ⅱ</t>
    <phoneticPr fontId="2"/>
  </si>
  <si>
    <t>生徒理解と学級経営Ⅱ</t>
    <rPh sb="0" eb="2">
      <t>セイト</t>
    </rPh>
    <phoneticPr fontId="6"/>
  </si>
  <si>
    <t>生徒理解と学級経営Ⅲ</t>
    <rPh sb="0" eb="2">
      <t>セイト</t>
    </rPh>
    <phoneticPr fontId="6"/>
  </si>
  <si>
    <t>人権教育の在り方Ⅱ</t>
    <phoneticPr fontId="2"/>
  </si>
  <si>
    <t>いじめ・不登校への対応Ⅱ</t>
    <phoneticPr fontId="2"/>
  </si>
  <si>
    <t>教材研究の方法とその実際Ⅰ</t>
    <phoneticPr fontId="2"/>
  </si>
  <si>
    <t>教材研究の方法とその実際Ⅱ</t>
    <phoneticPr fontId="2"/>
  </si>
  <si>
    <t>教材・教具の作成と活用法Ⅰ</t>
    <phoneticPr fontId="2"/>
  </si>
  <si>
    <t>教科指導の基礎技術Ⅰ</t>
    <phoneticPr fontId="2"/>
  </si>
  <si>
    <t>教材・教具の作成と活用法Ⅱ</t>
    <phoneticPr fontId="2"/>
  </si>
  <si>
    <t>教科指導の基礎技術Ⅱ</t>
    <phoneticPr fontId="2"/>
  </si>
  <si>
    <t>個に応じた学習指導の進め方Ⅰ</t>
    <phoneticPr fontId="2"/>
  </si>
  <si>
    <t>教材研究の方法とその実際Ⅳ</t>
    <phoneticPr fontId="2"/>
  </si>
  <si>
    <t>教材・教具の作成と活用法Ⅲ</t>
    <phoneticPr fontId="2"/>
  </si>
  <si>
    <t>学習指導の評価と通知表Ⅱ</t>
    <phoneticPr fontId="2"/>
  </si>
  <si>
    <t>教科指導の基礎技術Ⅲ</t>
    <phoneticPr fontId="2"/>
  </si>
  <si>
    <t>教材研究の方法とその実際Ⅴ</t>
    <phoneticPr fontId="2"/>
  </si>
  <si>
    <t>学習指導の評価と通知表Ⅲ</t>
    <phoneticPr fontId="2"/>
  </si>
  <si>
    <t>個に応じた学習指導の進め方Ⅱ</t>
    <phoneticPr fontId="2"/>
  </si>
  <si>
    <t>教科指導</t>
    <rPh sb="0" eb="2">
      <t>キョウカ</t>
    </rPh>
    <rPh sb="2" eb="4">
      <t>シドウ</t>
    </rPh>
    <phoneticPr fontId="2"/>
  </si>
  <si>
    <t>教　科　指　導</t>
    <rPh sb="0" eb="1">
      <t>キョウ</t>
    </rPh>
    <rPh sb="2" eb="3">
      <t>カ</t>
    </rPh>
    <rPh sb="4" eb="5">
      <t>ユビ</t>
    </rPh>
    <rPh sb="6" eb="7">
      <t>シルベ</t>
    </rPh>
    <phoneticPr fontId="2"/>
  </si>
  <si>
    <t>教職員の使命・服務・接遇Ⅰ</t>
    <phoneticPr fontId="2"/>
  </si>
  <si>
    <t>生徒理解とホームルーム経営Ⅰ</t>
    <phoneticPr fontId="2"/>
  </si>
  <si>
    <t>生徒理解とホームルーム経営Ⅱ</t>
    <phoneticPr fontId="2"/>
  </si>
  <si>
    <t>教材研究の方法とその実際Ⅱ</t>
    <phoneticPr fontId="2"/>
  </si>
  <si>
    <t xml:space="preserve">個に応じた学習指導の進め方Ⅰ　 </t>
    <phoneticPr fontId="2"/>
  </si>
  <si>
    <t>教材研究の方法とその実際Ⅲ</t>
    <phoneticPr fontId="2"/>
  </si>
  <si>
    <t>教科指導の基礎技術Ⅳ</t>
    <phoneticPr fontId="2"/>
  </si>
  <si>
    <t>個に応じた学習指導の進め方Ⅱ　</t>
    <phoneticPr fontId="2"/>
  </si>
  <si>
    <t>一般指導</t>
    <rPh sb="0" eb="2">
      <t>イッパン</t>
    </rPh>
    <rPh sb="2" eb="4">
      <t>シドウ</t>
    </rPh>
    <phoneticPr fontId="2"/>
  </si>
  <si>
    <t>健康・体力つくりの指導</t>
    <phoneticPr fontId="2"/>
  </si>
  <si>
    <t>健康・体力つくりの指導</t>
    <phoneticPr fontId="2"/>
  </si>
  <si>
    <t>保健・安全指導と救急態勢，健康・体力つくりの指導</t>
    <rPh sb="8" eb="10">
      <t>キュウキュウ</t>
    </rPh>
    <rPh sb="10" eb="12">
      <t>タイセイ</t>
    </rPh>
    <rPh sb="13" eb="15">
      <t>ケンコウ</t>
    </rPh>
    <rPh sb="22" eb="24">
      <t>シドウ</t>
    </rPh>
    <phoneticPr fontId="9"/>
  </si>
  <si>
    <t>・健康・体力つくりの指導のねらいや内容と進め方</t>
    <rPh sb="1" eb="3">
      <t>ケンコウ</t>
    </rPh>
    <rPh sb="10" eb="12">
      <t>シドウ</t>
    </rPh>
    <rPh sb="17" eb="19">
      <t>ナイヨウ</t>
    </rPh>
    <rPh sb="20" eb="21">
      <t>スス</t>
    </rPh>
    <rPh sb="22" eb="23">
      <t>カタ</t>
    </rPh>
    <phoneticPr fontId="9"/>
  </si>
  <si>
    <t>健康・体力つくりの指導</t>
    <phoneticPr fontId="9"/>
  </si>
  <si>
    <t>・健康・体力つくりの指導のねらいや内容と進め方</t>
    <rPh sb="1" eb="3">
      <t>ケンコウ</t>
    </rPh>
    <rPh sb="10" eb="12">
      <t>シドウ</t>
    </rPh>
    <rPh sb="20" eb="21">
      <t>スス</t>
    </rPh>
    <phoneticPr fontId="9"/>
  </si>
  <si>
    <t>総合的な探究の時間の進め方</t>
    <rPh sb="4" eb="6">
      <t>タンキュウ</t>
    </rPh>
    <phoneticPr fontId="2"/>
  </si>
  <si>
    <t>（　　　　　　　　　　　　　　）</t>
    <phoneticPr fontId="2"/>
  </si>
  <si>
    <t>令和２年度フレッシュ研修(初任校研修)【１年目研修】校内における年間指導計画</t>
    <rPh sb="10" eb="12">
      <t>ケンシュウ</t>
    </rPh>
    <rPh sb="13" eb="15">
      <t>ショニン</t>
    </rPh>
    <rPh sb="15" eb="16">
      <t>コウ</t>
    </rPh>
    <rPh sb="16" eb="18">
      <t>ケンシュウ</t>
    </rPh>
    <rPh sb="21" eb="23">
      <t>ネンメ</t>
    </rPh>
    <rPh sb="23" eb="25">
      <t>ケンシュウ</t>
    </rPh>
    <rPh sb="26" eb="28">
      <t>コウナイ</t>
    </rPh>
    <rPh sb="32" eb="34">
      <t>ネンカン</t>
    </rPh>
    <rPh sb="34" eb="36">
      <t>シドウ</t>
    </rPh>
    <rPh sb="36" eb="38">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</si>
</sst>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 "/>
    <numFmt numFmtId="177" formatCode="d"/>
    <numFmt numFmtId="178" formatCode="&quot;年間&quot;###&quot;時間&quot;"/>
    <numFmt numFmtId="179" formatCode="yyyy&quot;年&quot;"/>
    <numFmt numFmtId="180" formatCode="&quot;&quot;"/>
  </numFmts>
  <fonts count="38">
    <font>
      <sz val="10.5"/>
      <name val="ＭＳ 明朝"/>
      <family val="1"/>
      <charset val="128"/>
    </font>
    <font>
      <sz val="10.5"/>
      <name val="ＭＳ 明朝"/>
      <family val="1"/>
      <charset val="128"/>
    </font>
    <font>
      <sz val="6"/>
      <name val="ＭＳ 明朝"/>
      <family val="1"/>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10"/>
      <name val="ＭＳ Ｐゴシック"/>
      <family val="3"/>
      <charset val="128"/>
    </font>
    <font>
      <sz val="16"/>
      <name val="ＭＳ Ｐゴシック"/>
      <family val="3"/>
      <charset val="128"/>
    </font>
    <font>
      <sz val="6"/>
      <name val="ＭＳ Ｐゴシック"/>
      <family val="3"/>
      <charset val="128"/>
    </font>
    <font>
      <sz val="8"/>
      <name val="ＭＳ 明朝"/>
      <family val="1"/>
      <charset val="128"/>
    </font>
    <font>
      <sz val="5"/>
      <name val="ＭＳ 明朝"/>
      <family val="1"/>
      <charset val="128"/>
    </font>
    <font>
      <sz val="10.5"/>
      <color indexed="8"/>
      <name val="ＭＳ 明朝"/>
      <family val="1"/>
      <charset val="128"/>
    </font>
    <font>
      <sz val="10"/>
      <color indexed="8"/>
      <name val="ＭＳ 明朝"/>
      <family val="1"/>
      <charset val="128"/>
    </font>
    <font>
      <sz val="9"/>
      <color indexed="8"/>
      <name val="ＭＳ 明朝"/>
      <family val="1"/>
      <charset val="128"/>
    </font>
    <font>
      <sz val="6"/>
      <name val="ＭＳ Ｐ明朝"/>
      <family val="1"/>
      <charset val="128"/>
    </font>
    <font>
      <sz val="11"/>
      <name val="ＭＳ Ｐ明朝"/>
      <family val="1"/>
      <charset val="128"/>
    </font>
    <font>
      <sz val="11"/>
      <name val="ＭＳ Ｐゴシック"/>
      <family val="3"/>
      <charset val="128"/>
    </font>
    <font>
      <sz val="11"/>
      <name val="ＭＳ ゴシック"/>
      <family val="3"/>
      <charset val="128"/>
    </font>
    <font>
      <sz val="13.3"/>
      <name val="ＭＳ 明朝"/>
      <family val="1"/>
      <charset val="128"/>
    </font>
    <font>
      <sz val="7"/>
      <name val="ＭＳ 明朝"/>
      <family val="1"/>
      <charset val="128"/>
    </font>
    <font>
      <sz val="9"/>
      <name val="ＭＳ Ｐゴシック"/>
      <family val="3"/>
      <charset val="128"/>
    </font>
    <font>
      <sz val="8"/>
      <name val="ＭＳ Ｐゴシック"/>
      <family val="3"/>
      <charset val="128"/>
    </font>
    <font>
      <sz val="10"/>
      <name val="ＭＳ Ｐ明朝"/>
      <family val="1"/>
      <charset val="128"/>
    </font>
    <font>
      <sz val="12"/>
      <name val="ＭＳ ゴシック"/>
      <family val="3"/>
      <charset val="128"/>
    </font>
    <font>
      <sz val="18"/>
      <name val="ＭＳ 明朝"/>
      <family val="1"/>
      <charset val="128"/>
    </font>
    <font>
      <sz val="14"/>
      <name val="ＭＳ ゴシック"/>
      <family val="3"/>
      <charset val="128"/>
    </font>
    <font>
      <sz val="18"/>
      <name val="ＭＳ ゴシック"/>
      <family val="3"/>
      <charset val="128"/>
    </font>
    <font>
      <sz val="10"/>
      <name val="ＭＳ ゴシック"/>
      <family val="3"/>
      <charset val="128"/>
    </font>
    <font>
      <sz val="8"/>
      <name val="ＭＳ ゴシック"/>
      <family val="3"/>
      <charset val="128"/>
    </font>
    <font>
      <sz val="9"/>
      <color indexed="81"/>
      <name val="MS P ゴシック"/>
      <family val="3"/>
      <charset val="128"/>
    </font>
    <font>
      <sz val="16"/>
      <color theme="1"/>
      <name val="ＭＳ 明朝"/>
      <family val="1"/>
      <charset val="128"/>
    </font>
    <font>
      <sz val="14"/>
      <color theme="1"/>
      <name val="ＭＳ ゴシック"/>
      <family val="3"/>
      <charset val="128"/>
    </font>
    <font>
      <sz val="10"/>
      <color theme="1"/>
      <name val="ＭＳ ゴシック"/>
      <family val="3"/>
      <charset val="128"/>
    </font>
    <font>
      <sz val="11"/>
      <color theme="1"/>
      <name val="ＭＳ ゴシック"/>
      <family val="3"/>
      <charset val="128"/>
    </font>
    <font>
      <sz val="18"/>
      <color theme="1"/>
      <name val="ＭＳ ゴシック"/>
      <family val="3"/>
      <charset val="128"/>
    </font>
    <font>
      <sz val="12"/>
      <color theme="1"/>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6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6" fontId="1" fillId="0" borderId="0" applyFont="0" applyFill="0" applyBorder="0" applyAlignment="0" applyProtection="0">
      <alignment vertical="center"/>
    </xf>
    <xf numFmtId="0" fontId="17" fillId="0" borderId="0"/>
    <xf numFmtId="0" fontId="7" fillId="0" borderId="0">
      <alignment vertical="center"/>
    </xf>
    <xf numFmtId="0" fontId="1" fillId="0" borderId="0">
      <alignment vertical="center"/>
    </xf>
  </cellStyleXfs>
  <cellXfs count="432">
    <xf numFmtId="0" fontId="0" fillId="0" borderId="0" xfId="0">
      <alignment vertical="center"/>
    </xf>
    <xf numFmtId="0" fontId="4" fillId="0" borderId="0" xfId="0" applyFont="1">
      <alignment vertical="center"/>
    </xf>
    <xf numFmtId="0" fontId="4" fillId="0" borderId="0" xfId="0" applyFont="1" applyAlignment="1">
      <alignment horizontal="center" vertical="center" shrinkToFit="1"/>
    </xf>
    <xf numFmtId="0" fontId="6" fillId="0" borderId="0" xfId="0" applyFont="1" applyAlignment="1">
      <alignment horizontal="center" vertical="center"/>
    </xf>
    <xf numFmtId="0" fontId="4" fillId="0" borderId="0" xfId="0" applyFont="1" applyAlignment="1">
      <alignment vertical="center" shrinkToFit="1"/>
    </xf>
    <xf numFmtId="0" fontId="4" fillId="0" borderId="0" xfId="0" applyFont="1" applyAlignment="1">
      <alignment horizontal="left"/>
    </xf>
    <xf numFmtId="0" fontId="4" fillId="0" borderId="0" xfId="0" applyFont="1" applyBorder="1" applyAlignment="1">
      <alignment horizontal="left"/>
    </xf>
    <xf numFmtId="0" fontId="7" fillId="0" borderId="0" xfId="0" applyFont="1" applyAlignment="1">
      <alignment horizontal="left" shrinkToFit="1"/>
    </xf>
    <xf numFmtId="0" fontId="7" fillId="0" borderId="0" xfId="0" applyFont="1" applyAlignment="1">
      <alignment horizontal="center" shrinkToFit="1"/>
    </xf>
    <xf numFmtId="0" fontId="8" fillId="0" borderId="0" xfId="0" applyFont="1" applyAlignment="1">
      <alignment horizontal="left"/>
    </xf>
    <xf numFmtId="0" fontId="11" fillId="0" borderId="0"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shrinkToFit="1"/>
    </xf>
    <xf numFmtId="179" fontId="4" fillId="0" borderId="0" xfId="0" applyNumberFormat="1" applyFont="1" applyBorder="1" applyAlignment="1">
      <alignment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178" fontId="13" fillId="0" borderId="0" xfId="3" applyNumberFormat="1" applyFont="1" applyBorder="1" applyAlignment="1">
      <alignment horizontal="center" vertical="center" shrinkToFit="1"/>
    </xf>
    <xf numFmtId="0" fontId="3" fillId="0" borderId="0" xfId="0" applyFont="1" applyBorder="1" applyAlignment="1">
      <alignment horizontal="center" vertical="center"/>
    </xf>
    <xf numFmtId="0" fontId="0" fillId="0" borderId="1" xfId="0" applyBorder="1">
      <alignment vertical="center"/>
    </xf>
    <xf numFmtId="0" fontId="3" fillId="0" borderId="0" xfId="0" applyFont="1" applyAlignment="1">
      <alignment horizontal="left" shrinkToFit="1"/>
    </xf>
    <xf numFmtId="0" fontId="17" fillId="0" borderId="0" xfId="0" applyFont="1" applyAlignment="1">
      <alignment horizontal="left" shrinkToFit="1"/>
    </xf>
    <xf numFmtId="0" fontId="17" fillId="0" borderId="0" xfId="0" applyFont="1" applyAlignment="1">
      <alignment horizontal="center" shrinkToFit="1"/>
    </xf>
    <xf numFmtId="0" fontId="17" fillId="0" borderId="0" xfId="0" applyFont="1" applyBorder="1" applyAlignment="1">
      <alignment horizontal="center" shrinkToFit="1"/>
    </xf>
    <xf numFmtId="0" fontId="3" fillId="0" borderId="0" xfId="0" applyFont="1" applyBorder="1" applyAlignment="1">
      <alignment horizontal="left" shrinkToFit="1"/>
    </xf>
    <xf numFmtId="0" fontId="4" fillId="0" borderId="0" xfId="3" applyFont="1" applyAlignment="1">
      <alignment vertical="center"/>
    </xf>
    <xf numFmtId="0" fontId="3" fillId="0" borderId="0" xfId="3" applyFont="1" applyBorder="1" applyAlignment="1">
      <alignment horizontal="left" vertical="center"/>
    </xf>
    <xf numFmtId="0" fontId="4" fillId="0" borderId="0" xfId="3" applyFont="1" applyAlignment="1">
      <alignment horizontal="center" vertical="center"/>
    </xf>
    <xf numFmtId="0" fontId="4" fillId="0" borderId="0" xfId="3" applyFont="1" applyAlignment="1">
      <alignment vertical="center" shrinkToFit="1"/>
    </xf>
    <xf numFmtId="0" fontId="13" fillId="0" borderId="0" xfId="3" applyFont="1" applyFill="1" applyBorder="1" applyAlignment="1">
      <alignment horizontal="center" vertical="center" shrinkToFit="1"/>
    </xf>
    <xf numFmtId="0" fontId="13" fillId="0" borderId="0" xfId="3" applyFont="1" applyBorder="1" applyAlignment="1">
      <alignment horizontal="center" vertical="center" shrinkToFit="1"/>
    </xf>
    <xf numFmtId="0" fontId="4" fillId="0" borderId="2" xfId="3" applyFont="1" applyBorder="1" applyAlignment="1">
      <alignment vertical="center" shrinkToFit="1"/>
    </xf>
    <xf numFmtId="0" fontId="4" fillId="0" borderId="3" xfId="3" applyFont="1" applyBorder="1" applyAlignment="1">
      <alignment horizontal="center" vertical="center" shrinkToFit="1"/>
    </xf>
    <xf numFmtId="0" fontId="4" fillId="0" borderId="4" xfId="3" applyFont="1" applyBorder="1" applyAlignment="1">
      <alignment vertical="center" shrinkToFit="1"/>
    </xf>
    <xf numFmtId="0" fontId="4" fillId="0" borderId="5" xfId="3" applyFont="1" applyBorder="1" applyAlignment="1">
      <alignment vertical="center" shrinkToFit="1"/>
    </xf>
    <xf numFmtId="0" fontId="4" fillId="0" borderId="0" xfId="3" applyFont="1" applyBorder="1" applyAlignment="1">
      <alignment horizontal="center" vertical="center" shrinkToFit="1"/>
    </xf>
    <xf numFmtId="0" fontId="4" fillId="0" borderId="0" xfId="3" applyFont="1" applyFill="1" applyBorder="1" applyAlignment="1">
      <alignment horizontal="center" vertical="center" shrinkToFit="1"/>
    </xf>
    <xf numFmtId="0" fontId="13" fillId="0" borderId="0" xfId="3" applyFont="1" applyBorder="1" applyAlignment="1">
      <alignment vertical="center" shrinkToFit="1"/>
    </xf>
    <xf numFmtId="0" fontId="4" fillId="0" borderId="0" xfId="3" applyFont="1" applyBorder="1" applyAlignment="1">
      <alignment vertical="center" shrinkToFit="1"/>
    </xf>
    <xf numFmtId="0" fontId="3" fillId="0" borderId="0" xfId="3" applyFont="1" applyAlignment="1">
      <alignment horizontal="left" vertical="center"/>
    </xf>
    <xf numFmtId="0" fontId="4" fillId="0" borderId="6" xfId="3" applyFont="1" applyBorder="1" applyAlignment="1">
      <alignment vertical="center" shrinkToFit="1"/>
    </xf>
    <xf numFmtId="0" fontId="4" fillId="0" borderId="7" xfId="3" applyFont="1" applyBorder="1" applyAlignment="1">
      <alignment horizontal="center" vertical="center" shrinkToFit="1"/>
    </xf>
    <xf numFmtId="0" fontId="3" fillId="0" borderId="0" xfId="3" applyFont="1" applyAlignment="1">
      <alignment horizontal="left" vertical="center" shrinkToFit="1"/>
    </xf>
    <xf numFmtId="0" fontId="4" fillId="0" borderId="0" xfId="3" applyFont="1" applyAlignment="1">
      <alignment horizontal="center" vertical="center" shrinkToFit="1"/>
    </xf>
    <xf numFmtId="0" fontId="3" fillId="0" borderId="0" xfId="3" applyFont="1" applyBorder="1" applyAlignment="1">
      <alignment horizontal="left" vertical="center" shrinkToFit="1"/>
    </xf>
    <xf numFmtId="0" fontId="19" fillId="0" borderId="0" xfId="3" applyFont="1" applyAlignment="1">
      <alignment vertical="center" shrinkToFit="1"/>
    </xf>
    <xf numFmtId="0" fontId="4" fillId="0" borderId="0" xfId="3" applyFont="1" applyBorder="1" applyAlignment="1">
      <alignment horizontal="left" vertical="center" shrinkToFit="1"/>
    </xf>
    <xf numFmtId="0" fontId="7" fillId="0" borderId="0" xfId="3" applyAlignment="1">
      <alignment horizontal="center" vertical="center"/>
    </xf>
    <xf numFmtId="0" fontId="7" fillId="0" borderId="0" xfId="3" applyAlignment="1">
      <alignment vertical="center"/>
    </xf>
    <xf numFmtId="0" fontId="7" fillId="0" borderId="0" xfId="3">
      <alignment vertical="center"/>
    </xf>
    <xf numFmtId="0" fontId="13" fillId="0" borderId="0" xfId="3" applyFont="1" applyFill="1" applyBorder="1" applyAlignment="1">
      <alignment vertical="center" shrinkToFit="1"/>
    </xf>
    <xf numFmtId="0" fontId="13" fillId="0" borderId="0" xfId="3" applyFont="1" applyFill="1" applyBorder="1" applyAlignment="1">
      <alignment horizontal="left" vertical="center" shrinkToFit="1"/>
    </xf>
    <xf numFmtId="0" fontId="13" fillId="0" borderId="7" xfId="3" applyFont="1" applyBorder="1" applyAlignment="1">
      <alignment horizontal="center" vertical="center" shrinkToFit="1"/>
    </xf>
    <xf numFmtId="0" fontId="13" fillId="0" borderId="3" xfId="3" applyFont="1" applyBorder="1" applyAlignment="1">
      <alignment horizontal="center" vertical="center" shrinkToFit="1"/>
    </xf>
    <xf numFmtId="0" fontId="13" fillId="0" borderId="3" xfId="3" applyFont="1" applyFill="1" applyBorder="1" applyAlignment="1">
      <alignment horizontal="center" vertical="center" shrinkToFit="1"/>
    </xf>
    <xf numFmtId="0" fontId="13" fillId="0" borderId="6" xfId="3" applyFont="1" applyBorder="1" applyAlignment="1">
      <alignment vertical="center" shrinkToFit="1"/>
    </xf>
    <xf numFmtId="0" fontId="13" fillId="0" borderId="6" xfId="3" applyFont="1" applyBorder="1" applyAlignment="1">
      <alignment horizontal="center" vertical="center" shrinkToFit="1"/>
    </xf>
    <xf numFmtId="0" fontId="4" fillId="0" borderId="6" xfId="3" applyFont="1" applyBorder="1" applyAlignment="1">
      <alignment horizontal="center" vertical="center" shrinkToFit="1"/>
    </xf>
    <xf numFmtId="0" fontId="13" fillId="0" borderId="6" xfId="3" applyFont="1" applyFill="1" applyBorder="1" applyAlignment="1">
      <alignment vertical="center" shrinkToFit="1"/>
    </xf>
    <xf numFmtId="0" fontId="4" fillId="0" borderId="6" xfId="3" applyFont="1" applyFill="1" applyBorder="1" applyAlignment="1">
      <alignment horizontal="center" vertical="center" shrinkToFit="1"/>
    </xf>
    <xf numFmtId="0" fontId="13" fillId="0" borderId="6" xfId="3" applyFont="1" applyFill="1" applyBorder="1" applyAlignment="1">
      <alignment horizontal="center" vertical="center" shrinkToFit="1"/>
    </xf>
    <xf numFmtId="0" fontId="4" fillId="0" borderId="6" xfId="3" applyFont="1" applyFill="1" applyBorder="1" applyAlignment="1">
      <alignment vertical="center" shrinkToFit="1"/>
    </xf>
    <xf numFmtId="0" fontId="4" fillId="0" borderId="8" xfId="3" applyFont="1" applyFill="1" applyBorder="1" applyAlignment="1">
      <alignment vertical="center" shrinkToFit="1"/>
    </xf>
    <xf numFmtId="0" fontId="13" fillId="0" borderId="8" xfId="3" applyFont="1" applyBorder="1" applyAlignment="1">
      <alignment vertical="center" wrapText="1"/>
    </xf>
    <xf numFmtId="0" fontId="13" fillId="0" borderId="8" xfId="3" applyFont="1" applyBorder="1" applyAlignment="1">
      <alignment vertical="center" shrinkToFit="1"/>
    </xf>
    <xf numFmtId="0" fontId="4" fillId="0" borderId="9" xfId="3" applyFont="1" applyBorder="1" applyAlignment="1">
      <alignment horizontal="center" vertical="center" shrinkToFit="1"/>
    </xf>
    <xf numFmtId="0" fontId="4" fillId="0" borderId="3" xfId="3" applyFont="1" applyFill="1" applyBorder="1" applyAlignment="1">
      <alignment horizontal="center" vertical="center" shrinkToFit="1"/>
    </xf>
    <xf numFmtId="0" fontId="13" fillId="0" borderId="1" xfId="3" applyFont="1" applyBorder="1" applyAlignment="1">
      <alignment horizontal="center" vertical="center" shrinkToFit="1"/>
    </xf>
    <xf numFmtId="0" fontId="13" fillId="0" borderId="8" xfId="3" applyFont="1" applyFill="1" applyBorder="1" applyAlignment="1">
      <alignment vertical="center" shrinkToFit="1"/>
    </xf>
    <xf numFmtId="0" fontId="4" fillId="0" borderId="6" xfId="3" applyFont="1" applyFill="1" applyBorder="1" applyAlignment="1">
      <alignment horizontal="left" vertical="center" shrinkToFit="1"/>
    </xf>
    <xf numFmtId="0" fontId="13" fillId="0" borderId="6" xfId="3" applyFont="1" applyBorder="1" applyAlignment="1">
      <alignment horizontal="left" vertical="center" shrinkToFit="1"/>
    </xf>
    <xf numFmtId="0" fontId="13" fillId="0" borderId="6" xfId="3" applyFont="1" applyFill="1" applyBorder="1" applyAlignment="1">
      <alignment horizontal="left" vertical="center" shrinkToFit="1"/>
    </xf>
    <xf numFmtId="0" fontId="4" fillId="0" borderId="6" xfId="3" applyFont="1" applyBorder="1" applyAlignment="1">
      <alignment horizontal="center" vertical="center" wrapText="1"/>
    </xf>
    <xf numFmtId="0" fontId="4" fillId="0" borderId="0" xfId="3" applyFont="1" applyBorder="1" applyAlignment="1">
      <alignment horizontal="center" vertical="center" wrapText="1"/>
    </xf>
    <xf numFmtId="0" fontId="4" fillId="0" borderId="8" xfId="3" applyFont="1" applyBorder="1" applyAlignment="1">
      <alignment vertical="center"/>
    </xf>
    <xf numFmtId="0" fontId="4" fillId="0" borderId="8" xfId="3" applyFont="1" applyFill="1" applyBorder="1" applyAlignment="1">
      <alignment vertical="center"/>
    </xf>
    <xf numFmtId="0" fontId="4" fillId="0" borderId="7" xfId="3" applyFont="1" applyBorder="1" applyAlignment="1">
      <alignment horizontal="center" vertical="center"/>
    </xf>
    <xf numFmtId="0" fontId="4" fillId="0" borderId="6" xfId="3" applyFont="1" applyBorder="1" applyAlignment="1">
      <alignment horizontal="center" vertical="center"/>
    </xf>
    <xf numFmtId="0" fontId="4" fillId="0" borderId="9" xfId="3" applyFont="1" applyBorder="1" applyAlignment="1">
      <alignment horizontal="center" vertical="center"/>
    </xf>
    <xf numFmtId="0" fontId="13" fillId="0" borderId="8" xfId="3" applyFont="1" applyBorder="1" applyAlignment="1">
      <alignment vertical="center"/>
    </xf>
    <xf numFmtId="0" fontId="4" fillId="0" borderId="3" xfId="3" applyFont="1" applyBorder="1" applyAlignment="1">
      <alignment horizontal="center" vertical="center"/>
    </xf>
    <xf numFmtId="0" fontId="4" fillId="0" borderId="6"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8" xfId="3" applyFont="1" applyBorder="1" applyAlignment="1">
      <alignment horizontal="left" vertical="center"/>
    </xf>
    <xf numFmtId="0" fontId="13" fillId="0" borderId="8" xfId="3" applyFont="1" applyBorder="1" applyAlignment="1">
      <alignment horizontal="left" vertical="center"/>
    </xf>
    <xf numFmtId="0" fontId="13" fillId="0" borderId="6" xfId="3" applyFont="1" applyBorder="1" applyAlignment="1">
      <alignment horizontal="center" vertical="center"/>
    </xf>
    <xf numFmtId="177" fontId="4" fillId="0" borderId="0" xfId="0" applyNumberFormat="1" applyFont="1" applyBorder="1" applyAlignment="1">
      <alignment vertical="center" wrapText="1"/>
    </xf>
    <xf numFmtId="0" fontId="7" fillId="0" borderId="0" xfId="0" applyFont="1" applyAlignment="1">
      <alignment horizontal="left"/>
    </xf>
    <xf numFmtId="0" fontId="3" fillId="0" borderId="2" xfId="0" applyFont="1" applyBorder="1" applyAlignment="1">
      <alignment vertical="center" shrinkToFit="1"/>
    </xf>
    <xf numFmtId="0" fontId="21" fillId="0" borderId="0" xfId="0" applyFont="1" applyAlignment="1">
      <alignment shrinkToFit="1"/>
    </xf>
    <xf numFmtId="0" fontId="21" fillId="0" borderId="0" xfId="0" applyFont="1" applyAlignment="1">
      <alignment vertical="center" shrinkToFit="1"/>
    </xf>
    <xf numFmtId="0" fontId="5" fillId="0" borderId="0" xfId="0" applyFont="1" applyBorder="1" applyAlignment="1">
      <alignment vertical="center" shrinkToFit="1"/>
    </xf>
    <xf numFmtId="0" fontId="21" fillId="0" borderId="0" xfId="0" applyFont="1" applyBorder="1" applyAlignment="1">
      <alignment shrinkToFit="1"/>
    </xf>
    <xf numFmtId="0" fontId="21" fillId="0" borderId="0" xfId="0" applyFont="1" applyBorder="1" applyAlignment="1">
      <alignment vertical="center" shrinkToFit="1"/>
    </xf>
    <xf numFmtId="0" fontId="21" fillId="0" borderId="0" xfId="0" applyFont="1" applyAlignment="1"/>
    <xf numFmtId="0" fontId="8" fillId="0" borderId="0" xfId="0" applyFont="1" applyAlignment="1">
      <alignment horizontal="center"/>
    </xf>
    <xf numFmtId="0" fontId="5" fillId="0" borderId="2" xfId="0" applyFont="1" applyBorder="1" applyAlignment="1">
      <alignment vertical="center" shrinkToFit="1"/>
    </xf>
    <xf numFmtId="0" fontId="2" fillId="0" borderId="0" xfId="0" applyFont="1" applyAlignment="1">
      <alignment horizontal="left" vertical="center" wrapText="1" shrinkToFit="1"/>
    </xf>
    <xf numFmtId="0" fontId="8" fillId="0" borderId="0" xfId="0" applyFont="1" applyAlignment="1">
      <alignment horizontal="left" wrapText="1" shrinkToFit="1"/>
    </xf>
    <xf numFmtId="0" fontId="8" fillId="0" borderId="0" xfId="0" applyFont="1" applyAlignment="1">
      <alignment horizontal="center" vertical="center" wrapText="1" shrinkToFit="1"/>
    </xf>
    <xf numFmtId="0" fontId="3" fillId="0" borderId="2" xfId="0" applyFont="1" applyBorder="1" applyAlignment="1">
      <alignment horizontal="left" vertical="center" wrapText="1" shrinkToFit="1"/>
    </xf>
    <xf numFmtId="0" fontId="2" fillId="0" borderId="0" xfId="0" applyFont="1" applyAlignment="1">
      <alignment horizontal="left" wrapText="1" shrinkToFit="1"/>
    </xf>
    <xf numFmtId="180" fontId="4" fillId="0" borderId="0" xfId="0" applyNumberFormat="1" applyFont="1" applyBorder="1" applyAlignment="1" applyProtection="1">
      <alignment horizontal="left" vertical="center" wrapText="1" shrinkToFit="1"/>
    </xf>
    <xf numFmtId="0" fontId="4" fillId="0" borderId="0" xfId="0" applyFont="1" applyAlignment="1">
      <alignment horizontal="left" vertical="center"/>
    </xf>
    <xf numFmtId="0" fontId="2" fillId="0" borderId="0" xfId="0" applyNumberFormat="1" applyFont="1" applyAlignment="1">
      <alignment horizontal="left" vertical="center" wrapText="1" shrinkToFit="1"/>
    </xf>
    <xf numFmtId="0" fontId="22" fillId="0" borderId="0" xfId="0" applyFont="1" applyAlignment="1">
      <alignment horizontal="center" vertical="center"/>
    </xf>
    <xf numFmtId="0" fontId="15" fillId="0" borderId="0" xfId="0" applyFont="1" applyAlignment="1">
      <alignment horizontal="left" wrapText="1" shrinkToFit="1"/>
    </xf>
    <xf numFmtId="49" fontId="4" fillId="0" borderId="0" xfId="0" applyNumberFormat="1" applyFont="1" applyBorder="1" applyAlignment="1">
      <alignment horizontal="center"/>
    </xf>
    <xf numFmtId="49" fontId="4" fillId="0" borderId="0" xfId="0" applyNumberFormat="1" applyFont="1" applyAlignment="1">
      <alignment horizontal="center"/>
    </xf>
    <xf numFmtId="0" fontId="9" fillId="0" borderId="0" xfId="0" applyFont="1" applyAlignment="1">
      <alignment horizontal="left"/>
    </xf>
    <xf numFmtId="0" fontId="4" fillId="0" borderId="2" xfId="0" applyFont="1" applyBorder="1" applyAlignment="1">
      <alignment horizontal="left"/>
    </xf>
    <xf numFmtId="0" fontId="0" fillId="0" borderId="2" xfId="0" applyBorder="1">
      <alignment vertical="center"/>
    </xf>
    <xf numFmtId="0" fontId="9" fillId="0" borderId="2" xfId="0" applyFont="1" applyBorder="1" applyAlignment="1">
      <alignment horizontal="left"/>
    </xf>
    <xf numFmtId="0" fontId="4" fillId="0" borderId="7" xfId="0" applyFont="1" applyBorder="1" applyAlignment="1">
      <alignment horizontal="left"/>
    </xf>
    <xf numFmtId="0" fontId="9" fillId="0" borderId="3" xfId="0" applyFont="1" applyBorder="1" applyAlignment="1">
      <alignment horizontal="left"/>
    </xf>
    <xf numFmtId="0" fontId="4" fillId="0" borderId="2" xfId="0" applyFont="1" applyBorder="1">
      <alignment vertical="center"/>
    </xf>
    <xf numFmtId="0" fontId="4" fillId="0" borderId="2" xfId="0" applyFont="1" applyBorder="1" applyAlignment="1">
      <alignment horizontal="center" vertical="center"/>
    </xf>
    <xf numFmtId="0" fontId="4" fillId="0" borderId="7" xfId="0" applyFont="1" applyBorder="1" applyAlignment="1">
      <alignment vertical="center" shrinkToFit="1"/>
    </xf>
    <xf numFmtId="0" fontId="4" fillId="0" borderId="1" xfId="0" applyFont="1" applyBorder="1" applyAlignment="1">
      <alignment horizontal="left" vertical="center"/>
    </xf>
    <xf numFmtId="0" fontId="4" fillId="0" borderId="3" xfId="0" applyFont="1" applyBorder="1" applyAlignment="1">
      <alignment vertical="center" shrinkToFit="1"/>
    </xf>
    <xf numFmtId="0" fontId="4" fillId="0" borderId="7" xfId="0" applyFont="1" applyBorder="1" applyAlignment="1">
      <alignment horizontal="center" vertical="center" shrinkToFit="1"/>
    </xf>
    <xf numFmtId="0" fontId="8" fillId="0" borderId="0" xfId="0" applyFont="1" applyBorder="1" applyAlignment="1">
      <alignment horizontal="left"/>
    </xf>
    <xf numFmtId="14" fontId="16" fillId="0" borderId="0" xfId="0" applyNumberFormat="1" applyFont="1" applyBorder="1" applyAlignment="1" applyProtection="1">
      <alignment vertical="center" shrinkToFit="1"/>
      <protection locked="0"/>
    </xf>
    <xf numFmtId="180" fontId="8" fillId="0" borderId="0" xfId="0" applyNumberFormat="1" applyFont="1" applyAlignment="1">
      <alignment horizontal="left"/>
    </xf>
    <xf numFmtId="0" fontId="21" fillId="0" borderId="0" xfId="0" applyFont="1" applyAlignment="1">
      <alignment horizontal="left"/>
    </xf>
    <xf numFmtId="14" fontId="23" fillId="0" borderId="0" xfId="0" applyNumberFormat="1" applyFont="1" applyBorder="1" applyAlignment="1" applyProtection="1">
      <alignment horizontal="center" vertical="center" shrinkToFit="1"/>
      <protection locked="0"/>
    </xf>
    <xf numFmtId="0" fontId="4" fillId="0" borderId="10" xfId="0" applyFont="1" applyBorder="1" applyAlignment="1" applyProtection="1">
      <alignment horizontal="left" vertical="center" shrinkToFit="1"/>
      <protection locked="0"/>
    </xf>
    <xf numFmtId="0" fontId="10" fillId="0" borderId="10" xfId="0" applyFont="1" applyBorder="1" applyAlignment="1" applyProtection="1">
      <alignment vertical="center" shrinkToFit="1"/>
      <protection locked="0"/>
    </xf>
    <xf numFmtId="0" fontId="10"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10" fillId="0" borderId="11" xfId="0" applyFont="1" applyBorder="1" applyAlignment="1" applyProtection="1">
      <alignment vertical="center" shrinkToFit="1"/>
      <protection locked="0"/>
    </xf>
    <xf numFmtId="0" fontId="10" fillId="0" borderId="11"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10" fillId="0" borderId="12" xfId="0" applyFont="1" applyBorder="1" applyAlignment="1" applyProtection="1">
      <alignment vertical="center" shrinkToFit="1"/>
      <protection locked="0"/>
    </xf>
    <xf numFmtId="0" fontId="10" fillId="0" borderId="12" xfId="0" applyFont="1" applyBorder="1" applyAlignment="1" applyProtection="1">
      <alignment horizontal="left" vertical="center" shrinkToFit="1"/>
      <protection locked="0"/>
    </xf>
    <xf numFmtId="0" fontId="8" fillId="0" borderId="0" xfId="0" applyFont="1" applyBorder="1" applyAlignment="1" applyProtection="1">
      <alignment horizontal="left"/>
      <protection locked="0"/>
    </xf>
    <xf numFmtId="179" fontId="4" fillId="0" borderId="0" xfId="0" applyNumberFormat="1" applyFont="1" applyBorder="1" applyAlignment="1" applyProtection="1">
      <alignment vertical="center" shrinkToFit="1"/>
      <protection locked="0"/>
    </xf>
    <xf numFmtId="180" fontId="4" fillId="0" borderId="0" xfId="0" applyNumberFormat="1" applyFont="1" applyBorder="1" applyAlignment="1" applyProtection="1">
      <alignment horizontal="left" vertical="center" wrapText="1" shrinkToFit="1"/>
      <protection locked="0"/>
    </xf>
    <xf numFmtId="0" fontId="4" fillId="0" borderId="0" xfId="0" applyFont="1" applyBorder="1" applyAlignment="1" applyProtection="1">
      <alignment horizontal="center" vertical="center"/>
      <protection locked="0"/>
    </xf>
    <xf numFmtId="0" fontId="8" fillId="0" borderId="13" xfId="0" applyFont="1" applyBorder="1" applyAlignment="1" applyProtection="1">
      <alignment horizontal="left"/>
      <protection locked="0"/>
    </xf>
    <xf numFmtId="179" fontId="4" fillId="0" borderId="13" xfId="0" applyNumberFormat="1" applyFont="1" applyBorder="1" applyAlignment="1" applyProtection="1">
      <alignment vertical="center" shrinkToFit="1"/>
      <protection locked="0"/>
    </xf>
    <xf numFmtId="180" fontId="4" fillId="0" borderId="13" xfId="0" applyNumberFormat="1" applyFont="1" applyBorder="1" applyAlignment="1" applyProtection="1">
      <alignment horizontal="left" vertical="center" wrapText="1" shrinkToFit="1"/>
      <protection locked="0"/>
    </xf>
    <xf numFmtId="180" fontId="16" fillId="0" borderId="13" xfId="0" applyNumberFormat="1" applyFont="1" applyBorder="1" applyAlignment="1" applyProtection="1">
      <alignment vertical="center" shrinkToFit="1"/>
      <protection locked="0"/>
    </xf>
    <xf numFmtId="180" fontId="23" fillId="0" borderId="13" xfId="0" applyNumberFormat="1" applyFont="1" applyBorder="1" applyAlignment="1" applyProtection="1">
      <alignment horizontal="center" vertical="center" shrinkToFi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xf>
    <xf numFmtId="0" fontId="4" fillId="0" borderId="0" xfId="0" applyFont="1" applyAlignment="1" applyProtection="1">
      <alignment horizontal="right" vertical="center"/>
    </xf>
    <xf numFmtId="0" fontId="4" fillId="0" borderId="14" xfId="0" applyFont="1" applyBorder="1">
      <alignment vertical="center"/>
    </xf>
    <xf numFmtId="0" fontId="4" fillId="0" borderId="15" xfId="0" applyFont="1" applyBorder="1">
      <alignment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pplyProtection="1">
      <alignment horizontal="center" vertical="center" wrapText="1"/>
    </xf>
    <xf numFmtId="0" fontId="3" fillId="0" borderId="10" xfId="0" applyFont="1" applyBorder="1" applyAlignment="1" applyProtection="1">
      <alignment horizontal="center" wrapText="1"/>
    </xf>
    <xf numFmtId="0" fontId="12" fillId="0" borderId="3" xfId="4" applyFont="1" applyBorder="1" applyAlignment="1">
      <alignment horizontal="center" vertical="center" shrinkToFit="1"/>
    </xf>
    <xf numFmtId="0" fontId="14" fillId="0" borderId="7" xfId="4" applyFont="1" applyBorder="1" applyAlignment="1">
      <alignment horizontal="center" vertical="center" wrapText="1"/>
    </xf>
    <xf numFmtId="0" fontId="0" fillId="0" borderId="8" xfId="4" applyFont="1" applyBorder="1" applyAlignment="1">
      <alignment horizontal="center" vertical="center" shrinkToFit="1"/>
    </xf>
    <xf numFmtId="0" fontId="12" fillId="0" borderId="6" xfId="4" applyFont="1" applyBorder="1" applyAlignment="1">
      <alignment horizontal="center" vertical="center" shrinkToFit="1"/>
    </xf>
    <xf numFmtId="0" fontId="12" fillId="0" borderId="9" xfId="4" applyFont="1" applyBorder="1" applyAlignment="1">
      <alignment horizontal="center" vertical="center" shrinkToFit="1"/>
    </xf>
    <xf numFmtId="0" fontId="0" fillId="0" borderId="6" xfId="4" applyFont="1" applyBorder="1" applyAlignment="1">
      <alignment horizontal="center" vertical="center" shrinkToFit="1"/>
    </xf>
    <xf numFmtId="0" fontId="1" fillId="0" borderId="8" xfId="4" applyFont="1" applyBorder="1" applyAlignment="1">
      <alignment horizontal="center" vertical="center" shrinkToFit="1"/>
    </xf>
    <xf numFmtId="0" fontId="14" fillId="0" borderId="7" xfId="4" applyFont="1" applyBorder="1" applyAlignment="1">
      <alignment horizontal="center" vertical="center" wrapText="1" shrinkToFit="1"/>
    </xf>
    <xf numFmtId="0" fontId="14" fillId="0" borderId="1" xfId="4" applyFont="1" applyBorder="1" applyAlignment="1">
      <alignment vertical="center" wrapText="1" shrinkToFit="1"/>
    </xf>
    <xf numFmtId="0" fontId="14" fillId="0" borderId="1" xfId="4" applyFont="1" applyBorder="1" applyAlignment="1">
      <alignment horizontal="center" vertical="center" wrapText="1" shrinkToFit="1"/>
    </xf>
    <xf numFmtId="0" fontId="31" fillId="0" borderId="0" xfId="2" applyFont="1"/>
    <xf numFmtId="0" fontId="26" fillId="0" borderId="16" xfId="2" applyFont="1" applyFill="1" applyBorder="1" applyAlignment="1">
      <alignment horizontal="center" vertical="center" wrapText="1"/>
    </xf>
    <xf numFmtId="0" fontId="26" fillId="0" borderId="16" xfId="2" applyFont="1" applyFill="1" applyBorder="1" applyAlignment="1">
      <alignment horizontal="center" vertical="center"/>
    </xf>
    <xf numFmtId="0" fontId="26" fillId="0" borderId="17" xfId="2" applyFont="1" applyFill="1" applyBorder="1" applyAlignment="1"/>
    <xf numFmtId="0" fontId="32" fillId="0" borderId="0" xfId="2" applyFont="1"/>
    <xf numFmtId="0" fontId="24" fillId="0" borderId="18" xfId="2" applyFont="1" applyFill="1" applyBorder="1" applyAlignment="1">
      <alignment horizontal="left" vertical="center" wrapText="1"/>
    </xf>
    <xf numFmtId="0" fontId="28" fillId="0" borderId="19" xfId="2" applyFont="1" applyFill="1" applyBorder="1" applyAlignment="1">
      <alignment horizontal="left" vertical="center" wrapText="1"/>
    </xf>
    <xf numFmtId="0" fontId="24" fillId="0" borderId="20" xfId="2" applyFont="1" applyFill="1" applyBorder="1" applyAlignment="1">
      <alignment horizontal="left" vertical="center" wrapText="1"/>
    </xf>
    <xf numFmtId="0" fontId="33" fillId="0" borderId="0" xfId="2" applyFont="1" applyAlignment="1">
      <alignment horizontal="left" vertical="center" wrapText="1"/>
    </xf>
    <xf numFmtId="0" fontId="24" fillId="0" borderId="21" xfId="2" applyFont="1" applyFill="1" applyBorder="1" applyAlignment="1">
      <alignment horizontal="left" vertical="center" wrapText="1"/>
    </xf>
    <xf numFmtId="0" fontId="26" fillId="0" borderId="21" xfId="2" applyFont="1" applyFill="1" applyBorder="1" applyAlignment="1">
      <alignment horizontal="center" vertical="center" wrapText="1"/>
    </xf>
    <xf numFmtId="0" fontId="24" fillId="0" borderId="22" xfId="2" applyFont="1" applyFill="1" applyBorder="1" applyAlignment="1">
      <alignment horizontal="left" vertical="center" wrapText="1"/>
    </xf>
    <xf numFmtId="0" fontId="28" fillId="0" borderId="1" xfId="2" applyFont="1" applyFill="1" applyBorder="1" applyAlignment="1">
      <alignment horizontal="left" vertical="center" wrapText="1"/>
    </xf>
    <xf numFmtId="0" fontId="24" fillId="0" borderId="23" xfId="2" applyFont="1" applyFill="1" applyBorder="1" applyAlignment="1">
      <alignment horizontal="left" vertical="center" wrapText="1"/>
    </xf>
    <xf numFmtId="0" fontId="26" fillId="0" borderId="22" xfId="2" applyFont="1" applyFill="1" applyBorder="1" applyAlignment="1">
      <alignment horizontal="center" vertical="center" wrapText="1"/>
    </xf>
    <xf numFmtId="0" fontId="24" fillId="0" borderId="24" xfId="2" applyFont="1" applyFill="1" applyBorder="1" applyAlignment="1">
      <alignment horizontal="left" vertical="center" wrapText="1"/>
    </xf>
    <xf numFmtId="0" fontId="33" fillId="0" borderId="0" xfId="2" applyFont="1" applyBorder="1" applyAlignment="1">
      <alignment horizontal="left" vertical="center" wrapText="1"/>
    </xf>
    <xf numFmtId="0" fontId="26" fillId="0" borderId="23" xfId="2" applyFont="1" applyFill="1" applyBorder="1" applyAlignment="1">
      <alignment horizontal="center" vertical="center"/>
    </xf>
    <xf numFmtId="0" fontId="28" fillId="0" borderId="25"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28" fillId="0" borderId="0" xfId="2" applyFont="1" applyFill="1" applyBorder="1" applyAlignment="1">
      <alignment horizontal="left" vertical="center"/>
    </xf>
    <xf numFmtId="0" fontId="24" fillId="0" borderId="26" xfId="2" applyFont="1" applyFill="1" applyBorder="1" applyAlignment="1">
      <alignment horizontal="left" vertical="center" wrapText="1"/>
    </xf>
    <xf numFmtId="0" fontId="26" fillId="0" borderId="26" xfId="2" applyFont="1" applyFill="1" applyBorder="1" applyAlignment="1">
      <alignment horizontal="center" vertical="center"/>
    </xf>
    <xf numFmtId="0" fontId="26" fillId="0" borderId="27" xfId="2" applyFont="1" applyFill="1" applyBorder="1" applyAlignment="1">
      <alignment horizontal="center" vertical="center" wrapText="1"/>
    </xf>
    <xf numFmtId="0" fontId="28" fillId="0" borderId="28" xfId="2" applyFont="1" applyFill="1" applyBorder="1" applyAlignment="1">
      <alignment horizontal="left" vertical="center" wrapText="1"/>
    </xf>
    <xf numFmtId="0" fontId="24" fillId="0" borderId="27" xfId="2" applyFont="1" applyFill="1" applyBorder="1" applyAlignment="1">
      <alignment horizontal="left" vertical="center" wrapText="1"/>
    </xf>
    <xf numFmtId="0" fontId="24" fillId="0" borderId="19" xfId="2" applyFont="1" applyFill="1" applyBorder="1" applyAlignment="1">
      <alignment horizontal="left" vertical="center" wrapText="1"/>
    </xf>
    <xf numFmtId="0" fontId="26" fillId="0" borderId="20" xfId="2" applyFont="1" applyFill="1" applyBorder="1" applyAlignment="1">
      <alignment horizontal="center" vertical="center"/>
    </xf>
    <xf numFmtId="0" fontId="28" fillId="0" borderId="29" xfId="2" applyFont="1" applyFill="1" applyBorder="1" applyAlignment="1">
      <alignment horizontal="left" vertical="center"/>
    </xf>
    <xf numFmtId="0" fontId="33" fillId="0" borderId="30" xfId="2" applyFont="1" applyBorder="1" applyAlignment="1">
      <alignment horizontal="left" vertical="center" wrapText="1"/>
    </xf>
    <xf numFmtId="0" fontId="24" fillId="0" borderId="31" xfId="2" applyFont="1" applyFill="1" applyBorder="1" applyAlignment="1">
      <alignment horizontal="left" vertical="center" wrapText="1"/>
    </xf>
    <xf numFmtId="0" fontId="26" fillId="0" borderId="23" xfId="2" applyFont="1" applyFill="1" applyBorder="1" applyAlignment="1">
      <alignment horizontal="center" vertical="center" wrapText="1"/>
    </xf>
    <xf numFmtId="0" fontId="26" fillId="0" borderId="24" xfId="2" applyFont="1" applyFill="1" applyBorder="1" applyAlignment="1">
      <alignment horizontal="center" vertical="center" wrapText="1"/>
    </xf>
    <xf numFmtId="0" fontId="28" fillId="0" borderId="25" xfId="2" applyFont="1" applyFill="1" applyBorder="1" applyAlignment="1">
      <alignment horizontal="left" vertical="center"/>
    </xf>
    <xf numFmtId="0" fontId="33" fillId="0" borderId="28" xfId="2" applyFont="1" applyBorder="1" applyAlignment="1">
      <alignment horizontal="left" vertical="center" wrapText="1"/>
    </xf>
    <xf numFmtId="0" fontId="28" fillId="0" borderId="30" xfId="2" applyFont="1" applyFill="1" applyBorder="1" applyAlignment="1">
      <alignment horizontal="left" vertical="center" wrapText="1"/>
    </xf>
    <xf numFmtId="0" fontId="26" fillId="0" borderId="18" xfId="2" applyFont="1" applyFill="1" applyBorder="1" applyAlignment="1">
      <alignment horizontal="center" vertical="center"/>
    </xf>
    <xf numFmtId="0" fontId="18" fillId="0" borderId="1" xfId="2" applyFont="1" applyFill="1" applyBorder="1" applyAlignment="1">
      <alignment horizontal="left" vertical="center"/>
    </xf>
    <xf numFmtId="0" fontId="18" fillId="0" borderId="17" xfId="2" applyFont="1" applyFill="1" applyBorder="1" applyAlignment="1">
      <alignment horizontal="left" vertical="center"/>
    </xf>
    <xf numFmtId="0" fontId="27" fillId="0" borderId="16" xfId="2" applyFont="1" applyBorder="1" applyAlignment="1">
      <alignment horizontal="center" vertical="center" wrapText="1"/>
    </xf>
    <xf numFmtId="0" fontId="24" fillId="0" borderId="32" xfId="2" applyFont="1" applyFill="1" applyBorder="1" applyAlignment="1">
      <alignment horizontal="left" vertical="center"/>
    </xf>
    <xf numFmtId="0" fontId="28" fillId="0" borderId="17" xfId="2" applyFont="1" applyFill="1" applyBorder="1" applyAlignment="1">
      <alignment horizontal="left" vertical="center" wrapText="1"/>
    </xf>
    <xf numFmtId="0" fontId="24" fillId="0" borderId="16" xfId="2" applyFont="1" applyFill="1" applyBorder="1" applyAlignment="1">
      <alignment horizontal="left" vertical="center" wrapText="1"/>
    </xf>
    <xf numFmtId="0" fontId="27" fillId="0" borderId="27" xfId="2" applyFont="1" applyFill="1" applyBorder="1" applyAlignment="1">
      <alignment horizontal="center" vertical="center"/>
    </xf>
    <xf numFmtId="0" fontId="27" fillId="0" borderId="16" xfId="2" applyFont="1" applyFill="1" applyBorder="1" applyAlignment="1">
      <alignment horizontal="center" vertical="center" wrapText="1"/>
    </xf>
    <xf numFmtId="0" fontId="24" fillId="0" borderId="16" xfId="2" applyFont="1" applyFill="1" applyBorder="1" applyAlignment="1">
      <alignment horizontal="center" vertical="center" wrapText="1"/>
    </xf>
    <xf numFmtId="0" fontId="29" fillId="0" borderId="17" xfId="2" applyFont="1" applyFill="1" applyBorder="1" applyAlignment="1"/>
    <xf numFmtId="0" fontId="24" fillId="0" borderId="16" xfId="2" applyFont="1" applyFill="1" applyBorder="1" applyAlignment="1">
      <alignment horizontal="left" vertical="center"/>
    </xf>
    <xf numFmtId="0" fontId="34" fillId="0" borderId="0" xfId="2" applyFont="1" applyBorder="1"/>
    <xf numFmtId="0" fontId="35" fillId="0" borderId="0" xfId="2" applyFont="1" applyFill="1" applyBorder="1" applyAlignment="1">
      <alignment horizontal="center" vertical="center" wrapText="1"/>
    </xf>
    <xf numFmtId="0" fontId="36" fillId="0" borderId="0" xfId="2" applyFont="1" applyFill="1" applyBorder="1" applyAlignment="1">
      <alignment horizontal="center" vertical="center" wrapText="1"/>
    </xf>
    <xf numFmtId="0" fontId="32" fillId="0" borderId="0" xfId="2" applyFont="1" applyFill="1" applyBorder="1" applyAlignment="1">
      <alignment horizontal="center" vertical="center"/>
    </xf>
    <xf numFmtId="0" fontId="37" fillId="0" borderId="0" xfId="2" applyFont="1" applyFill="1" applyBorder="1" applyAlignment="1"/>
    <xf numFmtId="0" fontId="36" fillId="0" borderId="0" xfId="2" applyFont="1" applyFill="1" applyBorder="1" applyAlignment="1">
      <alignment horizontal="left" vertical="center"/>
    </xf>
    <xf numFmtId="0" fontId="26" fillId="0" borderId="16" xfId="2" applyFont="1" applyBorder="1" applyAlignment="1">
      <alignment horizontal="center" vertical="center" wrapText="1"/>
    </xf>
    <xf numFmtId="0" fontId="26" fillId="0" borderId="32" xfId="2" applyFont="1" applyFill="1" applyBorder="1" applyAlignment="1">
      <alignment horizontal="center" vertical="center" wrapText="1"/>
    </xf>
    <xf numFmtId="0" fontId="27" fillId="0" borderId="18" xfId="2" applyFont="1" applyBorder="1" applyAlignment="1">
      <alignment horizontal="center" vertical="center" wrapText="1"/>
    </xf>
    <xf numFmtId="0" fontId="26" fillId="0" borderId="30" xfId="2" applyFont="1" applyFill="1" applyBorder="1" applyAlignment="1"/>
    <xf numFmtId="0" fontId="27" fillId="0" borderId="27" xfId="2" applyFont="1" applyBorder="1" applyAlignment="1">
      <alignment horizontal="center" vertical="center" wrapText="1"/>
    </xf>
    <xf numFmtId="0" fontId="26" fillId="0" borderId="33" xfId="2" applyFont="1" applyFill="1" applyBorder="1" applyAlignment="1">
      <alignment horizontal="center" vertical="center"/>
    </xf>
    <xf numFmtId="0" fontId="24" fillId="0" borderId="17" xfId="2" applyFont="1" applyFill="1" applyBorder="1" applyAlignment="1">
      <alignment horizontal="center" vertical="center" wrapText="1"/>
    </xf>
    <xf numFmtId="0" fontId="24" fillId="0" borderId="34" xfId="2" applyFont="1" applyFill="1" applyBorder="1" applyAlignment="1">
      <alignment horizontal="left" vertical="center"/>
    </xf>
    <xf numFmtId="0" fontId="35" fillId="0" borderId="0" xfId="2" applyFont="1" applyBorder="1" applyAlignment="1">
      <alignment horizontal="center" vertical="center" wrapText="1"/>
    </xf>
    <xf numFmtId="0" fontId="24" fillId="0" borderId="20" xfId="2" applyFont="1" applyBorder="1" applyAlignment="1">
      <alignment horizontal="left" vertical="center" wrapText="1"/>
    </xf>
    <xf numFmtId="0" fontId="28" fillId="0" borderId="35" xfId="2" applyFont="1" applyFill="1" applyBorder="1" applyAlignment="1">
      <alignment horizontal="left" vertical="center"/>
    </xf>
    <xf numFmtId="0" fontId="28" fillId="0" borderId="35" xfId="2" applyFont="1" applyFill="1" applyBorder="1" applyAlignment="1">
      <alignment horizontal="left" vertical="center" wrapText="1"/>
    </xf>
    <xf numFmtId="0" fontId="28" fillId="0" borderId="36" xfId="2" applyFont="1" applyFill="1" applyBorder="1" applyAlignment="1">
      <alignment horizontal="left" vertical="center" wrapText="1"/>
    </xf>
    <xf numFmtId="0" fontId="24" fillId="0" borderId="1" xfId="2" applyFont="1" applyFill="1" applyBorder="1" applyAlignment="1">
      <alignment horizontal="left" vertical="center" wrapText="1"/>
    </xf>
    <xf numFmtId="0" fontId="24" fillId="0" borderId="28" xfId="2" applyFont="1" applyFill="1" applyBorder="1" applyAlignment="1">
      <alignment horizontal="center" vertical="center" wrapText="1"/>
    </xf>
    <xf numFmtId="0" fontId="29" fillId="0" borderId="28" xfId="2" applyFont="1" applyFill="1" applyBorder="1" applyAlignment="1"/>
    <xf numFmtId="0" fontId="24" fillId="0" borderId="37" xfId="2" applyFont="1" applyFill="1" applyBorder="1" applyAlignment="1">
      <alignment horizontal="left" vertical="center"/>
    </xf>
    <xf numFmtId="0" fontId="34" fillId="0" borderId="28" xfId="2" applyFont="1" applyBorder="1"/>
    <xf numFmtId="0" fontId="4" fillId="0" borderId="38" xfId="3" applyFont="1" applyBorder="1" applyAlignment="1">
      <alignment vertical="center"/>
    </xf>
    <xf numFmtId="14" fontId="4" fillId="0" borderId="16" xfId="0" applyNumberFormat="1" applyFont="1" applyBorder="1" applyAlignment="1">
      <alignment horizontal="center" vertical="center"/>
    </xf>
    <xf numFmtId="0" fontId="4" fillId="0" borderId="13" xfId="0" applyFont="1" applyBorder="1" applyAlignment="1">
      <alignment horizontal="right" vertical="center" shrinkToFit="1"/>
    </xf>
    <xf numFmtId="0" fontId="4" fillId="0" borderId="13" xfId="0" applyFont="1" applyBorder="1" applyAlignment="1" applyProtection="1">
      <alignment horizontal="center" vertical="center"/>
      <protection locked="0"/>
    </xf>
    <xf numFmtId="0" fontId="24" fillId="0" borderId="0" xfId="0" applyFont="1" applyAlignment="1">
      <alignment horizontal="left" vertical="center" shrinkToFit="1"/>
    </xf>
    <xf numFmtId="0" fontId="4" fillId="0" borderId="0" xfId="0" applyFont="1" applyBorder="1" applyAlignment="1" applyProtection="1">
      <alignment horizontal="right" vertical="center"/>
    </xf>
    <xf numFmtId="0" fontId="4" fillId="0" borderId="0" xfId="0" applyFont="1" applyBorder="1" applyAlignment="1" applyProtection="1">
      <alignment horizontal="center" vertical="center"/>
      <protection locked="0"/>
    </xf>
    <xf numFmtId="0" fontId="4" fillId="0" borderId="39" xfId="0" applyNumberFormat="1" applyFont="1" applyBorder="1" applyAlignment="1" applyProtection="1">
      <alignment horizontal="center" vertical="center" shrinkToFit="1"/>
      <protection locked="0"/>
    </xf>
    <xf numFmtId="0" fontId="4" fillId="0" borderId="40" xfId="0" applyNumberFormat="1" applyFont="1" applyBorder="1" applyAlignment="1" applyProtection="1">
      <alignment horizontal="center" vertical="center" shrinkToFit="1"/>
      <protection locked="0"/>
    </xf>
    <xf numFmtId="0" fontId="4" fillId="0" borderId="41" xfId="0" applyNumberFormat="1" applyFont="1" applyBorder="1" applyAlignment="1" applyProtection="1">
      <alignment horizontal="center" vertical="center" shrinkToFit="1"/>
      <protection locked="0"/>
    </xf>
    <xf numFmtId="0" fontId="4" fillId="0" borderId="10" xfId="0" applyNumberFormat="1" applyFont="1" applyBorder="1" applyAlignment="1" applyProtection="1">
      <alignment horizontal="center" vertical="center" shrinkToFit="1"/>
      <protection locked="0"/>
    </xf>
    <xf numFmtId="0" fontId="4" fillId="0" borderId="11" xfId="0" applyNumberFormat="1" applyFont="1" applyBorder="1" applyAlignment="1" applyProtection="1">
      <alignment horizontal="center" vertical="center" shrinkToFit="1"/>
      <protection locked="0"/>
    </xf>
    <xf numFmtId="0" fontId="4" fillId="0" borderId="12" xfId="0" applyNumberFormat="1"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77" fontId="4" fillId="0" borderId="10"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14" fontId="4" fillId="0" borderId="10" xfId="0" applyNumberFormat="1" applyFont="1" applyBorder="1" applyAlignment="1">
      <alignment horizontal="center" vertical="center" shrinkToFit="1"/>
    </xf>
    <xf numFmtId="14" fontId="4" fillId="0" borderId="11" xfId="0" applyNumberFormat="1" applyFont="1" applyBorder="1" applyAlignment="1">
      <alignment horizontal="center" vertical="center" shrinkToFit="1"/>
    </xf>
    <xf numFmtId="14" fontId="4" fillId="0" borderId="12"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5" xfId="0" applyFont="1" applyBorder="1" applyAlignment="1">
      <alignment horizontal="center" vertical="center"/>
    </xf>
    <xf numFmtId="0" fontId="20" fillId="0" borderId="4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0"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45" xfId="0" applyFont="1" applyBorder="1" applyAlignment="1">
      <alignment horizontal="center" vertical="center" textRotation="255" shrinkToFit="1"/>
    </xf>
    <xf numFmtId="0" fontId="3" fillId="0" borderId="45" xfId="0" applyFont="1" applyBorder="1" applyAlignment="1">
      <alignment vertical="center" wrapText="1"/>
    </xf>
    <xf numFmtId="0" fontId="6" fillId="0" borderId="0" xfId="0" applyFont="1" applyAlignment="1" applyProtection="1">
      <alignment horizontal="center" vertical="center" shrinkToFit="1"/>
      <protection locked="0"/>
    </xf>
    <xf numFmtId="6" fontId="4" fillId="0" borderId="2" xfId="1" applyFont="1" applyBorder="1" applyAlignment="1">
      <alignment horizontal="center" vertical="center"/>
    </xf>
    <xf numFmtId="0" fontId="4" fillId="0" borderId="2" xfId="0" applyFont="1" applyBorder="1" applyAlignment="1">
      <alignment horizontal="center" vertical="center"/>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4" xfId="0" applyFont="1" applyBorder="1" applyAlignment="1">
      <alignment horizontal="center" vertical="center" wrapText="1"/>
    </xf>
    <xf numFmtId="0" fontId="4" fillId="0" borderId="13" xfId="0" applyFont="1" applyBorder="1" applyAlignment="1" applyProtection="1">
      <alignment horizontal="right" vertical="center" shrinkToFit="1"/>
    </xf>
    <xf numFmtId="0" fontId="24" fillId="0" borderId="0" xfId="0" applyFont="1" applyAlignment="1">
      <alignment horizontal="center" vertical="center" shrinkToFit="1"/>
    </xf>
    <xf numFmtId="176" fontId="4" fillId="0" borderId="10" xfId="0" applyNumberFormat="1" applyFont="1" applyBorder="1" applyAlignment="1" applyProtection="1">
      <alignment vertical="center" shrinkToFit="1"/>
      <protection locked="0"/>
    </xf>
    <xf numFmtId="176" fontId="4" fillId="0" borderId="11" xfId="0" applyNumberFormat="1" applyFont="1" applyBorder="1" applyAlignment="1" applyProtection="1">
      <alignment vertical="center" shrinkToFit="1"/>
      <protection locked="0"/>
    </xf>
    <xf numFmtId="176" fontId="4" fillId="0" borderId="12" xfId="0" applyNumberFormat="1" applyFont="1" applyBorder="1" applyAlignment="1" applyProtection="1">
      <alignment vertical="center" shrinkToFit="1"/>
      <protection locked="0"/>
    </xf>
    <xf numFmtId="0" fontId="4" fillId="0" borderId="45" xfId="0" applyFont="1" applyBorder="1" applyAlignment="1">
      <alignment horizontal="center" vertical="center" wrapText="1" shrinkToFit="1"/>
    </xf>
    <xf numFmtId="0" fontId="5" fillId="0" borderId="45" xfId="0" applyFont="1" applyBorder="1" applyAlignment="1">
      <alignment horizontal="center" vertical="center" wrapText="1" shrinkToFit="1"/>
    </xf>
    <xf numFmtId="0" fontId="3" fillId="0" borderId="45" xfId="0" applyFont="1" applyBorder="1" applyAlignment="1" applyProtection="1">
      <alignment horizontal="center" vertical="center" textRotation="255" shrinkToFit="1"/>
    </xf>
    <xf numFmtId="0" fontId="4" fillId="2" borderId="2" xfId="0" applyFont="1" applyFill="1" applyBorder="1" applyAlignment="1">
      <alignment horizontal="center" vertical="center"/>
    </xf>
    <xf numFmtId="0" fontId="14" fillId="0" borderId="50" xfId="4" applyFont="1" applyBorder="1" applyAlignment="1">
      <alignment horizontal="center" vertical="center" wrapText="1"/>
    </xf>
    <xf numFmtId="0" fontId="14" fillId="0" borderId="51" xfId="4" applyFont="1" applyBorder="1" applyAlignment="1">
      <alignment horizontal="center" vertical="center" wrapText="1"/>
    </xf>
    <xf numFmtId="0" fontId="12" fillId="0" borderId="52" xfId="4" applyFont="1" applyBorder="1" applyAlignment="1">
      <alignment horizontal="center" vertical="center" shrinkToFit="1"/>
    </xf>
    <xf numFmtId="0" fontId="12" fillId="0" borderId="53" xfId="4" applyFont="1" applyBorder="1" applyAlignment="1">
      <alignment horizontal="center" vertical="center" shrinkToFit="1"/>
    </xf>
    <xf numFmtId="0" fontId="12" fillId="0" borderId="14" xfId="4" applyFont="1" applyBorder="1" applyAlignment="1">
      <alignment horizontal="center" vertical="center" shrinkToFit="1"/>
    </xf>
    <xf numFmtId="0" fontId="12" fillId="0" borderId="5" xfId="4" applyFont="1" applyBorder="1" applyAlignment="1">
      <alignment horizontal="center" vertical="center" shrinkToFit="1"/>
    </xf>
    <xf numFmtId="0" fontId="14" fillId="0" borderId="50" xfId="4" applyFont="1" applyBorder="1" applyAlignment="1">
      <alignment horizontal="center" vertical="center" wrapText="1" shrinkToFit="1"/>
    </xf>
    <xf numFmtId="0" fontId="14" fillId="0" borderId="51" xfId="4" applyFont="1" applyBorder="1" applyAlignment="1">
      <alignment horizontal="center" vertical="center" wrapText="1" shrinkToFit="1"/>
    </xf>
    <xf numFmtId="0" fontId="0" fillId="0" borderId="52" xfId="4" applyFont="1" applyBorder="1" applyAlignment="1">
      <alignment horizontal="center" vertical="center" shrinkToFit="1"/>
    </xf>
    <xf numFmtId="0" fontId="0" fillId="0" borderId="53" xfId="4" applyFont="1" applyBorder="1" applyAlignment="1">
      <alignment horizontal="center" vertical="center" shrinkToFit="1"/>
    </xf>
    <xf numFmtId="178" fontId="13" fillId="0" borderId="51" xfId="3" applyNumberFormat="1" applyFont="1" applyBorder="1" applyAlignment="1">
      <alignment horizontal="center" vertical="center"/>
    </xf>
    <xf numFmtId="178" fontId="13" fillId="0" borderId="13" xfId="3" applyNumberFormat="1" applyFont="1" applyBorder="1" applyAlignment="1">
      <alignment horizontal="center" vertical="center"/>
    </xf>
    <xf numFmtId="178" fontId="13" fillId="0" borderId="5" xfId="3" applyNumberFormat="1" applyFont="1" applyBorder="1" applyAlignment="1">
      <alignment horizontal="center" vertical="center"/>
    </xf>
    <xf numFmtId="178" fontId="13" fillId="0" borderId="7" xfId="3" applyNumberFormat="1" applyFont="1" applyBorder="1" applyAlignment="1">
      <alignment horizontal="center" vertical="center"/>
    </xf>
    <xf numFmtId="178" fontId="13" fillId="0" borderId="1" xfId="3" applyNumberFormat="1" applyFont="1" applyBorder="1" applyAlignment="1">
      <alignment horizontal="center" vertical="center"/>
    </xf>
    <xf numFmtId="178" fontId="13" fillId="0" borderId="3" xfId="3" applyNumberFormat="1" applyFont="1" applyBorder="1" applyAlignment="1">
      <alignment horizontal="center" vertical="center"/>
    </xf>
    <xf numFmtId="178" fontId="13" fillId="0" borderId="0" xfId="3" applyNumberFormat="1" applyFont="1" applyBorder="1" applyAlignment="1">
      <alignment horizontal="center" vertical="center" shrinkToFit="1"/>
    </xf>
    <xf numFmtId="178" fontId="13" fillId="0" borderId="1" xfId="3" applyNumberFormat="1" applyFont="1" applyBorder="1" applyAlignment="1">
      <alignment horizontal="center" vertical="center" shrinkToFit="1"/>
    </xf>
    <xf numFmtId="178" fontId="13" fillId="0" borderId="3" xfId="3" applyNumberFormat="1" applyFont="1" applyBorder="1" applyAlignment="1">
      <alignment horizontal="center" vertical="center" shrinkToFit="1"/>
    </xf>
    <xf numFmtId="178" fontId="13" fillId="0" borderId="7" xfId="3" applyNumberFormat="1" applyFont="1" applyBorder="1" applyAlignment="1">
      <alignment horizontal="center" vertical="center" shrinkToFit="1"/>
    </xf>
    <xf numFmtId="0" fontId="3" fillId="0" borderId="0" xfId="3" applyFont="1" applyAlignment="1">
      <alignment horizontal="left" vertical="center" shrinkToFit="1"/>
    </xf>
    <xf numFmtId="0" fontId="1" fillId="0" borderId="7" xfId="4" applyFont="1" applyBorder="1" applyAlignment="1">
      <alignment horizontal="center" vertical="center" wrapText="1"/>
    </xf>
    <xf numFmtId="0" fontId="1" fillId="0" borderId="1" xfId="4" applyFont="1" applyBorder="1" applyAlignment="1">
      <alignment horizontal="center" vertical="center" wrapText="1"/>
    </xf>
    <xf numFmtId="0" fontId="1" fillId="0" borderId="3" xfId="4" applyFont="1" applyBorder="1" applyAlignment="1">
      <alignment horizontal="center" vertical="center" wrapText="1"/>
    </xf>
    <xf numFmtId="0" fontId="1" fillId="0" borderId="52" xfId="4" applyFont="1" applyBorder="1" applyAlignment="1">
      <alignment horizontal="center" vertical="center" wrapText="1"/>
    </xf>
    <xf numFmtId="0" fontId="1" fillId="0" borderId="53" xfId="4" applyFont="1" applyBorder="1" applyAlignment="1">
      <alignment horizontal="center" vertical="center" wrapText="1"/>
    </xf>
    <xf numFmtId="178" fontId="13" fillId="0" borderId="2" xfId="3" applyNumberFormat="1" applyFont="1" applyBorder="1" applyAlignment="1">
      <alignment horizontal="center" vertical="center" shrinkToFit="1"/>
    </xf>
    <xf numFmtId="0" fontId="3" fillId="0" borderId="0" xfId="3" applyFont="1" applyBorder="1" applyAlignment="1">
      <alignment horizontal="left" vertical="center" shrinkToFit="1"/>
    </xf>
    <xf numFmtId="0" fontId="4" fillId="0" borderId="13" xfId="3" applyFont="1" applyBorder="1" applyAlignment="1">
      <alignment horizontal="center" vertical="center" shrinkToFit="1"/>
    </xf>
    <xf numFmtId="0" fontId="4" fillId="0" borderId="38" xfId="3" applyFont="1" applyBorder="1" applyAlignment="1">
      <alignment horizontal="center" vertical="center"/>
    </xf>
    <xf numFmtId="0" fontId="12" fillId="0" borderId="7" xfId="4" applyFont="1" applyBorder="1" applyAlignment="1">
      <alignment horizontal="left" vertical="center" shrinkToFit="1"/>
    </xf>
    <xf numFmtId="0" fontId="12" fillId="0" borderId="1" xfId="4" applyFont="1" applyBorder="1" applyAlignment="1">
      <alignment horizontal="left" vertical="center" shrinkToFit="1"/>
    </xf>
    <xf numFmtId="0" fontId="12" fillId="0" borderId="3" xfId="4" applyFont="1" applyBorder="1" applyAlignment="1">
      <alignment horizontal="left" vertical="center" shrinkToFit="1"/>
    </xf>
    <xf numFmtId="0" fontId="12" fillId="0" borderId="7" xfId="4" applyFont="1" applyBorder="1" applyAlignment="1">
      <alignment horizontal="center" vertical="center" shrinkToFit="1"/>
    </xf>
    <xf numFmtId="0" fontId="12" fillId="0" borderId="1" xfId="4" applyFont="1" applyBorder="1" applyAlignment="1">
      <alignment horizontal="center" vertical="center" shrinkToFit="1"/>
    </xf>
    <xf numFmtId="0" fontId="12" fillId="0" borderId="3" xfId="4" applyFont="1" applyBorder="1" applyAlignment="1">
      <alignment horizontal="center" vertical="center" shrinkToFit="1"/>
    </xf>
    <xf numFmtId="0" fontId="1" fillId="0" borderId="2" xfId="4" applyFont="1" applyBorder="1" applyAlignment="1">
      <alignment horizontal="left" vertical="center" shrinkToFit="1"/>
    </xf>
    <xf numFmtId="0" fontId="3" fillId="0" borderId="13" xfId="3" applyFont="1" applyBorder="1" applyAlignment="1">
      <alignment horizontal="left" vertical="center" shrinkToFit="1"/>
    </xf>
    <xf numFmtId="0" fontId="4" fillId="0" borderId="0" xfId="3" applyFont="1" applyBorder="1" applyAlignment="1">
      <alignment vertical="center" shrinkToFit="1"/>
    </xf>
    <xf numFmtId="0" fontId="3" fillId="0" borderId="0" xfId="3" applyFont="1" applyAlignment="1">
      <alignment horizontal="left" vertical="center"/>
    </xf>
    <xf numFmtId="0" fontId="3" fillId="0" borderId="0" xfId="3" applyFont="1" applyBorder="1" applyAlignment="1">
      <alignment horizontal="left" vertical="center"/>
    </xf>
    <xf numFmtId="0" fontId="4" fillId="0" borderId="13" xfId="3" applyFont="1" applyBorder="1" applyAlignment="1">
      <alignment horizontal="center" vertical="center"/>
    </xf>
    <xf numFmtId="0" fontId="18" fillId="0" borderId="0" xfId="3" applyFont="1" applyAlignment="1">
      <alignment horizontal="left" vertical="center"/>
    </xf>
    <xf numFmtId="0" fontId="27" fillId="0" borderId="18" xfId="2" applyFont="1" applyFill="1" applyBorder="1" applyAlignment="1">
      <alignment horizontal="center" vertical="center" textRotation="255" shrinkToFit="1"/>
    </xf>
    <xf numFmtId="0" fontId="27" fillId="0" borderId="21" xfId="2" applyFont="1" applyFill="1" applyBorder="1" applyAlignment="1">
      <alignment horizontal="center" vertical="center" textRotation="255" shrinkToFit="1"/>
    </xf>
    <xf numFmtId="0" fontId="27" fillId="0" borderId="27" xfId="2" applyFont="1" applyFill="1" applyBorder="1" applyAlignment="1">
      <alignment horizontal="center" vertical="center" textRotation="255" shrinkToFit="1"/>
    </xf>
    <xf numFmtId="0" fontId="24" fillId="0" borderId="22" xfId="2" applyFont="1" applyFill="1" applyBorder="1" applyAlignment="1">
      <alignment horizontal="left" vertical="center"/>
    </xf>
    <xf numFmtId="0" fontId="24" fillId="0" borderId="23" xfId="2" applyFont="1" applyFill="1" applyBorder="1" applyAlignment="1">
      <alignment horizontal="left" vertical="center"/>
    </xf>
    <xf numFmtId="0" fontId="24" fillId="0" borderId="24" xfId="2" applyFont="1" applyFill="1" applyBorder="1" applyAlignment="1">
      <alignment horizontal="left" vertical="center"/>
    </xf>
    <xf numFmtId="0" fontId="24" fillId="0" borderId="26" xfId="2" applyFont="1" applyFill="1" applyBorder="1" applyAlignment="1">
      <alignment horizontal="left" vertical="center"/>
    </xf>
    <xf numFmtId="0" fontId="26" fillId="0" borderId="18" xfId="2" applyFont="1" applyFill="1" applyBorder="1" applyAlignment="1">
      <alignment horizontal="center" vertical="center" wrapText="1"/>
    </xf>
    <xf numFmtId="0" fontId="26" fillId="0" borderId="21" xfId="2" applyFont="1" applyFill="1" applyBorder="1" applyAlignment="1">
      <alignment horizontal="center" vertical="center" wrapText="1"/>
    </xf>
    <xf numFmtId="0" fontId="26" fillId="0" borderId="27" xfId="2" applyFont="1" applyFill="1" applyBorder="1" applyAlignment="1">
      <alignment horizontal="center" vertical="center" wrapText="1"/>
    </xf>
    <xf numFmtId="0" fontId="28" fillId="0" borderId="1" xfId="2" applyFont="1" applyFill="1" applyBorder="1" applyAlignment="1">
      <alignment horizontal="left" vertical="center" wrapText="1"/>
    </xf>
    <xf numFmtId="0" fontId="27" fillId="0" borderId="18" xfId="2" applyFont="1" applyFill="1" applyBorder="1" applyAlignment="1">
      <alignment horizontal="center" vertical="center" wrapText="1"/>
    </xf>
    <xf numFmtId="0" fontId="27" fillId="0" borderId="21" xfId="2" applyFont="1" applyFill="1" applyBorder="1" applyAlignment="1">
      <alignment horizontal="center" vertical="center" wrapText="1"/>
    </xf>
    <xf numFmtId="0" fontId="27" fillId="0" borderId="27" xfId="2" applyFont="1" applyFill="1" applyBorder="1" applyAlignment="1">
      <alignment horizontal="center" vertical="center" wrapText="1"/>
    </xf>
    <xf numFmtId="0" fontId="24" fillId="0" borderId="18" xfId="2" applyFont="1" applyFill="1" applyBorder="1" applyAlignment="1">
      <alignment horizontal="left" vertical="center"/>
    </xf>
    <xf numFmtId="0" fontId="24" fillId="0" borderId="21" xfId="2" applyFont="1" applyFill="1" applyBorder="1" applyAlignment="1">
      <alignment horizontal="left" vertical="center"/>
    </xf>
    <xf numFmtId="0" fontId="24" fillId="0" borderId="27" xfId="2" applyFont="1" applyFill="1" applyBorder="1" applyAlignment="1">
      <alignment horizontal="left" vertical="center"/>
    </xf>
    <xf numFmtId="0" fontId="26" fillId="0" borderId="21" xfId="2" applyFont="1" applyFill="1" applyBorder="1" applyAlignment="1">
      <alignment horizontal="center" vertical="center"/>
    </xf>
    <xf numFmtId="0" fontId="26" fillId="0" borderId="27" xfId="2" applyFont="1" applyFill="1" applyBorder="1" applyAlignment="1">
      <alignment horizontal="center" vertical="center"/>
    </xf>
    <xf numFmtId="0" fontId="28" fillId="0" borderId="25"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24" fillId="0" borderId="20" xfId="2" applyFont="1" applyFill="1" applyBorder="1" applyAlignment="1">
      <alignment horizontal="left" vertical="center" wrapText="1"/>
    </xf>
    <xf numFmtId="0" fontId="24" fillId="0" borderId="23" xfId="2" applyFont="1" applyFill="1" applyBorder="1" applyAlignment="1">
      <alignment horizontal="left" vertical="center" wrapText="1"/>
    </xf>
    <xf numFmtId="0" fontId="26" fillId="0" borderId="18" xfId="2" applyFont="1" applyFill="1" applyBorder="1" applyAlignment="1">
      <alignment horizontal="center" vertical="center"/>
    </xf>
    <xf numFmtId="0" fontId="26" fillId="0" borderId="22" xfId="2" applyFont="1" applyFill="1" applyBorder="1" applyAlignment="1">
      <alignment horizontal="center" vertical="center"/>
    </xf>
    <xf numFmtId="0" fontId="18" fillId="0" borderId="1" xfId="2" applyFont="1" applyFill="1" applyBorder="1" applyAlignment="1">
      <alignment horizontal="left" vertical="center"/>
    </xf>
    <xf numFmtId="0" fontId="26" fillId="0" borderId="24" xfId="2" applyFont="1" applyFill="1" applyBorder="1" applyAlignment="1">
      <alignment horizontal="center" vertical="center"/>
    </xf>
    <xf numFmtId="0" fontId="24" fillId="0" borderId="26" xfId="2" applyFont="1" applyFill="1" applyBorder="1" applyAlignment="1">
      <alignment horizontal="left" vertical="center" wrapText="1"/>
    </xf>
    <xf numFmtId="0" fontId="26" fillId="0" borderId="24" xfId="2" applyFont="1" applyFill="1" applyBorder="1" applyAlignment="1">
      <alignment horizontal="center" vertical="center" wrapText="1"/>
    </xf>
    <xf numFmtId="0" fontId="18" fillId="0" borderId="25" xfId="2" applyFont="1" applyFill="1" applyBorder="1" applyAlignment="1">
      <alignment horizontal="left" vertical="center"/>
    </xf>
    <xf numFmtId="0" fontId="24" fillId="0" borderId="18" xfId="2" applyFont="1" applyFill="1" applyBorder="1" applyAlignment="1">
      <alignment horizontal="left" vertical="center" wrapText="1"/>
    </xf>
    <xf numFmtId="0" fontId="24" fillId="0" borderId="21" xfId="2" applyFont="1" applyFill="1" applyBorder="1" applyAlignment="1">
      <alignment horizontal="left" vertical="center" wrapText="1"/>
    </xf>
    <xf numFmtId="0" fontId="24" fillId="0" borderId="22" xfId="2" applyFont="1" applyFill="1" applyBorder="1" applyAlignment="1">
      <alignment horizontal="left" vertical="center" wrapText="1"/>
    </xf>
    <xf numFmtId="0" fontId="26" fillId="0" borderId="22" xfId="2" applyFont="1" applyFill="1" applyBorder="1" applyAlignment="1">
      <alignment horizontal="center" vertical="center" wrapText="1"/>
    </xf>
    <xf numFmtId="0" fontId="28" fillId="0" borderId="30" xfId="2" applyFont="1" applyFill="1" applyBorder="1" applyAlignment="1">
      <alignment horizontal="left" vertical="center" wrapText="1"/>
    </xf>
    <xf numFmtId="0" fontId="28" fillId="0" borderId="13" xfId="2" applyFont="1" applyFill="1" applyBorder="1" applyAlignment="1">
      <alignment horizontal="left" vertical="center" wrapText="1"/>
    </xf>
    <xf numFmtId="0" fontId="24" fillId="0" borderId="24" xfId="2" applyFont="1" applyFill="1" applyBorder="1" applyAlignment="1">
      <alignment horizontal="left" vertical="center" wrapText="1"/>
    </xf>
    <xf numFmtId="0" fontId="24" fillId="0" borderId="54" xfId="2" applyFont="1" applyFill="1" applyBorder="1" applyAlignment="1">
      <alignment horizontal="left" vertical="center" wrapText="1"/>
    </xf>
    <xf numFmtId="0" fontId="24" fillId="0" borderId="55" xfId="2" applyFont="1" applyFill="1" applyBorder="1" applyAlignment="1">
      <alignment horizontal="left" vertical="center" wrapText="1"/>
    </xf>
    <xf numFmtId="0" fontId="28" fillId="0" borderId="25" xfId="2" applyFont="1" applyFill="1" applyBorder="1" applyAlignment="1">
      <alignment horizontal="left" vertical="center"/>
    </xf>
    <xf numFmtId="0" fontId="28" fillId="0" borderId="0" xfId="2" applyFont="1" applyFill="1" applyBorder="1" applyAlignment="1">
      <alignment horizontal="left" vertical="center"/>
    </xf>
    <xf numFmtId="0" fontId="28" fillId="0" borderId="13" xfId="2" applyFont="1" applyFill="1" applyBorder="1" applyAlignment="1">
      <alignment horizontal="left" vertical="center"/>
    </xf>
    <xf numFmtId="0" fontId="24" fillId="0" borderId="56" xfId="2" applyFont="1" applyFill="1" applyBorder="1" applyAlignment="1">
      <alignment horizontal="left" vertical="center" wrapText="1"/>
    </xf>
    <xf numFmtId="0" fontId="24" fillId="0" borderId="57" xfId="2" applyFont="1" applyFill="1" applyBorder="1" applyAlignment="1">
      <alignment horizontal="left" vertical="center" wrapText="1"/>
    </xf>
    <xf numFmtId="0" fontId="28" fillId="0" borderId="28" xfId="2" applyFont="1" applyFill="1" applyBorder="1" applyAlignment="1">
      <alignment horizontal="left" vertical="center" wrapText="1"/>
    </xf>
    <xf numFmtId="0" fontId="28" fillId="0" borderId="19" xfId="2" applyFont="1" applyFill="1" applyBorder="1" applyAlignment="1">
      <alignment horizontal="left" vertical="center" wrapText="1"/>
    </xf>
    <xf numFmtId="0" fontId="26" fillId="0" borderId="23" xfId="2" applyFont="1" applyFill="1" applyBorder="1" applyAlignment="1">
      <alignment horizontal="center" vertical="center"/>
    </xf>
    <xf numFmtId="0" fontId="26" fillId="0" borderId="21" xfId="2" applyFont="1" applyBorder="1" applyAlignment="1">
      <alignment horizontal="center" vertical="center"/>
    </xf>
    <xf numFmtId="0" fontId="26" fillId="0" borderId="22" xfId="2" applyFont="1" applyBorder="1" applyAlignment="1">
      <alignment horizontal="center" vertical="center"/>
    </xf>
    <xf numFmtId="0" fontId="27" fillId="0" borderId="18" xfId="2" applyFont="1" applyFill="1" applyBorder="1" applyAlignment="1">
      <alignment horizontal="center" vertical="center" textRotation="255" wrapText="1"/>
    </xf>
    <xf numFmtId="0" fontId="27" fillId="0" borderId="21" xfId="2" applyFont="1" applyFill="1" applyBorder="1" applyAlignment="1">
      <alignment horizontal="center" vertical="center" textRotation="255" wrapText="1"/>
    </xf>
    <xf numFmtId="0" fontId="27" fillId="0" borderId="27" xfId="2" applyFont="1" applyFill="1" applyBorder="1" applyAlignment="1">
      <alignment horizontal="center" vertical="center" textRotation="255" wrapText="1"/>
    </xf>
    <xf numFmtId="0" fontId="18" fillId="0" borderId="0" xfId="2" applyFont="1" applyFill="1" applyBorder="1" applyAlignment="1">
      <alignment horizontal="left" vertical="center" wrapText="1"/>
    </xf>
    <xf numFmtId="0" fontId="25" fillId="0" borderId="28" xfId="2" applyFont="1" applyFill="1" applyBorder="1" applyAlignment="1">
      <alignment horizontal="left" vertical="center"/>
    </xf>
    <xf numFmtId="0" fontId="27" fillId="0" borderId="21" xfId="2" applyFont="1" applyFill="1" applyBorder="1" applyAlignment="1">
      <alignment horizontal="center" vertical="center"/>
    </xf>
    <xf numFmtId="0" fontId="27" fillId="0" borderId="18" xfId="2" applyFont="1" applyBorder="1" applyAlignment="1">
      <alignment horizontal="center" vertical="center" wrapText="1"/>
    </xf>
    <xf numFmtId="0" fontId="27" fillId="0" borderId="21" xfId="2" applyFont="1" applyBorder="1" applyAlignment="1">
      <alignment horizontal="center" vertical="center" wrapText="1"/>
    </xf>
    <xf numFmtId="0" fontId="27" fillId="0" borderId="27" xfId="2" applyFont="1" applyBorder="1" applyAlignment="1">
      <alignment horizontal="center" vertical="center" wrapText="1"/>
    </xf>
    <xf numFmtId="0" fontId="26" fillId="0" borderId="58" xfId="2" applyFont="1" applyFill="1" applyBorder="1" applyAlignment="1">
      <alignment horizontal="center" vertical="center" wrapText="1"/>
    </xf>
    <xf numFmtId="0" fontId="26" fillId="0" borderId="36" xfId="2" applyFont="1" applyFill="1" applyBorder="1" applyAlignment="1">
      <alignment horizontal="center" vertical="center"/>
    </xf>
    <xf numFmtId="0" fontId="26" fillId="0" borderId="37" xfId="2" applyFont="1" applyFill="1" applyBorder="1" applyAlignment="1">
      <alignment horizontal="center" vertical="center"/>
    </xf>
    <xf numFmtId="0" fontId="27" fillId="0" borderId="18" xfId="2" applyFont="1" applyBorder="1" applyAlignment="1">
      <alignment horizontal="center" vertical="center" textRotation="255" shrinkToFit="1"/>
    </xf>
    <xf numFmtId="0" fontId="27" fillId="0" borderId="21" xfId="2" applyFont="1" applyBorder="1" applyAlignment="1">
      <alignment horizontal="center" vertical="center" textRotation="255" shrinkToFit="1"/>
    </xf>
    <xf numFmtId="0" fontId="27" fillId="0" borderId="27" xfId="2" applyFont="1" applyBorder="1" applyAlignment="1">
      <alignment horizontal="center" vertical="center" textRotation="255" shrinkToFit="1"/>
    </xf>
    <xf numFmtId="0" fontId="24" fillId="0" borderId="56" xfId="2" applyFont="1" applyFill="1" applyBorder="1" applyAlignment="1">
      <alignment horizontal="left" vertical="center"/>
    </xf>
    <xf numFmtId="0" fontId="24" fillId="0" borderId="31" xfId="2" applyFont="1" applyFill="1" applyBorder="1" applyAlignment="1">
      <alignment horizontal="left" vertical="center"/>
    </xf>
    <xf numFmtId="0" fontId="24" fillId="0" borderId="54" xfId="2" applyFont="1" applyFill="1" applyBorder="1" applyAlignment="1">
      <alignment horizontal="left" vertical="center"/>
    </xf>
    <xf numFmtId="0" fontId="24" fillId="0" borderId="59" xfId="2" applyFont="1" applyFill="1" applyBorder="1" applyAlignment="1">
      <alignment horizontal="left" vertical="center"/>
    </xf>
    <xf numFmtId="0" fontId="27" fillId="0" borderId="60" xfId="2" applyFont="1" applyBorder="1" applyAlignment="1">
      <alignment horizontal="center" vertical="center" wrapText="1"/>
    </xf>
    <xf numFmtId="0" fontId="27" fillId="0" borderId="55" xfId="2" applyFont="1" applyBorder="1" applyAlignment="1">
      <alignment horizontal="center" vertical="center" wrapText="1"/>
    </xf>
    <xf numFmtId="0" fontId="27" fillId="0" borderId="57" xfId="2" applyFont="1" applyBorder="1" applyAlignment="1">
      <alignment horizontal="center" vertical="center" wrapText="1"/>
    </xf>
    <xf numFmtId="0" fontId="26" fillId="0" borderId="35" xfId="2" applyFont="1" applyFill="1" applyBorder="1" applyAlignment="1">
      <alignment horizontal="center" vertical="center"/>
    </xf>
    <xf numFmtId="0" fontId="26" fillId="0" borderId="61" xfId="2" applyFont="1" applyFill="1" applyBorder="1" applyAlignment="1">
      <alignment horizontal="center" vertical="center"/>
    </xf>
    <xf numFmtId="0" fontId="26" fillId="0" borderId="58" xfId="2" applyFont="1" applyFill="1" applyBorder="1" applyAlignment="1">
      <alignment horizontal="center" vertical="center"/>
    </xf>
    <xf numFmtId="0" fontId="24" fillId="0" borderId="60" xfId="2" applyFont="1" applyFill="1" applyBorder="1" applyAlignment="1">
      <alignment horizontal="left" vertical="center" wrapText="1"/>
    </xf>
    <xf numFmtId="0" fontId="24" fillId="0" borderId="27" xfId="2" applyFont="1" applyFill="1" applyBorder="1" applyAlignment="1">
      <alignment horizontal="left" vertical="center" wrapText="1"/>
    </xf>
    <xf numFmtId="0" fontId="28" fillId="0" borderId="30" xfId="2" applyFont="1" applyFill="1" applyBorder="1" applyAlignment="1">
      <alignment horizontal="left" vertical="center"/>
    </xf>
    <xf numFmtId="0" fontId="27" fillId="0" borderId="27" xfId="2" applyFont="1" applyFill="1" applyBorder="1" applyAlignment="1">
      <alignment horizontal="center" vertical="center"/>
    </xf>
    <xf numFmtId="0" fontId="28" fillId="0" borderId="1" xfId="2" applyFont="1" applyFill="1" applyBorder="1" applyAlignment="1">
      <alignment horizontal="left" vertical="center"/>
    </xf>
    <xf numFmtId="0" fontId="28" fillId="0" borderId="62" xfId="2" applyFont="1" applyFill="1" applyBorder="1" applyAlignment="1">
      <alignment horizontal="left" vertical="center"/>
    </xf>
    <xf numFmtId="0" fontId="18" fillId="0" borderId="13" xfId="2" applyFont="1" applyFill="1" applyBorder="1" applyAlignment="1">
      <alignment horizontal="left" vertical="center" wrapText="1"/>
    </xf>
    <xf numFmtId="0" fontId="24" fillId="0" borderId="63" xfId="2" applyFont="1" applyFill="1" applyBorder="1" applyAlignment="1">
      <alignment horizontal="left" vertical="center"/>
    </xf>
    <xf numFmtId="0" fontId="24" fillId="0" borderId="25"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28" xfId="2" applyFont="1" applyFill="1" applyBorder="1" applyAlignment="1">
      <alignment horizontal="left" vertical="center" wrapText="1"/>
    </xf>
    <xf numFmtId="0" fontId="28" fillId="0" borderId="36" xfId="2" applyFont="1" applyFill="1" applyBorder="1" applyAlignment="1">
      <alignment horizontal="left" vertical="center" wrapText="1"/>
    </xf>
    <xf numFmtId="0" fontId="28" fillId="0" borderId="37" xfId="2" applyFont="1" applyFill="1" applyBorder="1" applyAlignment="1">
      <alignment horizontal="left" vertical="center" wrapText="1"/>
    </xf>
    <xf numFmtId="0" fontId="28" fillId="0" borderId="58" xfId="2" applyFont="1" applyFill="1" applyBorder="1" applyAlignment="1">
      <alignment horizontal="left" vertical="center"/>
    </xf>
    <xf numFmtId="0" fontId="28" fillId="0" borderId="36" xfId="2" applyFont="1" applyFill="1" applyBorder="1" applyAlignment="1">
      <alignment horizontal="left" vertical="center"/>
    </xf>
    <xf numFmtId="0" fontId="28" fillId="0" borderId="61" xfId="2" applyFont="1" applyFill="1" applyBorder="1" applyAlignment="1">
      <alignment horizontal="left" vertical="center"/>
    </xf>
    <xf numFmtId="0" fontId="24" fillId="0" borderId="13" xfId="2" applyFont="1" applyFill="1" applyBorder="1" applyAlignment="1">
      <alignment horizontal="left" vertical="center" wrapText="1"/>
    </xf>
    <xf numFmtId="0" fontId="27" fillId="0" borderId="55" xfId="2" applyFont="1" applyBorder="1" applyAlignment="1">
      <alignment horizontal="center" vertical="center"/>
    </xf>
    <xf numFmtId="0" fontId="27" fillId="0" borderId="57" xfId="2" applyFont="1" applyBorder="1" applyAlignment="1">
      <alignment horizontal="center" vertical="center"/>
    </xf>
  </cellXfs>
  <cellStyles count="5">
    <cellStyle name="通貨" xfId="1" builtinId="7"/>
    <cellStyle name="標準" xfId="0" builtinId="0"/>
    <cellStyle name="標準 2" xfId="2"/>
    <cellStyle name="標準_H21　研修内容一覧P7～12" xfId="3"/>
    <cellStyle name="標準_現行_H21　研修内容一覧P7～12 2" xfId="4"/>
  </cellStyles>
  <dxfs count="14">
    <dxf>
      <font>
        <condense val="0"/>
        <extend val="0"/>
        <color indexed="12"/>
      </font>
    </dxf>
    <dxf>
      <font>
        <condense val="0"/>
        <extend val="0"/>
        <color indexed="11"/>
      </font>
    </dxf>
    <dxf>
      <font>
        <condense val="0"/>
        <extend val="0"/>
        <color indexed="10"/>
      </font>
    </dxf>
    <dxf>
      <font>
        <condense val="0"/>
        <extend val="0"/>
        <color indexed="10"/>
      </font>
    </dxf>
    <dxf>
      <fill>
        <patternFill>
          <bgColor rgb="FFFFFF00"/>
        </patternFill>
      </fill>
    </dxf>
    <dxf>
      <font>
        <condense val="0"/>
        <extend val="0"/>
        <color indexed="12"/>
      </font>
    </dxf>
    <dxf>
      <font>
        <condense val="0"/>
        <extend val="0"/>
        <color indexed="11"/>
      </font>
    </dxf>
    <dxf>
      <font>
        <condense val="0"/>
        <extend val="0"/>
        <color indexed="10"/>
      </font>
    </dxf>
    <dxf>
      <font>
        <condense val="0"/>
        <extend val="0"/>
        <color indexed="10"/>
      </font>
    </dxf>
    <dxf>
      <fill>
        <patternFill>
          <bgColor rgb="FFFFFF00"/>
        </patternFill>
      </fill>
    </dxf>
    <dxf>
      <font>
        <condense val="0"/>
        <extend val="0"/>
        <color indexed="12"/>
      </font>
    </dxf>
    <dxf>
      <font>
        <condense val="0"/>
        <extend val="0"/>
        <color indexed="11"/>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114301</xdr:colOff>
      <xdr:row>0</xdr:row>
      <xdr:rowOff>28575</xdr:rowOff>
    </xdr:from>
    <xdr:to>
      <xdr:col>16</xdr:col>
      <xdr:colOff>1028700</xdr:colOff>
      <xdr:row>1</xdr:row>
      <xdr:rowOff>285750</xdr:rowOff>
    </xdr:to>
    <xdr:sp macro="" textlink="">
      <xdr:nvSpPr>
        <xdr:cNvPr id="2" name="テキスト ボックス 1"/>
        <xdr:cNvSpPr txBox="1"/>
      </xdr:nvSpPr>
      <xdr:spPr>
        <a:xfrm>
          <a:off x="6572251" y="28575"/>
          <a:ext cx="2219324"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kumimoji="1" lang="ja-JP" altLang="en-US" sz="1000"/>
            <a:t>下のセルの日付を実施年度の４月１日に変更すると曜日がその年で自動表示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114301</xdr:colOff>
      <xdr:row>0</xdr:row>
      <xdr:rowOff>28575</xdr:rowOff>
    </xdr:from>
    <xdr:to>
      <xdr:col>16</xdr:col>
      <xdr:colOff>1028700</xdr:colOff>
      <xdr:row>1</xdr:row>
      <xdr:rowOff>285750</xdr:rowOff>
    </xdr:to>
    <xdr:sp macro="" textlink="">
      <xdr:nvSpPr>
        <xdr:cNvPr id="2" name="テキスト ボックス 1"/>
        <xdr:cNvSpPr txBox="1"/>
      </xdr:nvSpPr>
      <xdr:spPr>
        <a:xfrm>
          <a:off x="6572251" y="28575"/>
          <a:ext cx="2219324"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kumimoji="1" lang="ja-JP" altLang="en-US" sz="1000"/>
            <a:t>下のセルの日付を実施年度の４月１日に変更すると曜日がその年で自動表示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114301</xdr:colOff>
      <xdr:row>0</xdr:row>
      <xdr:rowOff>28575</xdr:rowOff>
    </xdr:from>
    <xdr:to>
      <xdr:col>16</xdr:col>
      <xdr:colOff>1028700</xdr:colOff>
      <xdr:row>1</xdr:row>
      <xdr:rowOff>285750</xdr:rowOff>
    </xdr:to>
    <xdr:sp macro="" textlink="">
      <xdr:nvSpPr>
        <xdr:cNvPr id="2" name="テキスト ボックス 1"/>
        <xdr:cNvSpPr txBox="1"/>
      </xdr:nvSpPr>
      <xdr:spPr>
        <a:xfrm>
          <a:off x="6572251" y="28575"/>
          <a:ext cx="2219324"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kumimoji="1" lang="ja-JP" altLang="en-US" sz="1000"/>
            <a:t>下のセルの日付を実施年度の４月１日に変更すると曜日がその年で自動表示</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9975;&#24180;&#12459;&#12524;&#12531;&#12480;&#1254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ヶ月Color"/>
      <sheetName val="12ヶ月Gray"/>
      <sheetName val="6ヶ月Color"/>
      <sheetName val="6ヶ月Gray"/>
      <sheetName val="3ヶ月Color"/>
      <sheetName val="3ヶ月Ｇｒａｙ"/>
      <sheetName val="2ヶ月ColorA"/>
      <sheetName val="2ヶ月GrayA"/>
      <sheetName val="2ヶ月ColorB"/>
      <sheetName val="2ヶ月ＧｒａｙB"/>
      <sheetName val="1ヶ月ColorA"/>
      <sheetName val="1ヶ月GrayA"/>
      <sheetName val="1ヶ月ColorB"/>
      <sheetName val="1ヶ月GrayB"/>
      <sheetName val="1ヶ月ColorC"/>
      <sheetName val="1ヶ月GrayC"/>
    </sheetNames>
    <sheetDataSet>
      <sheetData sheetId="0" refreshError="1">
        <row r="47">
          <cell r="AC47">
            <v>38353</v>
          </cell>
          <cell r="AD47">
            <v>7</v>
          </cell>
          <cell r="AE47">
            <v>38353</v>
          </cell>
          <cell r="AF47" t="str">
            <v>元旦</v>
          </cell>
        </row>
        <row r="48">
          <cell r="AC48" t="str">
            <v>-</v>
          </cell>
          <cell r="AD48" t="e">
            <v>#VALUE!</v>
          </cell>
          <cell r="AE48" t="e">
            <v>#VALUE!</v>
          </cell>
          <cell r="AF48" t="str">
            <v>振替休日</v>
          </cell>
        </row>
        <row r="49">
          <cell r="AC49">
            <v>38362</v>
          </cell>
          <cell r="AD49">
            <v>2</v>
          </cell>
          <cell r="AE49">
            <v>38362</v>
          </cell>
          <cell r="AF49" t="str">
            <v>成人の日</v>
          </cell>
        </row>
        <row r="50">
          <cell r="AC50">
            <v>38394</v>
          </cell>
          <cell r="AD50">
            <v>6</v>
          </cell>
          <cell r="AE50">
            <v>38394</v>
          </cell>
          <cell r="AF50" t="str">
            <v>建国記念の日</v>
          </cell>
        </row>
        <row r="51">
          <cell r="AC51" t="str">
            <v>-</v>
          </cell>
          <cell r="AD51" t="e">
            <v>#VALUE!</v>
          </cell>
          <cell r="AE51" t="e">
            <v>#VALUE!</v>
          </cell>
          <cell r="AF51" t="str">
            <v>振替休日</v>
          </cell>
        </row>
        <row r="52">
          <cell r="AC52">
            <v>38431</v>
          </cell>
          <cell r="AD52">
            <v>1</v>
          </cell>
          <cell r="AE52">
            <v>38432</v>
          </cell>
          <cell r="AF52" t="str">
            <v>春分の日</v>
          </cell>
        </row>
        <row r="53">
          <cell r="AC53">
            <v>38432</v>
          </cell>
          <cell r="AD53">
            <v>2</v>
          </cell>
          <cell r="AE53">
            <v>38432</v>
          </cell>
          <cell r="AF53" t="str">
            <v>振替休日</v>
          </cell>
        </row>
        <row r="54">
          <cell r="AC54">
            <v>38471</v>
          </cell>
          <cell r="AD54">
            <v>6</v>
          </cell>
          <cell r="AE54">
            <v>38471</v>
          </cell>
          <cell r="AF54" t="str">
            <v>みどりの日</v>
          </cell>
        </row>
        <row r="55">
          <cell r="AC55" t="str">
            <v>-</v>
          </cell>
          <cell r="AD55" t="e">
            <v>#VALUE!</v>
          </cell>
          <cell r="AE55" t="e">
            <v>#VALUE!</v>
          </cell>
          <cell r="AF55" t="str">
            <v>振替休日</v>
          </cell>
        </row>
        <row r="56">
          <cell r="AC56">
            <v>38475</v>
          </cell>
          <cell r="AD56">
            <v>3</v>
          </cell>
          <cell r="AE56">
            <v>38475</v>
          </cell>
          <cell r="AF56" t="str">
            <v>憲法記念日</v>
          </cell>
        </row>
        <row r="57">
          <cell r="AC57" t="str">
            <v>-</v>
          </cell>
          <cell r="AD57" t="e">
            <v>#VALUE!</v>
          </cell>
          <cell r="AE57" t="e">
            <v>#VALUE!</v>
          </cell>
          <cell r="AF57" t="str">
            <v>振替休日</v>
          </cell>
        </row>
        <row r="58">
          <cell r="AC58">
            <v>38476</v>
          </cell>
          <cell r="AD58">
            <v>4</v>
          </cell>
          <cell r="AE58">
            <v>38476</v>
          </cell>
          <cell r="AF58" t="str">
            <v>国民の休日</v>
          </cell>
        </row>
        <row r="59">
          <cell r="AC59">
            <v>38477</v>
          </cell>
          <cell r="AD59">
            <v>5</v>
          </cell>
          <cell r="AE59">
            <v>38477</v>
          </cell>
          <cell r="AF59" t="str">
            <v>こどもの日</v>
          </cell>
        </row>
        <row r="60">
          <cell r="AC60" t="str">
            <v>-</v>
          </cell>
          <cell r="AD60" t="e">
            <v>#VALUE!</v>
          </cell>
          <cell r="AE60" t="e">
            <v>#VALUE!</v>
          </cell>
          <cell r="AF60" t="str">
            <v>振替休日</v>
          </cell>
        </row>
        <row r="61">
          <cell r="AC61">
            <v>38551</v>
          </cell>
          <cell r="AD61">
            <v>2</v>
          </cell>
          <cell r="AE61">
            <v>38551</v>
          </cell>
          <cell r="AF61" t="str">
            <v>海の日</v>
          </cell>
        </row>
        <row r="62">
          <cell r="AC62">
            <v>38614</v>
          </cell>
          <cell r="AD62">
            <v>2</v>
          </cell>
          <cell r="AE62">
            <v>38614</v>
          </cell>
          <cell r="AF62" t="str">
            <v>敬老の日</v>
          </cell>
        </row>
        <row r="63">
          <cell r="AC63" t="str">
            <v>-</v>
          </cell>
          <cell r="AD63" t="e">
            <v>#VALUE!</v>
          </cell>
          <cell r="AE63" t="e">
            <v>#VALUE!</v>
          </cell>
          <cell r="AF63" t="str">
            <v>国民の休日</v>
          </cell>
        </row>
        <row r="64">
          <cell r="AC64">
            <v>38618</v>
          </cell>
          <cell r="AD64">
            <v>6</v>
          </cell>
          <cell r="AE64">
            <v>38618</v>
          </cell>
          <cell r="AF64" t="str">
            <v>秋分の日</v>
          </cell>
        </row>
        <row r="65">
          <cell r="AC65" t="str">
            <v>-</v>
          </cell>
          <cell r="AD65" t="e">
            <v>#VALUE!</v>
          </cell>
          <cell r="AE65" t="e">
            <v>#VALUE!</v>
          </cell>
          <cell r="AF65" t="str">
            <v>振替休日</v>
          </cell>
        </row>
        <row r="66">
          <cell r="AC66">
            <v>38635</v>
          </cell>
          <cell r="AD66">
            <v>2</v>
          </cell>
          <cell r="AE66">
            <v>38635</v>
          </cell>
          <cell r="AF66" t="str">
            <v>体育の日</v>
          </cell>
        </row>
        <row r="67">
          <cell r="AC67">
            <v>38659</v>
          </cell>
          <cell r="AD67">
            <v>5</v>
          </cell>
          <cell r="AE67">
            <v>38659</v>
          </cell>
          <cell r="AF67" t="str">
            <v>文化の日</v>
          </cell>
        </row>
        <row r="68">
          <cell r="AC68" t="str">
            <v>-</v>
          </cell>
          <cell r="AD68" t="e">
            <v>#VALUE!</v>
          </cell>
          <cell r="AE68" t="e">
            <v>#VALUE!</v>
          </cell>
          <cell r="AF68" t="str">
            <v>振替休日</v>
          </cell>
        </row>
        <row r="69">
          <cell r="AC69">
            <v>38679</v>
          </cell>
          <cell r="AD69">
            <v>4</v>
          </cell>
          <cell r="AE69">
            <v>38679</v>
          </cell>
          <cell r="AF69" t="str">
            <v>勤労感謝の日</v>
          </cell>
        </row>
        <row r="70">
          <cell r="AC70" t="str">
            <v>-</v>
          </cell>
          <cell r="AD70" t="e">
            <v>#VALUE!</v>
          </cell>
          <cell r="AE70" t="e">
            <v>#VALUE!</v>
          </cell>
          <cell r="AF70" t="str">
            <v>振替休日</v>
          </cell>
        </row>
        <row r="71">
          <cell r="AC71">
            <v>38709</v>
          </cell>
          <cell r="AD71">
            <v>6</v>
          </cell>
          <cell r="AE71">
            <v>38709</v>
          </cell>
          <cell r="AF71" t="str">
            <v>天皇誕生日</v>
          </cell>
        </row>
        <row r="72">
          <cell r="AC72" t="str">
            <v>-</v>
          </cell>
          <cell r="AD72" t="e">
            <v>#VALUE!</v>
          </cell>
          <cell r="AE72" t="e">
            <v>#VALUE!</v>
          </cell>
          <cell r="AF72" t="str">
            <v>振替休日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35"/>
  </sheetPr>
  <dimension ref="B1:IU614"/>
  <sheetViews>
    <sheetView view="pageBreakPreview" zoomScaleNormal="100" zoomScaleSheetLayoutView="100" workbookViewId="0">
      <selection activeCell="I432" sqref="I432"/>
    </sheetView>
  </sheetViews>
  <sheetFormatPr defaultRowHeight="12.75"/>
  <cols>
    <col min="1" max="1" width="1.7109375" customWidth="1"/>
    <col min="2" max="2" width="2.85546875" style="4" customWidth="1"/>
    <col min="3" max="3" width="3" style="4" customWidth="1"/>
    <col min="4" max="4" width="2.85546875" style="4" hidden="1" customWidth="1"/>
    <col min="5" max="5" width="2.85546875" style="1" customWidth="1"/>
    <col min="6" max="6" width="3.5703125" style="2" customWidth="1"/>
    <col min="7" max="7" width="15.7109375" style="102" customWidth="1"/>
    <col min="8" max="8" width="2.5703125" style="4" customWidth="1"/>
    <col min="9" max="9" width="33.5703125" style="1" customWidth="1"/>
    <col min="10" max="10" width="2.7109375" style="1" customWidth="1"/>
    <col min="11" max="11" width="6.28515625" style="4" customWidth="1"/>
    <col min="12" max="13" width="9.7109375" style="4" customWidth="1"/>
    <col min="14" max="14" width="4" style="1" customWidth="1"/>
    <col min="15" max="15" width="8.5703125" style="1" customWidth="1"/>
    <col min="16" max="16" width="11.7109375" style="1" customWidth="1"/>
    <col min="17" max="17" width="15.5703125" style="4" customWidth="1"/>
    <col min="18" max="18" width="14.7109375" style="4" customWidth="1"/>
    <col min="19" max="19" width="14.7109375" style="2" customWidth="1"/>
    <col min="20" max="20" width="15.5703125" customWidth="1"/>
    <col min="21" max="21" width="15.28515625" style="96" customWidth="1"/>
    <col min="22" max="22" width="26" customWidth="1"/>
    <col min="40" max="40" width="17.42578125" customWidth="1"/>
  </cols>
  <sheetData>
    <row r="1" spans="2:255" ht="14.25">
      <c r="B1" s="240" t="s">
        <v>188</v>
      </c>
      <c r="C1" s="240"/>
      <c r="D1" s="240"/>
      <c r="E1" s="240"/>
      <c r="F1" s="240"/>
    </row>
    <row r="2" spans="2:255" ht="18.75" customHeight="1" thickBot="1">
      <c r="B2" s="281" t="s">
        <v>793</v>
      </c>
      <c r="C2" s="281"/>
      <c r="D2" s="281"/>
      <c r="E2" s="281"/>
      <c r="F2" s="281"/>
      <c r="G2" s="281"/>
      <c r="H2" s="281"/>
      <c r="I2" s="281"/>
      <c r="J2" s="281"/>
      <c r="K2" s="281"/>
      <c r="L2" s="281"/>
      <c r="M2" s="281"/>
      <c r="N2" s="281"/>
      <c r="O2" s="3"/>
      <c r="P2" s="3"/>
    </row>
    <row r="3" spans="2:255" s="9" customFormat="1" ht="22.15" customHeight="1" thickBot="1">
      <c r="B3" s="120"/>
      <c r="C3" s="13"/>
      <c r="D3" s="120"/>
      <c r="E3" s="101">
        <f>P3+365</f>
        <v>44287</v>
      </c>
      <c r="F3" s="124"/>
      <c r="G3" s="241" t="s">
        <v>183</v>
      </c>
      <c r="H3" s="241"/>
      <c r="I3" s="137" t="s">
        <v>192</v>
      </c>
      <c r="J3" s="242" t="s">
        <v>171</v>
      </c>
      <c r="K3" s="242"/>
      <c r="L3" s="242"/>
      <c r="M3" s="242"/>
      <c r="N3" s="242"/>
      <c r="P3" s="237">
        <v>43922</v>
      </c>
      <c r="U3" s="97"/>
    </row>
    <row r="4" spans="2:255" s="9" customFormat="1" ht="20.45" customHeight="1">
      <c r="B4" s="138"/>
      <c r="C4" s="139"/>
      <c r="D4" s="138"/>
      <c r="E4" s="140"/>
      <c r="F4" s="142"/>
      <c r="G4" s="145"/>
      <c r="H4" s="146" t="s">
        <v>189</v>
      </c>
      <c r="I4" s="143" t="s">
        <v>792</v>
      </c>
      <c r="J4" s="238" t="s">
        <v>191</v>
      </c>
      <c r="K4" s="238"/>
      <c r="L4" s="238"/>
      <c r="M4" s="239" t="s">
        <v>252</v>
      </c>
      <c r="N4" s="239"/>
      <c r="P4" s="5"/>
      <c r="U4" s="97"/>
    </row>
    <row r="5" spans="2:255" s="11" customFormat="1" ht="25.15" customHeight="1">
      <c r="B5" s="268" t="s">
        <v>7</v>
      </c>
      <c r="C5" s="267" t="s">
        <v>8</v>
      </c>
      <c r="D5" s="267"/>
      <c r="E5" s="269" t="s">
        <v>9</v>
      </c>
      <c r="F5" s="275" t="s">
        <v>10</v>
      </c>
      <c r="G5" s="149" t="s">
        <v>185</v>
      </c>
      <c r="H5" s="279" t="s">
        <v>129</v>
      </c>
      <c r="I5" s="269" t="s">
        <v>130</v>
      </c>
      <c r="J5" s="280" t="s">
        <v>11</v>
      </c>
      <c r="K5" s="271" t="s">
        <v>3</v>
      </c>
      <c r="L5" s="273" t="s">
        <v>0</v>
      </c>
      <c r="M5" s="277" t="s">
        <v>1</v>
      </c>
      <c r="N5" s="270" t="s">
        <v>164</v>
      </c>
      <c r="O5" s="17"/>
      <c r="P5" s="10"/>
      <c r="U5" s="98"/>
    </row>
    <row r="6" spans="2:255" s="11" customFormat="1" ht="25.15" customHeight="1">
      <c r="B6" s="268"/>
      <c r="C6" s="267"/>
      <c r="D6" s="267"/>
      <c r="E6" s="269"/>
      <c r="F6" s="276"/>
      <c r="G6" s="150" t="s">
        <v>184</v>
      </c>
      <c r="H6" s="279"/>
      <c r="I6" s="269"/>
      <c r="J6" s="280"/>
      <c r="K6" s="272"/>
      <c r="L6" s="274"/>
      <c r="M6" s="278"/>
      <c r="N6" s="270"/>
      <c r="O6" s="17"/>
      <c r="P6" s="10"/>
      <c r="U6" s="98"/>
    </row>
    <row r="7" spans="2:255" s="9" customFormat="1" ht="12.6" customHeight="1">
      <c r="B7" s="243"/>
      <c r="C7" s="246"/>
      <c r="D7" s="255" t="str">
        <f>IF(B7="","",IF(B7=1,DATE(YEAR($E$3),B7,C7),IF(B7=2,DATE(YEAR($E$3),B7,C7),IF(B7=3,DATE(YEAR($E$3),B7,C7),DATE(YEAR($P$3),B7,C7)))))</f>
        <v/>
      </c>
      <c r="E7" s="252" t="str">
        <f>IF(B7="","",TEXT(WEEKDAY(D7),"aaa"))</f>
        <v/>
      </c>
      <c r="F7" s="246"/>
      <c r="G7" s="264" t="str">
        <f>IF(F7="","",IF(F7&lt;100,VLOOKUP(F7,'研修事項 一覧'!$B$285:$D$313,2,FALSE),IF(F7&gt;=100,VLOOKUP(F7,'研修事項 一覧'!$F$285:$H$308,2,FALSE),"再入力")))</f>
        <v/>
      </c>
      <c r="H7" s="258" t="str">
        <f>IF(F7="","",IF(F7&lt;100,VLOOKUP(F7,'研修事項 一覧'!$B$285:$D$313,3,FALSE),IF(F7&gt;=100,VLOOKUP(F7,'研修事項 一覧'!$F$285:$H$308,3,FALSE),"再入力")))</f>
        <v/>
      </c>
      <c r="I7" s="125"/>
      <c r="J7" s="249"/>
      <c r="K7" s="125"/>
      <c r="L7" s="126"/>
      <c r="M7" s="127"/>
      <c r="N7" s="261"/>
      <c r="O7" s="85"/>
      <c r="P7" s="6"/>
      <c r="U7" s="97"/>
    </row>
    <row r="8" spans="2:255" s="9" customFormat="1" ht="12.6" customHeight="1">
      <c r="B8" s="244"/>
      <c r="C8" s="247"/>
      <c r="D8" s="256"/>
      <c r="E8" s="253"/>
      <c r="F8" s="247"/>
      <c r="G8" s="265"/>
      <c r="H8" s="259"/>
      <c r="I8" s="128"/>
      <c r="J8" s="250"/>
      <c r="K8" s="128"/>
      <c r="L8" s="129"/>
      <c r="M8" s="130"/>
      <c r="N8" s="262"/>
      <c r="O8" s="85"/>
      <c r="P8" s="6"/>
      <c r="U8" s="97"/>
      <c r="IU8" s="122">
        <f>SUM(IU3:IV5)</f>
        <v>0</v>
      </c>
    </row>
    <row r="9" spans="2:255" s="9" customFormat="1" ht="12.6" customHeight="1">
      <c r="B9" s="244"/>
      <c r="C9" s="247"/>
      <c r="D9" s="256"/>
      <c r="E9" s="253"/>
      <c r="F9" s="247"/>
      <c r="G9" s="265"/>
      <c r="H9" s="259"/>
      <c r="I9" s="128"/>
      <c r="J9" s="250"/>
      <c r="K9" s="128"/>
      <c r="L9" s="129"/>
      <c r="M9" s="130"/>
      <c r="N9" s="262"/>
      <c r="O9" s="85"/>
      <c r="W9" s="86"/>
      <c r="X9" s="86"/>
    </row>
    <row r="10" spans="2:255" s="9" customFormat="1" ht="12.6" customHeight="1">
      <c r="B10" s="244"/>
      <c r="C10" s="247"/>
      <c r="D10" s="256"/>
      <c r="E10" s="253"/>
      <c r="F10" s="247"/>
      <c r="G10" s="265"/>
      <c r="H10" s="259"/>
      <c r="I10" s="128"/>
      <c r="J10" s="250"/>
      <c r="K10" s="128"/>
      <c r="L10" s="129"/>
      <c r="M10" s="130"/>
      <c r="N10" s="262"/>
      <c r="O10" s="85"/>
      <c r="W10" s="86"/>
      <c r="X10" s="86"/>
    </row>
    <row r="11" spans="2:255" s="9" customFormat="1" ht="12.6" customHeight="1">
      <c r="B11" s="245"/>
      <c r="C11" s="248"/>
      <c r="D11" s="257"/>
      <c r="E11" s="254"/>
      <c r="F11" s="248"/>
      <c r="G11" s="266"/>
      <c r="H11" s="260"/>
      <c r="I11" s="131"/>
      <c r="J11" s="251"/>
      <c r="K11" s="131"/>
      <c r="L11" s="129"/>
      <c r="M11" s="130"/>
      <c r="N11" s="263"/>
      <c r="O11" s="85"/>
      <c r="W11" s="86"/>
      <c r="X11" s="86"/>
    </row>
    <row r="12" spans="2:255" s="9" customFormat="1" ht="12.6" customHeight="1">
      <c r="B12" s="243"/>
      <c r="C12" s="246"/>
      <c r="D12" s="255" t="str">
        <f>IF(B12="","",IF(B12=1,DATE(YEAR($E$3),B12,C12),IF(B12=2,DATE(YEAR($E$3),B12,C12),IF(B12=3,DATE(YEAR($E$3),B12,C12),DATE(YEAR($P$3),B12,C12)))))</f>
        <v/>
      </c>
      <c r="E12" s="252" t="str">
        <f>IF(B12="","",TEXT(WEEKDAY(D12),"aaa"))</f>
        <v/>
      </c>
      <c r="F12" s="246"/>
      <c r="G12" s="264" t="str">
        <f>IF(F12="","",IF(F12&lt;100,VLOOKUP(F12,'研修事項 一覧'!$B$285:$D$313,2,FALSE),IF(F12&gt;=100,VLOOKUP(F12,'研修事項 一覧'!$F$285:$H$308,2,FALSE),"再入力")))</f>
        <v/>
      </c>
      <c r="H12" s="258" t="str">
        <f>IF(F12="","",IF(F12&lt;100,VLOOKUP(F12,'研修事項 一覧'!$B$285:$D$313,3,FALSE),IF(F12&gt;=100,VLOOKUP(F12,'研修事項 一覧'!$F$285:$H$308,3,FALSE),"再入力")))</f>
        <v/>
      </c>
      <c r="I12" s="125"/>
      <c r="J12" s="249"/>
      <c r="K12" s="125"/>
      <c r="L12" s="126"/>
      <c r="M12" s="127"/>
      <c r="N12" s="261"/>
      <c r="O12" s="85"/>
      <c r="W12" s="86"/>
      <c r="X12" s="86"/>
    </row>
    <row r="13" spans="2:255" s="9" customFormat="1" ht="12.6" customHeight="1">
      <c r="B13" s="244"/>
      <c r="C13" s="247"/>
      <c r="D13" s="256"/>
      <c r="E13" s="253"/>
      <c r="F13" s="247"/>
      <c r="G13" s="265"/>
      <c r="H13" s="259"/>
      <c r="I13" s="128"/>
      <c r="J13" s="250"/>
      <c r="K13" s="128"/>
      <c r="L13" s="129"/>
      <c r="M13" s="130"/>
      <c r="N13" s="262"/>
      <c r="O13" s="85"/>
      <c r="W13" s="86"/>
      <c r="X13" s="86"/>
    </row>
    <row r="14" spans="2:255" s="9" customFormat="1" ht="12.6" customHeight="1">
      <c r="B14" s="244"/>
      <c r="C14" s="247"/>
      <c r="D14" s="256"/>
      <c r="E14" s="253"/>
      <c r="F14" s="247"/>
      <c r="G14" s="265"/>
      <c r="H14" s="259"/>
      <c r="I14" s="128"/>
      <c r="J14" s="250"/>
      <c r="K14" s="128"/>
      <c r="L14" s="129"/>
      <c r="M14" s="130"/>
      <c r="N14" s="262"/>
      <c r="O14" s="85"/>
      <c r="W14" s="86"/>
      <c r="X14" s="86"/>
    </row>
    <row r="15" spans="2:255" s="9" customFormat="1" ht="12.6" customHeight="1">
      <c r="B15" s="244"/>
      <c r="C15" s="247"/>
      <c r="D15" s="256"/>
      <c r="E15" s="253"/>
      <c r="F15" s="247"/>
      <c r="G15" s="265"/>
      <c r="H15" s="259"/>
      <c r="I15" s="128"/>
      <c r="J15" s="250"/>
      <c r="K15" s="128"/>
      <c r="L15" s="129"/>
      <c r="M15" s="130"/>
      <c r="N15" s="262"/>
      <c r="O15" s="85"/>
      <c r="W15" s="86"/>
      <c r="X15" s="86"/>
    </row>
    <row r="16" spans="2:255" s="9" customFormat="1" ht="12.6" customHeight="1">
      <c r="B16" s="245"/>
      <c r="C16" s="248"/>
      <c r="D16" s="257"/>
      <c r="E16" s="254"/>
      <c r="F16" s="248"/>
      <c r="G16" s="266"/>
      <c r="H16" s="260"/>
      <c r="I16" s="131"/>
      <c r="J16" s="251"/>
      <c r="K16" s="131"/>
      <c r="L16" s="129"/>
      <c r="M16" s="130"/>
      <c r="N16" s="263"/>
      <c r="O16" s="85"/>
    </row>
    <row r="17" spans="2:15" s="9" customFormat="1" ht="12.6" customHeight="1">
      <c r="B17" s="243"/>
      <c r="C17" s="246"/>
      <c r="D17" s="255" t="str">
        <f>IF(B17="","",IF(B17=1,DATE(YEAR($E$3),B17,C17),IF(B17=2,DATE(YEAR($E$3),B17,C17),IF(B17=3,DATE(YEAR($E$3),B17,C17),DATE(YEAR($P$3),B17,C17)))))</f>
        <v/>
      </c>
      <c r="E17" s="252" t="str">
        <f>IF(B17="","",TEXT(WEEKDAY(D17),"aaa"))</f>
        <v/>
      </c>
      <c r="F17" s="246"/>
      <c r="G17" s="264" t="str">
        <f>IF(F17="","",IF(F17&lt;100,VLOOKUP(F17,'研修事項 一覧'!$B$285:$D$313,2,FALSE),IF(F17&gt;=100,VLOOKUP(F17,'研修事項 一覧'!$F$285:$H$308,2,FALSE),"再入力")))</f>
        <v/>
      </c>
      <c r="H17" s="258" t="str">
        <f>IF(F17="","",IF(F17&lt;100,VLOOKUP(F17,'研修事項 一覧'!$B$285:$D$313,3,FALSE),IF(F17&gt;=100,VLOOKUP(F17,'研修事項 一覧'!$F$285:$H$308,3,FALSE),"再入力")))</f>
        <v/>
      </c>
      <c r="I17" s="125"/>
      <c r="J17" s="249"/>
      <c r="K17" s="125"/>
      <c r="L17" s="126"/>
      <c r="M17" s="127"/>
      <c r="N17" s="261"/>
      <c r="O17" s="85"/>
    </row>
    <row r="18" spans="2:15" s="9" customFormat="1" ht="12.6" customHeight="1">
      <c r="B18" s="244"/>
      <c r="C18" s="247"/>
      <c r="D18" s="256"/>
      <c r="E18" s="253"/>
      <c r="F18" s="247"/>
      <c r="G18" s="265"/>
      <c r="H18" s="259"/>
      <c r="I18" s="128"/>
      <c r="J18" s="250"/>
      <c r="K18" s="128"/>
      <c r="L18" s="129"/>
      <c r="M18" s="130"/>
      <c r="N18" s="262"/>
      <c r="O18" s="85"/>
    </row>
    <row r="19" spans="2:15" s="9" customFormat="1" ht="12.6" customHeight="1">
      <c r="B19" s="244"/>
      <c r="C19" s="247"/>
      <c r="D19" s="256"/>
      <c r="E19" s="253"/>
      <c r="F19" s="247"/>
      <c r="G19" s="265"/>
      <c r="H19" s="259"/>
      <c r="I19" s="128"/>
      <c r="J19" s="250"/>
      <c r="K19" s="128"/>
      <c r="L19" s="129"/>
      <c r="M19" s="130"/>
      <c r="N19" s="262"/>
      <c r="O19" s="85"/>
    </row>
    <row r="20" spans="2:15" s="9" customFormat="1" ht="12.6" customHeight="1">
      <c r="B20" s="244"/>
      <c r="C20" s="247"/>
      <c r="D20" s="256"/>
      <c r="E20" s="253"/>
      <c r="F20" s="247"/>
      <c r="G20" s="265"/>
      <c r="H20" s="259"/>
      <c r="I20" s="128"/>
      <c r="J20" s="250"/>
      <c r="K20" s="128"/>
      <c r="L20" s="129"/>
      <c r="M20" s="130"/>
      <c r="N20" s="262"/>
      <c r="O20" s="85"/>
    </row>
    <row r="21" spans="2:15" s="9" customFormat="1" ht="12.6" customHeight="1">
      <c r="B21" s="245"/>
      <c r="C21" s="248"/>
      <c r="D21" s="257"/>
      <c r="E21" s="254"/>
      <c r="F21" s="248"/>
      <c r="G21" s="266"/>
      <c r="H21" s="260"/>
      <c r="I21" s="131"/>
      <c r="J21" s="251"/>
      <c r="K21" s="131"/>
      <c r="L21" s="129"/>
      <c r="M21" s="130"/>
      <c r="N21" s="263"/>
      <c r="O21" s="85"/>
    </row>
    <row r="22" spans="2:15" s="9" customFormat="1" ht="12.6" customHeight="1">
      <c r="B22" s="243"/>
      <c r="C22" s="246"/>
      <c r="D22" s="255" t="str">
        <f>IF(B22="","",IF(B22=1,DATE(YEAR($E$3),B22,C22),IF(B22=2,DATE(YEAR($E$3),B22,C22),IF(B22=3,DATE(YEAR($E$3),B22,C22),DATE(YEAR($P$3),B22,C22)))))</f>
        <v/>
      </c>
      <c r="E22" s="252" t="str">
        <f>IF(B22="","",TEXT(WEEKDAY(D22),"aaa"))</f>
        <v/>
      </c>
      <c r="F22" s="246"/>
      <c r="G22" s="264" t="str">
        <f>IF(F22="","",IF(F22&lt;100,VLOOKUP(F22,'研修事項 一覧'!$B$285:$D$313,2,FALSE),IF(F22&gt;=100,VLOOKUP(F22,'研修事項 一覧'!$F$285:$H$308,2,FALSE),"再入力")))</f>
        <v/>
      </c>
      <c r="H22" s="258" t="str">
        <f>IF(F22="","",IF(F22&lt;100,VLOOKUP(F22,'研修事項 一覧'!$B$285:$D$313,3,FALSE),IF(F22&gt;=100,VLOOKUP(F22,'研修事項 一覧'!$F$285:$H$308,3,FALSE),"再入力")))</f>
        <v/>
      </c>
      <c r="I22" s="125"/>
      <c r="J22" s="249"/>
      <c r="K22" s="125"/>
      <c r="L22" s="126"/>
      <c r="M22" s="127"/>
      <c r="N22" s="261"/>
      <c r="O22" s="85"/>
    </row>
    <row r="23" spans="2:15" s="9" customFormat="1" ht="12.6" customHeight="1">
      <c r="B23" s="244"/>
      <c r="C23" s="247"/>
      <c r="D23" s="256"/>
      <c r="E23" s="253"/>
      <c r="F23" s="247"/>
      <c r="G23" s="265"/>
      <c r="H23" s="259"/>
      <c r="I23" s="128"/>
      <c r="J23" s="250"/>
      <c r="K23" s="128"/>
      <c r="L23" s="129"/>
      <c r="M23" s="130"/>
      <c r="N23" s="262"/>
      <c r="O23" s="85"/>
    </row>
    <row r="24" spans="2:15" s="9" customFormat="1" ht="12.6" customHeight="1">
      <c r="B24" s="244"/>
      <c r="C24" s="247"/>
      <c r="D24" s="256"/>
      <c r="E24" s="253"/>
      <c r="F24" s="247"/>
      <c r="G24" s="265"/>
      <c r="H24" s="259"/>
      <c r="I24" s="128"/>
      <c r="J24" s="250"/>
      <c r="K24" s="128"/>
      <c r="L24" s="129"/>
      <c r="M24" s="130"/>
      <c r="N24" s="262"/>
      <c r="O24" s="85"/>
    </row>
    <row r="25" spans="2:15" s="9" customFormat="1" ht="12.6" customHeight="1">
      <c r="B25" s="244"/>
      <c r="C25" s="247"/>
      <c r="D25" s="256"/>
      <c r="E25" s="253"/>
      <c r="F25" s="247"/>
      <c r="G25" s="265"/>
      <c r="H25" s="259"/>
      <c r="I25" s="128"/>
      <c r="J25" s="250"/>
      <c r="K25" s="128"/>
      <c r="L25" s="129"/>
      <c r="M25" s="130"/>
      <c r="N25" s="262"/>
      <c r="O25" s="85"/>
    </row>
    <row r="26" spans="2:15" s="9" customFormat="1" ht="12.6" customHeight="1">
      <c r="B26" s="245"/>
      <c r="C26" s="248"/>
      <c r="D26" s="257"/>
      <c r="E26" s="254"/>
      <c r="F26" s="248"/>
      <c r="G26" s="266"/>
      <c r="H26" s="260"/>
      <c r="I26" s="131"/>
      <c r="J26" s="251"/>
      <c r="K26" s="131"/>
      <c r="L26" s="129"/>
      <c r="M26" s="130"/>
      <c r="N26" s="263"/>
      <c r="O26" s="85"/>
    </row>
    <row r="27" spans="2:15" s="9" customFormat="1" ht="12.6" customHeight="1">
      <c r="B27" s="243"/>
      <c r="C27" s="246"/>
      <c r="D27" s="255" t="str">
        <f>IF(B27="","",IF(B27=1,DATE(YEAR($E$3),B27,C27),IF(B27=2,DATE(YEAR($E$3),B27,C27),IF(B27=3,DATE(YEAR($E$3),B27,C27),DATE(YEAR($P$3),B27,C27)))))</f>
        <v/>
      </c>
      <c r="E27" s="252" t="str">
        <f>IF(B27="","",TEXT(WEEKDAY(D27),"aaa"))</f>
        <v/>
      </c>
      <c r="F27" s="246"/>
      <c r="G27" s="264" t="str">
        <f>IF(F27="","",IF(F27&lt;100,VLOOKUP(F27,'研修事項 一覧'!$B$285:$D$313,2,FALSE),IF(F27&gt;=100,VLOOKUP(F27,'研修事項 一覧'!$F$285:$H$308,2,FALSE),"再入力")))</f>
        <v/>
      </c>
      <c r="H27" s="258" t="str">
        <f>IF(F27="","",IF(F27&lt;100,VLOOKUP(F27,'研修事項 一覧'!$B$285:$D$313,3,FALSE),IF(F27&gt;=100,VLOOKUP(F27,'研修事項 一覧'!$F$285:$H$308,3,FALSE),"再入力")))</f>
        <v/>
      </c>
      <c r="I27" s="125"/>
      <c r="J27" s="249"/>
      <c r="K27" s="125"/>
      <c r="L27" s="126"/>
      <c r="M27" s="127"/>
      <c r="N27" s="261"/>
      <c r="O27" s="85"/>
    </row>
    <row r="28" spans="2:15" s="9" customFormat="1" ht="12.6" customHeight="1">
      <c r="B28" s="244"/>
      <c r="C28" s="247"/>
      <c r="D28" s="256"/>
      <c r="E28" s="253"/>
      <c r="F28" s="247"/>
      <c r="G28" s="265"/>
      <c r="H28" s="259"/>
      <c r="I28" s="128"/>
      <c r="J28" s="250"/>
      <c r="K28" s="128"/>
      <c r="L28" s="129"/>
      <c r="M28" s="130"/>
      <c r="N28" s="262"/>
      <c r="O28" s="85"/>
    </row>
    <row r="29" spans="2:15" s="9" customFormat="1" ht="12.6" customHeight="1">
      <c r="B29" s="244"/>
      <c r="C29" s="247"/>
      <c r="D29" s="256"/>
      <c r="E29" s="253"/>
      <c r="F29" s="247"/>
      <c r="G29" s="265"/>
      <c r="H29" s="259"/>
      <c r="I29" s="128"/>
      <c r="J29" s="250"/>
      <c r="K29" s="128"/>
      <c r="L29" s="129"/>
      <c r="M29" s="130"/>
      <c r="N29" s="262"/>
      <c r="O29" s="85"/>
    </row>
    <row r="30" spans="2:15" s="9" customFormat="1" ht="12.6" customHeight="1">
      <c r="B30" s="244"/>
      <c r="C30" s="247"/>
      <c r="D30" s="256"/>
      <c r="E30" s="253"/>
      <c r="F30" s="247"/>
      <c r="G30" s="265"/>
      <c r="H30" s="259"/>
      <c r="I30" s="128"/>
      <c r="J30" s="250"/>
      <c r="K30" s="128"/>
      <c r="L30" s="129"/>
      <c r="M30" s="130"/>
      <c r="N30" s="262"/>
      <c r="O30" s="85"/>
    </row>
    <row r="31" spans="2:15" s="9" customFormat="1" ht="12.6" customHeight="1">
      <c r="B31" s="245"/>
      <c r="C31" s="248"/>
      <c r="D31" s="257"/>
      <c r="E31" s="254"/>
      <c r="F31" s="248"/>
      <c r="G31" s="266"/>
      <c r="H31" s="260"/>
      <c r="I31" s="131"/>
      <c r="J31" s="251"/>
      <c r="K31" s="131"/>
      <c r="L31" s="129"/>
      <c r="M31" s="130"/>
      <c r="N31" s="263"/>
      <c r="O31" s="85"/>
    </row>
    <row r="32" spans="2:15" s="9" customFormat="1" ht="12.6" customHeight="1">
      <c r="B32" s="243"/>
      <c r="C32" s="246"/>
      <c r="D32" s="255" t="str">
        <f>IF(B32="","",IF(B32=1,DATE(YEAR($E$3),B32,C32),IF(B32=2,DATE(YEAR($E$3),B32,C32),IF(B32=3,DATE(YEAR($E$3),B32,C32),DATE(YEAR($P$3),B32,C32)))))</f>
        <v/>
      </c>
      <c r="E32" s="252" t="str">
        <f>IF(B32="","",TEXT(WEEKDAY(D32),"aaa"))</f>
        <v/>
      </c>
      <c r="F32" s="246"/>
      <c r="G32" s="264" t="str">
        <f>IF(F32="","",IF(F32&lt;100,VLOOKUP(F32,'研修事項 一覧'!$B$285:$D$313,2,FALSE),IF(F32&gt;=100,VLOOKUP(F32,'研修事項 一覧'!$F$285:$H$308,2,FALSE),"再入力")))</f>
        <v/>
      </c>
      <c r="H32" s="258" t="str">
        <f>IF(F32="","",IF(F32&lt;100,VLOOKUP(F32,'研修事項 一覧'!$B$285:$D$313,3,FALSE),IF(F32&gt;=100,VLOOKUP(F32,'研修事項 一覧'!$F$285:$H$308,3,FALSE),"再入力")))</f>
        <v/>
      </c>
      <c r="I32" s="125"/>
      <c r="J32" s="249"/>
      <c r="K32" s="125"/>
      <c r="L32" s="126"/>
      <c r="M32" s="127"/>
      <c r="N32" s="261"/>
      <c r="O32" s="85"/>
    </row>
    <row r="33" spans="2:40" s="9" customFormat="1" ht="12.6" customHeight="1">
      <c r="B33" s="244"/>
      <c r="C33" s="247"/>
      <c r="D33" s="256"/>
      <c r="E33" s="253"/>
      <c r="F33" s="247"/>
      <c r="G33" s="265"/>
      <c r="H33" s="259"/>
      <c r="I33" s="128"/>
      <c r="J33" s="250"/>
      <c r="K33" s="128"/>
      <c r="L33" s="129"/>
      <c r="M33" s="130"/>
      <c r="N33" s="262"/>
      <c r="O33" s="85"/>
    </row>
    <row r="34" spans="2:40" s="9" customFormat="1" ht="12.6" customHeight="1">
      <c r="B34" s="244"/>
      <c r="C34" s="247"/>
      <c r="D34" s="256"/>
      <c r="E34" s="253"/>
      <c r="F34" s="247"/>
      <c r="G34" s="265"/>
      <c r="H34" s="259"/>
      <c r="I34" s="128"/>
      <c r="J34" s="250"/>
      <c r="K34" s="128"/>
      <c r="L34" s="129"/>
      <c r="M34" s="130"/>
      <c r="N34" s="262"/>
      <c r="O34" s="85"/>
    </row>
    <row r="35" spans="2:40" s="9" customFormat="1" ht="12.6" customHeight="1">
      <c r="B35" s="244"/>
      <c r="C35" s="247"/>
      <c r="D35" s="256"/>
      <c r="E35" s="253"/>
      <c r="F35" s="247"/>
      <c r="G35" s="265"/>
      <c r="H35" s="259"/>
      <c r="I35" s="128"/>
      <c r="J35" s="250"/>
      <c r="K35" s="128"/>
      <c r="L35" s="129"/>
      <c r="M35" s="130"/>
      <c r="N35" s="262"/>
      <c r="O35" s="85"/>
      <c r="P35" s="6"/>
      <c r="Q35" s="7"/>
      <c r="R35" s="12"/>
      <c r="S35" s="8"/>
      <c r="U35" s="100"/>
      <c r="AI35" s="6"/>
      <c r="AJ35" s="7"/>
      <c r="AK35" s="12"/>
      <c r="AL35" s="8"/>
      <c r="AN35" s="100"/>
    </row>
    <row r="36" spans="2:40" s="9" customFormat="1" ht="12.6" customHeight="1">
      <c r="B36" s="245"/>
      <c r="C36" s="248"/>
      <c r="D36" s="257"/>
      <c r="E36" s="254"/>
      <c r="F36" s="248"/>
      <c r="G36" s="266"/>
      <c r="H36" s="260"/>
      <c r="I36" s="131"/>
      <c r="J36" s="251"/>
      <c r="K36" s="131"/>
      <c r="L36" s="129"/>
      <c r="M36" s="130"/>
      <c r="N36" s="263"/>
      <c r="O36" s="85"/>
      <c r="P36" s="6"/>
      <c r="Q36" s="7"/>
      <c r="R36" s="12"/>
      <c r="S36" s="8"/>
      <c r="U36" s="100"/>
    </row>
    <row r="37" spans="2:40" s="9" customFormat="1" ht="12.6" customHeight="1">
      <c r="B37" s="243"/>
      <c r="C37" s="246"/>
      <c r="D37" s="255" t="str">
        <f>IF(B37="","",IF(B37=1,DATE(YEAR($E$3),B37,C37),IF(B37=2,DATE(YEAR($E$3),B37,C37),IF(B37=3,DATE(YEAR($E$3),B37,C37),DATE(YEAR($P$3),B37,C37)))))</f>
        <v/>
      </c>
      <c r="E37" s="252" t="str">
        <f>IF(B37="","",TEXT(WEEKDAY(D37),"aaa"))</f>
        <v/>
      </c>
      <c r="F37" s="246"/>
      <c r="G37" s="264" t="str">
        <f>IF(F37="","",IF(F37&lt;100,VLOOKUP(F37,'研修事項 一覧'!$B$285:$D$313,2,FALSE),IF(F37&gt;=100,VLOOKUP(F37,'研修事項 一覧'!$F$285:$H$308,2,FALSE),"再入力")))</f>
        <v/>
      </c>
      <c r="H37" s="258" t="str">
        <f>IF(F37="","",IF(F37&lt;100,VLOOKUP(F37,'研修事項 一覧'!$B$285:$D$313,3,FALSE),IF(F37&gt;=100,VLOOKUP(F37,'研修事項 一覧'!$F$285:$H$308,3,FALSE),"再入力")))</f>
        <v/>
      </c>
      <c r="I37" s="125"/>
      <c r="J37" s="249"/>
      <c r="K37" s="125"/>
      <c r="L37" s="126"/>
      <c r="M37" s="127"/>
      <c r="N37" s="261"/>
      <c r="O37" s="85"/>
      <c r="P37" s="6"/>
      <c r="Q37" s="7"/>
      <c r="R37" s="12"/>
      <c r="S37" s="8"/>
      <c r="U37" s="100"/>
    </row>
    <row r="38" spans="2:40" s="9" customFormat="1" ht="12.6" customHeight="1">
      <c r="B38" s="244"/>
      <c r="C38" s="247"/>
      <c r="D38" s="256"/>
      <c r="E38" s="253"/>
      <c r="F38" s="247"/>
      <c r="G38" s="265"/>
      <c r="H38" s="259"/>
      <c r="I38" s="128"/>
      <c r="J38" s="250"/>
      <c r="K38" s="128"/>
      <c r="L38" s="129"/>
      <c r="M38" s="130"/>
      <c r="N38" s="262"/>
      <c r="O38" s="85"/>
      <c r="P38" s="6"/>
      <c r="Q38" s="7"/>
      <c r="R38" s="12"/>
      <c r="S38" s="8"/>
      <c r="U38" s="100"/>
    </row>
    <row r="39" spans="2:40" s="9" customFormat="1" ht="12.6" customHeight="1">
      <c r="B39" s="244"/>
      <c r="C39" s="247"/>
      <c r="D39" s="256"/>
      <c r="E39" s="253"/>
      <c r="F39" s="247"/>
      <c r="G39" s="265"/>
      <c r="H39" s="259"/>
      <c r="I39" s="128"/>
      <c r="J39" s="250"/>
      <c r="K39" s="128"/>
      <c r="L39" s="129"/>
      <c r="M39" s="130"/>
      <c r="N39" s="262"/>
      <c r="O39" s="85"/>
      <c r="P39" s="6"/>
      <c r="Q39" s="7"/>
      <c r="R39" s="12"/>
      <c r="S39" s="8"/>
      <c r="U39" s="100"/>
    </row>
    <row r="40" spans="2:40" s="9" customFormat="1" ht="12.6" customHeight="1">
      <c r="B40" s="244"/>
      <c r="C40" s="247"/>
      <c r="D40" s="256"/>
      <c r="E40" s="253"/>
      <c r="F40" s="247"/>
      <c r="G40" s="265"/>
      <c r="H40" s="259"/>
      <c r="I40" s="128"/>
      <c r="J40" s="250"/>
      <c r="K40" s="128"/>
      <c r="L40" s="129"/>
      <c r="M40" s="130"/>
      <c r="N40" s="262"/>
      <c r="O40" s="85"/>
      <c r="P40" s="6"/>
      <c r="Q40" s="7"/>
      <c r="R40" s="12"/>
      <c r="S40" s="8"/>
      <c r="U40" s="100"/>
    </row>
    <row r="41" spans="2:40" s="9" customFormat="1" ht="12.6" customHeight="1">
      <c r="B41" s="245"/>
      <c r="C41" s="248"/>
      <c r="D41" s="257"/>
      <c r="E41" s="254"/>
      <c r="F41" s="248"/>
      <c r="G41" s="266"/>
      <c r="H41" s="260"/>
      <c r="I41" s="131"/>
      <c r="J41" s="251"/>
      <c r="K41" s="131"/>
      <c r="L41" s="129"/>
      <c r="M41" s="130"/>
      <c r="N41" s="263"/>
      <c r="O41" s="85"/>
      <c r="P41" s="6"/>
      <c r="Q41" s="7"/>
      <c r="R41" s="12"/>
      <c r="S41" s="8"/>
      <c r="U41" s="100"/>
    </row>
    <row r="42" spans="2:40" s="9" customFormat="1" ht="12.6" customHeight="1">
      <c r="B42" s="243"/>
      <c r="C42" s="246"/>
      <c r="D42" s="255" t="str">
        <f>IF(B42="","",IF(B42=1,DATE(YEAR($E$3),B42,C42),IF(B42=2,DATE(YEAR($E$3),B42,C42),IF(B42=3,DATE(YEAR($E$3),B42,C42),DATE(YEAR($P$3),B42,C42)))))</f>
        <v/>
      </c>
      <c r="E42" s="252" t="str">
        <f>IF(B42="","",TEXT(WEEKDAY(D42),"aaa"))</f>
        <v/>
      </c>
      <c r="F42" s="246"/>
      <c r="G42" s="264" t="str">
        <f>IF(F42="","",IF(F42&lt;100,VLOOKUP(F42,'研修事項 一覧'!$B$285:$D$313,2,FALSE),IF(F42&gt;=100,VLOOKUP(F42,'研修事項 一覧'!$F$285:$H$308,2,FALSE),"再入力")))</f>
        <v/>
      </c>
      <c r="H42" s="258" t="str">
        <f>IF(F42="","",IF(F42&lt;100,VLOOKUP(F42,'研修事項 一覧'!$B$285:$D$313,3,FALSE),IF(F42&gt;=100,VLOOKUP(F42,'研修事項 一覧'!$F$285:$H$308,3,FALSE),"再入力")))</f>
        <v/>
      </c>
      <c r="I42" s="125"/>
      <c r="J42" s="249"/>
      <c r="K42" s="125"/>
      <c r="L42" s="126"/>
      <c r="M42" s="127"/>
      <c r="N42" s="261"/>
      <c r="O42" s="85"/>
      <c r="P42" s="6"/>
      <c r="Q42" s="7"/>
      <c r="R42" s="12"/>
      <c r="S42" s="8"/>
      <c r="U42" s="100"/>
    </row>
    <row r="43" spans="2:40" s="9" customFormat="1" ht="12.6" customHeight="1">
      <c r="B43" s="244"/>
      <c r="C43" s="247"/>
      <c r="D43" s="256"/>
      <c r="E43" s="253"/>
      <c r="F43" s="247"/>
      <c r="G43" s="265"/>
      <c r="H43" s="259"/>
      <c r="I43" s="128"/>
      <c r="J43" s="250"/>
      <c r="K43" s="128"/>
      <c r="L43" s="129"/>
      <c r="M43" s="130"/>
      <c r="N43" s="262"/>
      <c r="O43" s="85"/>
      <c r="P43" s="6"/>
      <c r="Q43" s="7"/>
      <c r="R43" s="12"/>
      <c r="S43" s="8"/>
      <c r="U43" s="100"/>
    </row>
    <row r="44" spans="2:40" s="9" customFormat="1" ht="12.6" customHeight="1">
      <c r="B44" s="244"/>
      <c r="C44" s="247"/>
      <c r="D44" s="256"/>
      <c r="E44" s="253"/>
      <c r="F44" s="247"/>
      <c r="G44" s="265"/>
      <c r="H44" s="259"/>
      <c r="I44" s="128"/>
      <c r="J44" s="250"/>
      <c r="K44" s="128"/>
      <c r="L44" s="129"/>
      <c r="M44" s="130"/>
      <c r="N44" s="262"/>
      <c r="O44" s="85"/>
      <c r="P44" s="6"/>
      <c r="Q44" s="7"/>
      <c r="R44" s="12"/>
      <c r="S44" s="8"/>
      <c r="U44" s="100"/>
    </row>
    <row r="45" spans="2:40" s="9" customFormat="1" ht="12.6" customHeight="1">
      <c r="B45" s="244"/>
      <c r="C45" s="247"/>
      <c r="D45" s="256"/>
      <c r="E45" s="253"/>
      <c r="F45" s="247"/>
      <c r="G45" s="265"/>
      <c r="H45" s="259"/>
      <c r="I45" s="128"/>
      <c r="J45" s="250"/>
      <c r="K45" s="128"/>
      <c r="L45" s="129"/>
      <c r="M45" s="130"/>
      <c r="N45" s="262"/>
      <c r="O45" s="85"/>
      <c r="P45" s="6"/>
      <c r="Q45" s="7"/>
      <c r="R45" s="12"/>
      <c r="S45" s="8"/>
      <c r="U45" s="100"/>
    </row>
    <row r="46" spans="2:40" s="9" customFormat="1" ht="12.6" customHeight="1">
      <c r="B46" s="245"/>
      <c r="C46" s="248"/>
      <c r="D46" s="257"/>
      <c r="E46" s="254"/>
      <c r="F46" s="248"/>
      <c r="G46" s="266"/>
      <c r="H46" s="260"/>
      <c r="I46" s="131"/>
      <c r="J46" s="251"/>
      <c r="K46" s="131"/>
      <c r="L46" s="129"/>
      <c r="M46" s="130"/>
      <c r="N46" s="263"/>
      <c r="O46" s="85"/>
      <c r="P46" s="6"/>
      <c r="Q46" s="7"/>
      <c r="R46" s="12"/>
      <c r="S46" s="8"/>
      <c r="U46" s="100"/>
    </row>
    <row r="47" spans="2:40" s="9" customFormat="1" ht="12.6" customHeight="1">
      <c r="B47" s="243"/>
      <c r="C47" s="246"/>
      <c r="D47" s="255" t="str">
        <f>IF(B47="","",IF(B47=1,DATE(YEAR($E$3),B47,C47),IF(B47=2,DATE(YEAR($E$3),B47,C47),IF(B47=3,DATE(YEAR($E$3),B47,C47),DATE(YEAR($P$3),B47,C47)))))</f>
        <v/>
      </c>
      <c r="E47" s="252" t="str">
        <f>IF(B47="","",TEXT(WEEKDAY(D47),"aaa"))</f>
        <v/>
      </c>
      <c r="F47" s="246"/>
      <c r="G47" s="264" t="str">
        <f>IF(F47="","",IF(F47&lt;100,VLOOKUP(F47,'研修事項 一覧'!$B$285:$D$313,2,FALSE),IF(F47&gt;=100,VLOOKUP(F47,'研修事項 一覧'!$F$285:$H$308,2,FALSE),"再入力")))</f>
        <v/>
      </c>
      <c r="H47" s="258" t="str">
        <f>IF(F47="","",IF(F47&lt;100,VLOOKUP(F47,'研修事項 一覧'!$B$285:$D$313,3,FALSE),IF(F47&gt;=100,VLOOKUP(F47,'研修事項 一覧'!$F$285:$H$308,3,FALSE),"再入力")))</f>
        <v/>
      </c>
      <c r="I47" s="125"/>
      <c r="J47" s="249"/>
      <c r="K47" s="125"/>
      <c r="L47" s="126"/>
      <c r="M47" s="127"/>
      <c r="N47" s="261"/>
      <c r="O47" s="85"/>
      <c r="P47" s="6"/>
      <c r="Q47" s="7"/>
      <c r="R47" s="12"/>
      <c r="S47" s="8"/>
      <c r="U47" s="100"/>
    </row>
    <row r="48" spans="2:40" s="9" customFormat="1" ht="12.6" customHeight="1">
      <c r="B48" s="244"/>
      <c r="C48" s="247"/>
      <c r="D48" s="256"/>
      <c r="E48" s="253"/>
      <c r="F48" s="247"/>
      <c r="G48" s="265"/>
      <c r="H48" s="259"/>
      <c r="I48" s="128"/>
      <c r="J48" s="250"/>
      <c r="K48" s="128"/>
      <c r="L48" s="129"/>
      <c r="M48" s="130"/>
      <c r="N48" s="262"/>
      <c r="O48" s="85"/>
      <c r="P48" s="6"/>
      <c r="Q48" s="7"/>
      <c r="R48" s="12"/>
      <c r="S48" s="8"/>
      <c r="U48" s="100"/>
    </row>
    <row r="49" spans="2:21" s="9" customFormat="1" ht="12.6" customHeight="1">
      <c r="B49" s="244"/>
      <c r="C49" s="247"/>
      <c r="D49" s="256"/>
      <c r="E49" s="253"/>
      <c r="F49" s="247"/>
      <c r="G49" s="265"/>
      <c r="H49" s="259"/>
      <c r="I49" s="128"/>
      <c r="J49" s="250"/>
      <c r="K49" s="128"/>
      <c r="L49" s="129"/>
      <c r="M49" s="130"/>
      <c r="N49" s="262"/>
      <c r="O49" s="85"/>
      <c r="P49" s="6"/>
      <c r="Q49" s="7"/>
      <c r="R49" s="12"/>
      <c r="S49" s="8"/>
      <c r="U49" s="100"/>
    </row>
    <row r="50" spans="2:21" s="9" customFormat="1" ht="12.6" customHeight="1">
      <c r="B50" s="244"/>
      <c r="C50" s="247"/>
      <c r="D50" s="256"/>
      <c r="E50" s="253"/>
      <c r="F50" s="247"/>
      <c r="G50" s="265"/>
      <c r="H50" s="259"/>
      <c r="I50" s="128"/>
      <c r="J50" s="250"/>
      <c r="K50" s="128"/>
      <c r="L50" s="129"/>
      <c r="M50" s="130"/>
      <c r="N50" s="262"/>
      <c r="O50" s="85"/>
      <c r="P50" s="6"/>
      <c r="Q50" s="7"/>
      <c r="R50" s="12"/>
      <c r="S50" s="8"/>
      <c r="U50" s="100"/>
    </row>
    <row r="51" spans="2:21" s="9" customFormat="1" ht="12.6" customHeight="1">
      <c r="B51" s="245"/>
      <c r="C51" s="248"/>
      <c r="D51" s="257"/>
      <c r="E51" s="254"/>
      <c r="F51" s="248"/>
      <c r="G51" s="266"/>
      <c r="H51" s="260"/>
      <c r="I51" s="131"/>
      <c r="J51" s="251"/>
      <c r="K51" s="131"/>
      <c r="L51" s="129"/>
      <c r="M51" s="130"/>
      <c r="N51" s="263"/>
      <c r="O51" s="85"/>
      <c r="P51" s="6"/>
      <c r="Q51" s="7"/>
      <c r="R51" s="12"/>
      <c r="S51" s="8"/>
      <c r="U51" s="100"/>
    </row>
    <row r="52" spans="2:21" s="9" customFormat="1" ht="12.6" customHeight="1">
      <c r="B52" s="243"/>
      <c r="C52" s="246"/>
      <c r="D52" s="255" t="str">
        <f>IF(B52="","",IF(B52=1,DATE(YEAR($E$3),B52,C52),IF(B52=2,DATE(YEAR($E$3),B52,C52),IF(B52=3,DATE(YEAR($E$3),B52,C52),DATE(YEAR($P$3),B52,C52)))))</f>
        <v/>
      </c>
      <c r="E52" s="252" t="str">
        <f>IF(B52="","",TEXT(WEEKDAY(D52),"aaa"))</f>
        <v/>
      </c>
      <c r="F52" s="246"/>
      <c r="G52" s="264" t="str">
        <f>IF(F52="","",IF(F52&lt;100,VLOOKUP(F52,'研修事項 一覧'!$B$285:$D$313,2,FALSE),IF(F52&gt;=100,VLOOKUP(F52,'研修事項 一覧'!$F$285:$H$308,2,FALSE),"再入力")))</f>
        <v/>
      </c>
      <c r="H52" s="258" t="str">
        <f>IF(F52="","",IF(F52&lt;100,VLOOKUP(F52,'研修事項 一覧'!$B$285:$D$313,3,FALSE),IF(F52&gt;=100,VLOOKUP(F52,'研修事項 一覧'!$F$285:$H$308,3,FALSE),"再入力")))</f>
        <v/>
      </c>
      <c r="I52" s="125"/>
      <c r="J52" s="249"/>
      <c r="K52" s="125"/>
      <c r="L52" s="126"/>
      <c r="M52" s="127"/>
      <c r="N52" s="261"/>
      <c r="O52" s="85"/>
      <c r="P52" s="6"/>
      <c r="Q52" s="7"/>
      <c r="R52" s="12"/>
      <c r="S52" s="8"/>
      <c r="U52" s="100"/>
    </row>
    <row r="53" spans="2:21" s="9" customFormat="1" ht="12.6" customHeight="1">
      <c r="B53" s="244"/>
      <c r="C53" s="247"/>
      <c r="D53" s="256"/>
      <c r="E53" s="253"/>
      <c r="F53" s="247"/>
      <c r="G53" s="265"/>
      <c r="H53" s="259"/>
      <c r="I53" s="128"/>
      <c r="J53" s="250"/>
      <c r="K53" s="128"/>
      <c r="L53" s="129"/>
      <c r="M53" s="130"/>
      <c r="N53" s="262"/>
      <c r="O53" s="85"/>
      <c r="P53" s="6"/>
      <c r="Q53" s="7"/>
      <c r="R53" s="12"/>
      <c r="S53" s="8"/>
      <c r="U53" s="100"/>
    </row>
    <row r="54" spans="2:21" s="9" customFormat="1" ht="12.6" customHeight="1">
      <c r="B54" s="244"/>
      <c r="C54" s="247"/>
      <c r="D54" s="256"/>
      <c r="E54" s="253"/>
      <c r="F54" s="247"/>
      <c r="G54" s="265"/>
      <c r="H54" s="259"/>
      <c r="I54" s="128"/>
      <c r="J54" s="250"/>
      <c r="K54" s="128"/>
      <c r="L54" s="129"/>
      <c r="M54" s="130"/>
      <c r="N54" s="262"/>
      <c r="O54" s="85"/>
      <c r="P54" s="6"/>
      <c r="Q54" s="7"/>
      <c r="R54" s="12"/>
      <c r="S54" s="8"/>
      <c r="U54" s="100"/>
    </row>
    <row r="55" spans="2:21" s="9" customFormat="1" ht="12.6" customHeight="1">
      <c r="B55" s="244"/>
      <c r="C55" s="247"/>
      <c r="D55" s="256"/>
      <c r="E55" s="253"/>
      <c r="F55" s="247"/>
      <c r="G55" s="265"/>
      <c r="H55" s="259"/>
      <c r="I55" s="128"/>
      <c r="J55" s="250"/>
      <c r="K55" s="128"/>
      <c r="L55" s="129"/>
      <c r="M55" s="130"/>
      <c r="N55" s="262"/>
      <c r="O55" s="85"/>
      <c r="P55" s="6"/>
      <c r="Q55" s="7"/>
      <c r="R55" s="12"/>
      <c r="S55" s="8"/>
      <c r="U55" s="100"/>
    </row>
    <row r="56" spans="2:21" s="9" customFormat="1" ht="12.6" customHeight="1">
      <c r="B56" s="245"/>
      <c r="C56" s="248"/>
      <c r="D56" s="257"/>
      <c r="E56" s="254"/>
      <c r="F56" s="248"/>
      <c r="G56" s="266"/>
      <c r="H56" s="260"/>
      <c r="I56" s="131"/>
      <c r="J56" s="251"/>
      <c r="K56" s="131"/>
      <c r="L56" s="129"/>
      <c r="M56" s="130"/>
      <c r="N56" s="263"/>
      <c r="O56" s="85"/>
      <c r="P56" s="6"/>
      <c r="Q56" s="7"/>
      <c r="R56" s="12"/>
      <c r="S56" s="8"/>
      <c r="U56" s="100"/>
    </row>
    <row r="57" spans="2:21" s="9" customFormat="1" ht="12.6" customHeight="1">
      <c r="B57" s="243"/>
      <c r="C57" s="246"/>
      <c r="D57" s="255" t="str">
        <f>IF(B57="","",IF(B57=1,DATE(YEAR($E$3),B57,C57),IF(B57=2,DATE(YEAR($E$3),B57,C57),IF(B57=3,DATE(YEAR($E$3),B57,C57),DATE(YEAR($P$3),B57,C57)))))</f>
        <v/>
      </c>
      <c r="E57" s="252" t="str">
        <f>IF(B57="","",TEXT(WEEKDAY(D57),"aaa"))</f>
        <v/>
      </c>
      <c r="F57" s="246"/>
      <c r="G57" s="264" t="str">
        <f>IF(F57="","",IF(F57&lt;100,VLOOKUP(F57,'研修事項 一覧'!$B$285:$D$313,2,FALSE),IF(F57&gt;=100,VLOOKUP(F57,'研修事項 一覧'!$F$285:$H$308,2,FALSE),"再入力")))</f>
        <v/>
      </c>
      <c r="H57" s="258" t="str">
        <f>IF(F57="","",IF(F57&lt;100,VLOOKUP(F57,'研修事項 一覧'!$B$285:$D$313,3,FALSE),IF(F57&gt;=100,VLOOKUP(F57,'研修事項 一覧'!$F$285:$H$308,3,FALSE),"再入力")))</f>
        <v/>
      </c>
      <c r="I57" s="125"/>
      <c r="J57" s="249"/>
      <c r="K57" s="125"/>
      <c r="L57" s="126"/>
      <c r="M57" s="127"/>
      <c r="N57" s="261"/>
      <c r="O57" s="85"/>
      <c r="P57" s="6"/>
      <c r="Q57" s="7"/>
      <c r="R57" s="12"/>
      <c r="S57" s="8"/>
      <c r="U57" s="100"/>
    </row>
    <row r="58" spans="2:21" s="9" customFormat="1" ht="12.6" customHeight="1">
      <c r="B58" s="244"/>
      <c r="C58" s="247"/>
      <c r="D58" s="256"/>
      <c r="E58" s="253"/>
      <c r="F58" s="247"/>
      <c r="G58" s="265"/>
      <c r="H58" s="259"/>
      <c r="I58" s="128"/>
      <c r="J58" s="250"/>
      <c r="K58" s="128"/>
      <c r="L58" s="129"/>
      <c r="M58" s="130"/>
      <c r="N58" s="262"/>
      <c r="O58" s="85"/>
      <c r="P58" s="6"/>
      <c r="Q58" s="7"/>
      <c r="R58" s="12"/>
      <c r="S58" s="8"/>
      <c r="U58" s="100"/>
    </row>
    <row r="59" spans="2:21" s="9" customFormat="1" ht="12.6" customHeight="1">
      <c r="B59" s="244"/>
      <c r="C59" s="247"/>
      <c r="D59" s="256"/>
      <c r="E59" s="253"/>
      <c r="F59" s="247"/>
      <c r="G59" s="265"/>
      <c r="H59" s="259"/>
      <c r="I59" s="128"/>
      <c r="J59" s="250"/>
      <c r="K59" s="128"/>
      <c r="L59" s="129"/>
      <c r="M59" s="130"/>
      <c r="N59" s="262"/>
      <c r="O59" s="85"/>
      <c r="P59" s="6"/>
      <c r="Q59" s="7"/>
      <c r="R59" s="12"/>
      <c r="S59" s="8"/>
      <c r="U59" s="100"/>
    </row>
    <row r="60" spans="2:21" s="9" customFormat="1" ht="12.6" customHeight="1">
      <c r="B60" s="244"/>
      <c r="C60" s="247"/>
      <c r="D60" s="256"/>
      <c r="E60" s="253"/>
      <c r="F60" s="247"/>
      <c r="G60" s="265"/>
      <c r="H60" s="259"/>
      <c r="I60" s="128"/>
      <c r="J60" s="250"/>
      <c r="K60" s="128"/>
      <c r="L60" s="129"/>
      <c r="M60" s="130"/>
      <c r="N60" s="262"/>
      <c r="O60" s="85"/>
      <c r="P60" s="6"/>
      <c r="Q60" s="7"/>
      <c r="R60" s="12"/>
      <c r="S60" s="8"/>
      <c r="U60" s="100"/>
    </row>
    <row r="61" spans="2:21" s="9" customFormat="1" ht="12.6" customHeight="1">
      <c r="B61" s="245"/>
      <c r="C61" s="248"/>
      <c r="D61" s="257"/>
      <c r="E61" s="254"/>
      <c r="F61" s="248"/>
      <c r="G61" s="266"/>
      <c r="H61" s="260"/>
      <c r="I61" s="131"/>
      <c r="J61" s="251"/>
      <c r="K61" s="131"/>
      <c r="L61" s="132"/>
      <c r="M61" s="133"/>
      <c r="N61" s="263"/>
      <c r="O61" s="85"/>
      <c r="P61" s="6"/>
      <c r="Q61" s="7"/>
      <c r="R61" s="12"/>
      <c r="S61" s="8"/>
      <c r="U61" s="100"/>
    </row>
    <row r="62" spans="2:21" s="9" customFormat="1" ht="12.6" customHeight="1">
      <c r="B62" s="243"/>
      <c r="C62" s="246"/>
      <c r="D62" s="255" t="str">
        <f>IF(B62="","",IF(B62=1,DATE(YEAR($E$3),B62,C62),IF(B62=2,DATE(YEAR($E$3),B62,C62),IF(B62=3,DATE(YEAR($E$3),B62,C62),DATE(YEAR($P$3),B62,C62)))))</f>
        <v/>
      </c>
      <c r="E62" s="252" t="str">
        <f>IF(B62="","",TEXT(WEEKDAY(D62),"aaa"))</f>
        <v/>
      </c>
      <c r="F62" s="246"/>
      <c r="G62" s="264" t="str">
        <f>IF(F62="","",IF(F62&lt;100,VLOOKUP(F62,'研修事項 一覧'!$B$285:$D$313,2,FALSE),IF(F62&gt;=100,VLOOKUP(F62,'研修事項 一覧'!$F$285:$H$308,2,FALSE),"再入力")))</f>
        <v/>
      </c>
      <c r="H62" s="258" t="str">
        <f>IF(F62="","",IF(F62&lt;100,VLOOKUP(F62,'研修事項 一覧'!$B$285:$D$313,3,FALSE),IF(F62&gt;=100,VLOOKUP(F62,'研修事項 一覧'!$F$285:$H$308,3,FALSE),"再入力")))</f>
        <v/>
      </c>
      <c r="I62" s="125"/>
      <c r="J62" s="249"/>
      <c r="K62" s="125"/>
      <c r="L62" s="126"/>
      <c r="M62" s="127"/>
      <c r="N62" s="261"/>
      <c r="O62" s="85"/>
      <c r="P62" s="6"/>
      <c r="Q62" s="7"/>
      <c r="R62" s="12"/>
      <c r="S62" s="8"/>
      <c r="U62" s="100"/>
    </row>
    <row r="63" spans="2:21" s="9" customFormat="1" ht="12.6" customHeight="1">
      <c r="B63" s="244"/>
      <c r="C63" s="247"/>
      <c r="D63" s="256"/>
      <c r="E63" s="253"/>
      <c r="F63" s="247"/>
      <c r="G63" s="265"/>
      <c r="H63" s="259"/>
      <c r="I63" s="128"/>
      <c r="J63" s="250"/>
      <c r="K63" s="128"/>
      <c r="L63" s="129"/>
      <c r="M63" s="130"/>
      <c r="N63" s="262"/>
      <c r="O63" s="85"/>
      <c r="P63" s="6"/>
      <c r="Q63" s="7"/>
      <c r="R63" s="12"/>
      <c r="S63" s="8"/>
      <c r="U63" s="100"/>
    </row>
    <row r="64" spans="2:21" s="9" customFormat="1" ht="12.6" customHeight="1">
      <c r="B64" s="244"/>
      <c r="C64" s="247"/>
      <c r="D64" s="256"/>
      <c r="E64" s="253"/>
      <c r="F64" s="247"/>
      <c r="G64" s="265"/>
      <c r="H64" s="259"/>
      <c r="I64" s="128"/>
      <c r="J64" s="250"/>
      <c r="K64" s="128"/>
      <c r="L64" s="129"/>
      <c r="M64" s="130"/>
      <c r="N64" s="262"/>
      <c r="O64" s="85"/>
      <c r="P64" s="6"/>
      <c r="Q64" s="7"/>
      <c r="R64" s="12"/>
      <c r="S64" s="8"/>
      <c r="U64" s="100"/>
    </row>
    <row r="65" spans="2:21" s="9" customFormat="1" ht="12.6" customHeight="1">
      <c r="B65" s="244"/>
      <c r="C65" s="247"/>
      <c r="D65" s="256"/>
      <c r="E65" s="253"/>
      <c r="F65" s="247"/>
      <c r="G65" s="265"/>
      <c r="H65" s="259"/>
      <c r="I65" s="128"/>
      <c r="J65" s="250"/>
      <c r="K65" s="128"/>
      <c r="L65" s="129"/>
      <c r="M65" s="130"/>
      <c r="N65" s="262"/>
      <c r="O65" s="85"/>
      <c r="P65" s="6"/>
      <c r="Q65" s="7"/>
      <c r="R65" s="12"/>
      <c r="S65" s="8"/>
      <c r="U65" s="100"/>
    </row>
    <row r="66" spans="2:21" s="9" customFormat="1" ht="12.6" customHeight="1">
      <c r="B66" s="245"/>
      <c r="C66" s="248"/>
      <c r="D66" s="257"/>
      <c r="E66" s="254"/>
      <c r="F66" s="248"/>
      <c r="G66" s="266"/>
      <c r="H66" s="260"/>
      <c r="I66" s="131"/>
      <c r="J66" s="251"/>
      <c r="K66" s="131"/>
      <c r="L66" s="132"/>
      <c r="M66" s="133"/>
      <c r="N66" s="263"/>
      <c r="O66" s="85"/>
      <c r="P66" s="6"/>
      <c r="Q66" s="7"/>
      <c r="R66" s="12"/>
      <c r="S66" s="8"/>
      <c r="U66" s="100"/>
    </row>
    <row r="67" spans="2:21" s="9" customFormat="1" ht="12.6" customHeight="1">
      <c r="B67" s="243"/>
      <c r="C67" s="246"/>
      <c r="D67" s="255" t="str">
        <f>IF(B67="","",IF(B67=1,DATE(YEAR($E$3),B67,C67),IF(B67=2,DATE(YEAR($E$3),B67,C67),IF(B67=3,DATE(YEAR($E$3),B67,C67),DATE(YEAR($P$3),B67,C67)))))</f>
        <v/>
      </c>
      <c r="E67" s="252" t="str">
        <f>IF(B67="","",TEXT(WEEKDAY(D67),"aaa"))</f>
        <v/>
      </c>
      <c r="F67" s="246"/>
      <c r="G67" s="264" t="str">
        <f>IF(F67="","",IF(F67&lt;100,VLOOKUP(F67,'研修事項 一覧'!$B$285:$D$313,2,FALSE),IF(F67&gt;=100,VLOOKUP(F67,'研修事項 一覧'!$F$285:$H$308,2,FALSE),"再入力")))</f>
        <v/>
      </c>
      <c r="H67" s="258" t="str">
        <f>IF(F67="","",IF(F67&lt;100,VLOOKUP(F67,'研修事項 一覧'!$B$285:$D$313,3,FALSE),IF(F67&gt;=100,VLOOKUP(F67,'研修事項 一覧'!$F$285:$H$308,3,FALSE),"再入力")))</f>
        <v/>
      </c>
      <c r="I67" s="125"/>
      <c r="J67" s="249"/>
      <c r="K67" s="125"/>
      <c r="L67" s="126"/>
      <c r="M67" s="127"/>
      <c r="N67" s="261"/>
      <c r="O67" s="85"/>
      <c r="P67" s="6"/>
      <c r="Q67" s="7"/>
      <c r="R67" s="12"/>
      <c r="S67" s="8"/>
      <c r="U67" s="100"/>
    </row>
    <row r="68" spans="2:21" s="9" customFormat="1" ht="12.6" customHeight="1">
      <c r="B68" s="244"/>
      <c r="C68" s="247"/>
      <c r="D68" s="256"/>
      <c r="E68" s="253"/>
      <c r="F68" s="247"/>
      <c r="G68" s="265"/>
      <c r="H68" s="259"/>
      <c r="I68" s="128"/>
      <c r="J68" s="250"/>
      <c r="K68" s="128"/>
      <c r="L68" s="129"/>
      <c r="M68" s="130"/>
      <c r="N68" s="262"/>
      <c r="O68" s="85"/>
      <c r="P68" s="6"/>
      <c r="Q68" s="7"/>
      <c r="R68" s="12"/>
      <c r="S68" s="8"/>
      <c r="U68" s="100"/>
    </row>
    <row r="69" spans="2:21" s="9" customFormat="1" ht="12.6" customHeight="1">
      <c r="B69" s="244"/>
      <c r="C69" s="247"/>
      <c r="D69" s="256"/>
      <c r="E69" s="253"/>
      <c r="F69" s="247"/>
      <c r="G69" s="265"/>
      <c r="H69" s="259"/>
      <c r="I69" s="128"/>
      <c r="J69" s="250"/>
      <c r="K69" s="128"/>
      <c r="L69" s="129"/>
      <c r="M69" s="130"/>
      <c r="N69" s="262"/>
      <c r="O69" s="85"/>
      <c r="P69" s="6"/>
      <c r="Q69" s="7"/>
      <c r="R69" s="12"/>
      <c r="S69" s="8"/>
      <c r="U69" s="100"/>
    </row>
    <row r="70" spans="2:21" s="9" customFormat="1" ht="12.6" customHeight="1">
      <c r="B70" s="244"/>
      <c r="C70" s="247"/>
      <c r="D70" s="256"/>
      <c r="E70" s="253"/>
      <c r="F70" s="247"/>
      <c r="G70" s="265"/>
      <c r="H70" s="259"/>
      <c r="I70" s="128"/>
      <c r="J70" s="250"/>
      <c r="K70" s="128"/>
      <c r="L70" s="129"/>
      <c r="M70" s="130"/>
      <c r="N70" s="262"/>
      <c r="O70" s="85"/>
      <c r="P70" s="6"/>
      <c r="Q70" s="7"/>
      <c r="R70" s="12"/>
      <c r="S70" s="8"/>
      <c r="U70" s="100"/>
    </row>
    <row r="71" spans="2:21" s="9" customFormat="1" ht="12.6" customHeight="1">
      <c r="B71" s="245"/>
      <c r="C71" s="248"/>
      <c r="D71" s="257"/>
      <c r="E71" s="254"/>
      <c r="F71" s="248"/>
      <c r="G71" s="266"/>
      <c r="H71" s="260"/>
      <c r="I71" s="131"/>
      <c r="J71" s="251"/>
      <c r="K71" s="131"/>
      <c r="L71" s="129"/>
      <c r="M71" s="130"/>
      <c r="N71" s="263"/>
      <c r="O71" s="85"/>
      <c r="P71" s="6"/>
      <c r="Q71" s="7"/>
      <c r="R71" s="12"/>
      <c r="S71" s="8"/>
      <c r="U71" s="100"/>
    </row>
    <row r="72" spans="2:21" s="9" customFormat="1" ht="12.6" customHeight="1">
      <c r="B72" s="243"/>
      <c r="C72" s="246"/>
      <c r="D72" s="255" t="str">
        <f>IF(B72="","",IF(B72=1,DATE(YEAR($E$3),B72,C72),IF(B72=2,DATE(YEAR($E$3),B72,C72),IF(B72=3,DATE(YEAR($E$3),B72,C72),DATE(YEAR($P$3),B72,C72)))))</f>
        <v/>
      </c>
      <c r="E72" s="252" t="str">
        <f>IF(B72="","",TEXT(WEEKDAY(D72),"aaa"))</f>
        <v/>
      </c>
      <c r="F72" s="246"/>
      <c r="G72" s="264" t="str">
        <f>IF(F72="","",IF(F72&lt;100,VLOOKUP(F72,'研修事項 一覧'!$B$285:$D$313,2,FALSE),IF(F72&gt;=100,VLOOKUP(F72,'研修事項 一覧'!$F$285:$H$308,2,FALSE),"再入力")))</f>
        <v/>
      </c>
      <c r="H72" s="258" t="str">
        <f>IF(F72="","",IF(F72&lt;100,VLOOKUP(F72,'研修事項 一覧'!$B$285:$D$313,3,FALSE),IF(F72&gt;=100,VLOOKUP(F72,'研修事項 一覧'!$F$285:$H$308,3,FALSE),"再入力")))</f>
        <v/>
      </c>
      <c r="I72" s="125"/>
      <c r="J72" s="249"/>
      <c r="K72" s="125"/>
      <c r="L72" s="126"/>
      <c r="M72" s="127"/>
      <c r="N72" s="261"/>
      <c r="O72" s="85"/>
      <c r="P72" s="6"/>
      <c r="Q72" s="7"/>
      <c r="R72" s="12"/>
      <c r="S72" s="8"/>
      <c r="U72" s="100"/>
    </row>
    <row r="73" spans="2:21" s="9" customFormat="1" ht="12.6" customHeight="1">
      <c r="B73" s="244"/>
      <c r="C73" s="247"/>
      <c r="D73" s="256"/>
      <c r="E73" s="253"/>
      <c r="F73" s="247"/>
      <c r="G73" s="265"/>
      <c r="H73" s="259"/>
      <c r="I73" s="128"/>
      <c r="J73" s="250"/>
      <c r="K73" s="128"/>
      <c r="L73" s="129"/>
      <c r="M73" s="130"/>
      <c r="N73" s="262"/>
      <c r="O73" s="85"/>
      <c r="P73" s="6"/>
      <c r="Q73" s="7"/>
      <c r="R73" s="12"/>
      <c r="S73" s="8"/>
      <c r="U73" s="100"/>
    </row>
    <row r="74" spans="2:21" s="9" customFormat="1" ht="12.6" customHeight="1">
      <c r="B74" s="244"/>
      <c r="C74" s="247"/>
      <c r="D74" s="256"/>
      <c r="E74" s="253"/>
      <c r="F74" s="247"/>
      <c r="G74" s="265"/>
      <c r="H74" s="259"/>
      <c r="I74" s="128"/>
      <c r="J74" s="250"/>
      <c r="K74" s="128"/>
      <c r="L74" s="129"/>
      <c r="M74" s="130"/>
      <c r="N74" s="262"/>
      <c r="O74" s="85"/>
      <c r="P74" s="6"/>
      <c r="Q74" s="7"/>
      <c r="R74" s="12"/>
      <c r="S74" s="8"/>
      <c r="U74" s="100"/>
    </row>
    <row r="75" spans="2:21" s="9" customFormat="1" ht="12.6" customHeight="1">
      <c r="B75" s="244"/>
      <c r="C75" s="247"/>
      <c r="D75" s="256"/>
      <c r="E75" s="253"/>
      <c r="F75" s="247"/>
      <c r="G75" s="265"/>
      <c r="H75" s="259"/>
      <c r="I75" s="128"/>
      <c r="J75" s="250"/>
      <c r="K75" s="128"/>
      <c r="L75" s="129"/>
      <c r="M75" s="130"/>
      <c r="N75" s="262"/>
      <c r="O75" s="85"/>
      <c r="P75" s="6"/>
      <c r="Q75" s="7"/>
      <c r="R75" s="12"/>
      <c r="S75" s="8"/>
      <c r="U75" s="100"/>
    </row>
    <row r="76" spans="2:21" s="9" customFormat="1" ht="12.6" customHeight="1">
      <c r="B76" s="245"/>
      <c r="C76" s="248"/>
      <c r="D76" s="257"/>
      <c r="E76" s="254"/>
      <c r="F76" s="248"/>
      <c r="G76" s="266"/>
      <c r="H76" s="260"/>
      <c r="I76" s="131"/>
      <c r="J76" s="251"/>
      <c r="K76" s="131"/>
      <c r="L76" s="129"/>
      <c r="M76" s="130"/>
      <c r="N76" s="263"/>
      <c r="O76" s="85"/>
      <c r="P76" s="6"/>
      <c r="Q76" s="7"/>
      <c r="R76" s="12"/>
      <c r="S76" s="8"/>
      <c r="U76" s="100"/>
    </row>
    <row r="77" spans="2:21" s="9" customFormat="1" ht="12.6" customHeight="1">
      <c r="B77" s="243"/>
      <c r="C77" s="246"/>
      <c r="D77" s="255" t="str">
        <f>IF(B77="","",IF(B77=1,DATE(YEAR($E$3),B77,C77),IF(B77=2,DATE(YEAR($E$3),B77,C77),IF(B77=3,DATE(YEAR($E$3),B77,C77),DATE(YEAR($P$3),B77,C77)))))</f>
        <v/>
      </c>
      <c r="E77" s="252" t="str">
        <f>IF(B77="","",TEXT(WEEKDAY(D77),"aaa"))</f>
        <v/>
      </c>
      <c r="F77" s="246"/>
      <c r="G77" s="264" t="str">
        <f>IF(F77="","",IF(F77&lt;100,VLOOKUP(F77,'研修事項 一覧'!$B$285:$D$313,2,FALSE),IF(F77&gt;=100,VLOOKUP(F77,'研修事項 一覧'!$F$285:$H$308,2,FALSE),"再入力")))</f>
        <v/>
      </c>
      <c r="H77" s="258" t="str">
        <f>IF(F77="","",IF(F77&lt;100,VLOOKUP(F77,'研修事項 一覧'!$B$285:$D$313,3,FALSE),IF(F77&gt;=100,VLOOKUP(F77,'研修事項 一覧'!$F$285:$H$308,3,FALSE),"再入力")))</f>
        <v/>
      </c>
      <c r="I77" s="125"/>
      <c r="J77" s="249"/>
      <c r="K77" s="125"/>
      <c r="L77" s="126"/>
      <c r="M77" s="127"/>
      <c r="N77" s="261"/>
      <c r="O77" s="85"/>
      <c r="P77" s="6"/>
      <c r="Q77" s="7"/>
      <c r="R77" s="12"/>
      <c r="S77" s="8"/>
      <c r="U77" s="100"/>
    </row>
    <row r="78" spans="2:21" s="9" customFormat="1" ht="12.6" customHeight="1">
      <c r="B78" s="244"/>
      <c r="C78" s="247"/>
      <c r="D78" s="256"/>
      <c r="E78" s="253"/>
      <c r="F78" s="247"/>
      <c r="G78" s="265"/>
      <c r="H78" s="259"/>
      <c r="I78" s="128"/>
      <c r="J78" s="250"/>
      <c r="K78" s="128"/>
      <c r="L78" s="129"/>
      <c r="M78" s="130"/>
      <c r="N78" s="262"/>
      <c r="O78" s="85"/>
      <c r="P78" s="6"/>
      <c r="Q78" s="7"/>
      <c r="R78" s="12"/>
      <c r="S78" s="8"/>
      <c r="U78" s="100"/>
    </row>
    <row r="79" spans="2:21" s="9" customFormat="1" ht="12.6" customHeight="1">
      <c r="B79" s="244"/>
      <c r="C79" s="247"/>
      <c r="D79" s="256"/>
      <c r="E79" s="253"/>
      <c r="F79" s="247"/>
      <c r="G79" s="265"/>
      <c r="H79" s="259"/>
      <c r="I79" s="128"/>
      <c r="J79" s="250"/>
      <c r="K79" s="128"/>
      <c r="L79" s="129"/>
      <c r="M79" s="130"/>
      <c r="N79" s="262"/>
      <c r="O79" s="85"/>
      <c r="P79" s="6"/>
      <c r="Q79" s="7"/>
      <c r="R79" s="12"/>
      <c r="S79" s="8"/>
      <c r="U79" s="100"/>
    </row>
    <row r="80" spans="2:21" s="9" customFormat="1" ht="12.6" customHeight="1">
      <c r="B80" s="244"/>
      <c r="C80" s="247"/>
      <c r="D80" s="256"/>
      <c r="E80" s="253"/>
      <c r="F80" s="247"/>
      <c r="G80" s="265"/>
      <c r="H80" s="259"/>
      <c r="I80" s="128"/>
      <c r="J80" s="250"/>
      <c r="K80" s="128"/>
      <c r="L80" s="129"/>
      <c r="M80" s="130"/>
      <c r="N80" s="262"/>
      <c r="O80" s="85"/>
      <c r="P80" s="6"/>
      <c r="Q80" s="7"/>
      <c r="R80" s="12"/>
      <c r="S80" s="8"/>
      <c r="U80" s="100"/>
    </row>
    <row r="81" spans="2:21" s="9" customFormat="1" ht="12.6" customHeight="1">
      <c r="B81" s="245"/>
      <c r="C81" s="248"/>
      <c r="D81" s="257"/>
      <c r="E81" s="254"/>
      <c r="F81" s="248"/>
      <c r="G81" s="266"/>
      <c r="H81" s="260"/>
      <c r="I81" s="131"/>
      <c r="J81" s="251"/>
      <c r="K81" s="131"/>
      <c r="L81" s="129"/>
      <c r="M81" s="130"/>
      <c r="N81" s="263"/>
      <c r="O81" s="85"/>
      <c r="P81" s="6"/>
      <c r="Q81" s="7"/>
      <c r="R81" s="12"/>
      <c r="S81" s="8"/>
      <c r="U81" s="100"/>
    </row>
    <row r="82" spans="2:21" s="9" customFormat="1" ht="12.6" customHeight="1">
      <c r="B82" s="243"/>
      <c r="C82" s="246"/>
      <c r="D82" s="255" t="str">
        <f>IF(B82="","",IF(B82=1,DATE(YEAR($E$3),B82,C82),IF(B82=2,DATE(YEAR($E$3),B82,C82),IF(B82=3,DATE(YEAR($E$3),B82,C82),DATE(YEAR($P$3),B82,C82)))))</f>
        <v/>
      </c>
      <c r="E82" s="252" t="str">
        <f>IF(B82="","",TEXT(WEEKDAY(D82),"aaa"))</f>
        <v/>
      </c>
      <c r="F82" s="246"/>
      <c r="G82" s="264" t="str">
        <f>IF(F82="","",IF(F82&lt;100,VLOOKUP(F82,'研修事項 一覧'!$B$285:$D$313,2,FALSE),IF(F82&gt;=100,VLOOKUP(F82,'研修事項 一覧'!$F$285:$H$308,2,FALSE),"再入力")))</f>
        <v/>
      </c>
      <c r="H82" s="258" t="str">
        <f>IF(F82="","",IF(F82&lt;100,VLOOKUP(F82,'研修事項 一覧'!$B$285:$D$313,3,FALSE),IF(F82&gt;=100,VLOOKUP(F82,'研修事項 一覧'!$F$285:$H$308,3,FALSE),"再入力")))</f>
        <v/>
      </c>
      <c r="I82" s="125"/>
      <c r="J82" s="249"/>
      <c r="K82" s="125"/>
      <c r="L82" s="126"/>
      <c r="M82" s="127"/>
      <c r="N82" s="261"/>
      <c r="O82" s="85"/>
      <c r="P82" s="6"/>
      <c r="Q82" s="7"/>
      <c r="R82" s="12"/>
      <c r="S82" s="8"/>
      <c r="U82" s="100"/>
    </row>
    <row r="83" spans="2:21" s="9" customFormat="1" ht="12.6" customHeight="1">
      <c r="B83" s="244"/>
      <c r="C83" s="247"/>
      <c r="D83" s="256"/>
      <c r="E83" s="253"/>
      <c r="F83" s="247"/>
      <c r="G83" s="265"/>
      <c r="H83" s="259"/>
      <c r="I83" s="128"/>
      <c r="J83" s="250"/>
      <c r="K83" s="128"/>
      <c r="L83" s="129"/>
      <c r="M83" s="130"/>
      <c r="N83" s="262"/>
      <c r="O83" s="85"/>
      <c r="P83" s="6"/>
      <c r="Q83" s="7"/>
      <c r="R83" s="12"/>
      <c r="S83" s="8"/>
      <c r="U83" s="100"/>
    </row>
    <row r="84" spans="2:21" s="9" customFormat="1" ht="12.6" customHeight="1">
      <c r="B84" s="244"/>
      <c r="C84" s="247"/>
      <c r="D84" s="256"/>
      <c r="E84" s="253"/>
      <c r="F84" s="247"/>
      <c r="G84" s="265"/>
      <c r="H84" s="259"/>
      <c r="I84" s="128"/>
      <c r="J84" s="250"/>
      <c r="K84" s="128"/>
      <c r="L84" s="129"/>
      <c r="M84" s="130"/>
      <c r="N84" s="262"/>
      <c r="O84" s="85"/>
      <c r="P84" s="6"/>
      <c r="Q84" s="7"/>
      <c r="R84" s="12"/>
      <c r="S84" s="8"/>
      <c r="U84" s="100"/>
    </row>
    <row r="85" spans="2:21" s="9" customFormat="1" ht="12.6" customHeight="1">
      <c r="B85" s="244"/>
      <c r="C85" s="247"/>
      <c r="D85" s="256"/>
      <c r="E85" s="253"/>
      <c r="F85" s="247"/>
      <c r="G85" s="265"/>
      <c r="H85" s="259"/>
      <c r="I85" s="128"/>
      <c r="J85" s="250"/>
      <c r="K85" s="128"/>
      <c r="L85" s="129"/>
      <c r="M85" s="130"/>
      <c r="N85" s="262"/>
      <c r="O85" s="85"/>
      <c r="P85" s="6"/>
      <c r="Q85" s="7"/>
      <c r="R85" s="12"/>
      <c r="S85" s="8"/>
      <c r="U85" s="100"/>
    </row>
    <row r="86" spans="2:21" s="9" customFormat="1" ht="12.6" customHeight="1">
      <c r="B86" s="245"/>
      <c r="C86" s="248"/>
      <c r="D86" s="257"/>
      <c r="E86" s="254"/>
      <c r="F86" s="248"/>
      <c r="G86" s="266"/>
      <c r="H86" s="260"/>
      <c r="I86" s="131"/>
      <c r="J86" s="251"/>
      <c r="K86" s="131"/>
      <c r="L86" s="129"/>
      <c r="M86" s="130"/>
      <c r="N86" s="263"/>
      <c r="O86" s="85"/>
      <c r="P86" s="6"/>
      <c r="Q86" s="7"/>
      <c r="R86" s="12"/>
      <c r="S86" s="8"/>
      <c r="U86" s="100"/>
    </row>
    <row r="87" spans="2:21" s="9" customFormat="1" ht="12.6" customHeight="1">
      <c r="B87" s="243"/>
      <c r="C87" s="246"/>
      <c r="D87" s="255" t="str">
        <f>IF(B87="","",IF(B87=1,DATE(YEAR($E$3),B87,C87),IF(B87=2,DATE(YEAR($E$3),B87,C87),IF(B87=3,DATE(YEAR($E$3),B87,C87),DATE(YEAR($P$3),B87,C87)))))</f>
        <v/>
      </c>
      <c r="E87" s="252" t="str">
        <f>IF(B87="","",TEXT(WEEKDAY(D87),"aaa"))</f>
        <v/>
      </c>
      <c r="F87" s="246"/>
      <c r="G87" s="264" t="str">
        <f>IF(F87="","",IF(F87&lt;100,VLOOKUP(F87,'研修事項 一覧'!$B$285:$D$313,2,FALSE),IF(F87&gt;=100,VLOOKUP(F87,'研修事項 一覧'!$F$285:$H$308,2,FALSE),"再入力")))</f>
        <v/>
      </c>
      <c r="H87" s="258" t="str">
        <f>IF(F87="","",IF(F87&lt;100,VLOOKUP(F87,'研修事項 一覧'!$B$285:$D$313,3,FALSE),IF(F87&gt;=100,VLOOKUP(F87,'研修事項 一覧'!$F$285:$H$308,3,FALSE),"再入力")))</f>
        <v/>
      </c>
      <c r="I87" s="125"/>
      <c r="J87" s="249"/>
      <c r="K87" s="125"/>
      <c r="L87" s="126"/>
      <c r="M87" s="127"/>
      <c r="N87" s="261"/>
      <c r="O87" s="85"/>
      <c r="P87" s="6"/>
      <c r="Q87" s="7"/>
      <c r="R87" s="12"/>
      <c r="S87" s="8"/>
      <c r="U87" s="100"/>
    </row>
    <row r="88" spans="2:21" s="9" customFormat="1" ht="12.6" customHeight="1">
      <c r="B88" s="244"/>
      <c r="C88" s="247"/>
      <c r="D88" s="256"/>
      <c r="E88" s="253"/>
      <c r="F88" s="247"/>
      <c r="G88" s="265"/>
      <c r="H88" s="259"/>
      <c r="I88" s="128"/>
      <c r="J88" s="250"/>
      <c r="K88" s="128"/>
      <c r="L88" s="129"/>
      <c r="M88" s="130"/>
      <c r="N88" s="262"/>
      <c r="O88" s="85"/>
      <c r="P88" s="6"/>
      <c r="Q88" s="7"/>
      <c r="R88" s="12"/>
      <c r="S88" s="8"/>
      <c r="U88" s="100"/>
    </row>
    <row r="89" spans="2:21" s="9" customFormat="1" ht="12.6" customHeight="1">
      <c r="B89" s="244"/>
      <c r="C89" s="247"/>
      <c r="D89" s="256"/>
      <c r="E89" s="253"/>
      <c r="F89" s="247"/>
      <c r="G89" s="265"/>
      <c r="H89" s="259"/>
      <c r="I89" s="128"/>
      <c r="J89" s="250"/>
      <c r="K89" s="128"/>
      <c r="L89" s="129"/>
      <c r="M89" s="130"/>
      <c r="N89" s="262"/>
      <c r="O89" s="85"/>
      <c r="P89" s="6"/>
      <c r="Q89" s="7"/>
      <c r="R89" s="12"/>
      <c r="S89" s="8"/>
      <c r="U89" s="100"/>
    </row>
    <row r="90" spans="2:21" s="9" customFormat="1" ht="12.6" customHeight="1">
      <c r="B90" s="244"/>
      <c r="C90" s="247"/>
      <c r="D90" s="256"/>
      <c r="E90" s="253"/>
      <c r="F90" s="247"/>
      <c r="G90" s="265"/>
      <c r="H90" s="259"/>
      <c r="I90" s="128"/>
      <c r="J90" s="250"/>
      <c r="K90" s="128"/>
      <c r="L90" s="129"/>
      <c r="M90" s="130"/>
      <c r="N90" s="262"/>
      <c r="O90" s="85"/>
      <c r="P90" s="6"/>
      <c r="Q90" s="7"/>
      <c r="R90" s="12"/>
      <c r="S90" s="8"/>
      <c r="U90" s="100"/>
    </row>
    <row r="91" spans="2:21" s="9" customFormat="1" ht="12.6" customHeight="1">
      <c r="B91" s="245"/>
      <c r="C91" s="248"/>
      <c r="D91" s="257"/>
      <c r="E91" s="254"/>
      <c r="F91" s="248"/>
      <c r="G91" s="266"/>
      <c r="H91" s="260"/>
      <c r="I91" s="131"/>
      <c r="J91" s="251"/>
      <c r="K91" s="131"/>
      <c r="L91" s="129"/>
      <c r="M91" s="130"/>
      <c r="N91" s="263"/>
      <c r="O91" s="85"/>
      <c r="P91" s="6"/>
      <c r="Q91" s="7"/>
      <c r="R91" s="12"/>
      <c r="S91" s="8"/>
      <c r="U91" s="100"/>
    </row>
    <row r="92" spans="2:21" s="9" customFormat="1" ht="12.6" customHeight="1">
      <c r="B92" s="243"/>
      <c r="C92" s="246"/>
      <c r="D92" s="255" t="str">
        <f>IF(B92="","",IF(B92=1,DATE(YEAR($E$3),B92,C92),IF(B92=2,DATE(YEAR($E$3),B92,C92),IF(B92=3,DATE(YEAR($E$3),B92,C92),DATE(YEAR($P$3),B92,C92)))))</f>
        <v/>
      </c>
      <c r="E92" s="252" t="str">
        <f>IF(B92="","",TEXT(WEEKDAY(D92),"aaa"))</f>
        <v/>
      </c>
      <c r="F92" s="246"/>
      <c r="G92" s="264" t="str">
        <f>IF(F92="","",IF(F92&lt;100,VLOOKUP(F92,'研修事項 一覧'!$B$285:$D$313,2,FALSE),IF(F92&gt;=100,VLOOKUP(F92,'研修事項 一覧'!$F$285:$H$308,2,FALSE),"再入力")))</f>
        <v/>
      </c>
      <c r="H92" s="258" t="str">
        <f>IF(F92="","",IF(F92&lt;100,VLOOKUP(F92,'研修事項 一覧'!$B$285:$D$313,3,FALSE),IF(F92&gt;=100,VLOOKUP(F92,'研修事項 一覧'!$F$285:$H$308,3,FALSE),"再入力")))</f>
        <v/>
      </c>
      <c r="I92" s="125"/>
      <c r="J92" s="249"/>
      <c r="K92" s="125"/>
      <c r="L92" s="126"/>
      <c r="M92" s="127"/>
      <c r="N92" s="261"/>
      <c r="O92" s="85"/>
      <c r="P92" s="6"/>
      <c r="Q92" s="7"/>
      <c r="R92" s="12"/>
      <c r="S92" s="8"/>
      <c r="U92" s="100"/>
    </row>
    <row r="93" spans="2:21" s="9" customFormat="1" ht="12.6" customHeight="1">
      <c r="B93" s="244"/>
      <c r="C93" s="247"/>
      <c r="D93" s="256"/>
      <c r="E93" s="253"/>
      <c r="F93" s="247"/>
      <c r="G93" s="265"/>
      <c r="H93" s="259"/>
      <c r="I93" s="128"/>
      <c r="J93" s="250"/>
      <c r="K93" s="128"/>
      <c r="L93" s="129"/>
      <c r="M93" s="130"/>
      <c r="N93" s="262"/>
      <c r="O93" s="85"/>
      <c r="P93" s="6"/>
      <c r="Q93" s="7"/>
      <c r="R93" s="12"/>
      <c r="S93" s="8"/>
      <c r="U93" s="100"/>
    </row>
    <row r="94" spans="2:21" s="9" customFormat="1" ht="12.6" customHeight="1">
      <c r="B94" s="244"/>
      <c r="C94" s="247"/>
      <c r="D94" s="256"/>
      <c r="E94" s="253"/>
      <c r="F94" s="247"/>
      <c r="G94" s="265"/>
      <c r="H94" s="259"/>
      <c r="I94" s="128"/>
      <c r="J94" s="250"/>
      <c r="K94" s="128"/>
      <c r="L94" s="129"/>
      <c r="M94" s="130"/>
      <c r="N94" s="262"/>
      <c r="O94" s="85"/>
      <c r="P94" s="6"/>
      <c r="Q94" s="7"/>
      <c r="R94" s="12"/>
      <c r="S94" s="8"/>
      <c r="U94" s="100"/>
    </row>
    <row r="95" spans="2:21" s="9" customFormat="1" ht="12.6" customHeight="1">
      <c r="B95" s="244"/>
      <c r="C95" s="247"/>
      <c r="D95" s="256"/>
      <c r="E95" s="253"/>
      <c r="F95" s="247"/>
      <c r="G95" s="265"/>
      <c r="H95" s="259"/>
      <c r="I95" s="128"/>
      <c r="J95" s="250"/>
      <c r="K95" s="128"/>
      <c r="L95" s="129"/>
      <c r="M95" s="130"/>
      <c r="N95" s="262"/>
      <c r="O95" s="85"/>
      <c r="P95" s="6"/>
      <c r="Q95" s="7"/>
      <c r="R95" s="12"/>
      <c r="S95" s="8"/>
      <c r="U95" s="100"/>
    </row>
    <row r="96" spans="2:21" s="9" customFormat="1" ht="12.6" customHeight="1">
      <c r="B96" s="245"/>
      <c r="C96" s="248"/>
      <c r="D96" s="257"/>
      <c r="E96" s="254"/>
      <c r="F96" s="248"/>
      <c r="G96" s="266"/>
      <c r="H96" s="260"/>
      <c r="I96" s="131"/>
      <c r="J96" s="251"/>
      <c r="K96" s="131"/>
      <c r="L96" s="129"/>
      <c r="M96" s="130"/>
      <c r="N96" s="263"/>
      <c r="O96" s="85"/>
      <c r="P96" s="6"/>
      <c r="Q96" s="7"/>
      <c r="R96" s="12"/>
      <c r="S96" s="8"/>
      <c r="U96" s="100"/>
    </row>
    <row r="97" spans="2:21" s="9" customFormat="1" ht="12.6" customHeight="1">
      <c r="B97" s="243"/>
      <c r="C97" s="246"/>
      <c r="D97" s="255" t="str">
        <f>IF(B97="","",IF(B97=1,DATE(YEAR($E$3),B97,C97),IF(B97=2,DATE(YEAR($E$3),B97,C97),IF(B97=3,DATE(YEAR($E$3),B97,C97),DATE(YEAR($P$3),B97,C97)))))</f>
        <v/>
      </c>
      <c r="E97" s="252" t="str">
        <f>IF(B97="","",TEXT(WEEKDAY(D97),"aaa"))</f>
        <v/>
      </c>
      <c r="F97" s="246"/>
      <c r="G97" s="264" t="str">
        <f>IF(F97="","",IF(F97&lt;100,VLOOKUP(F97,'研修事項 一覧'!$B$285:$D$313,2,FALSE),IF(F97&gt;=100,VLOOKUP(F97,'研修事項 一覧'!$F$285:$H$308,2,FALSE),"再入力")))</f>
        <v/>
      </c>
      <c r="H97" s="258" t="str">
        <f>IF(F97="","",IF(F97&lt;100,VLOOKUP(F97,'研修事項 一覧'!$B$285:$D$313,3,FALSE),IF(F97&gt;=100,VLOOKUP(F97,'研修事項 一覧'!$F$285:$H$308,3,FALSE),"再入力")))</f>
        <v/>
      </c>
      <c r="I97" s="125"/>
      <c r="J97" s="249"/>
      <c r="K97" s="125"/>
      <c r="L97" s="126"/>
      <c r="M97" s="127"/>
      <c r="N97" s="261"/>
      <c r="O97" s="85"/>
      <c r="P97" s="6"/>
      <c r="Q97" s="7"/>
      <c r="R97" s="12"/>
      <c r="S97" s="8"/>
      <c r="U97" s="100"/>
    </row>
    <row r="98" spans="2:21" s="9" customFormat="1" ht="12.6" customHeight="1">
      <c r="B98" s="244"/>
      <c r="C98" s="247"/>
      <c r="D98" s="256"/>
      <c r="E98" s="253"/>
      <c r="F98" s="247"/>
      <c r="G98" s="265"/>
      <c r="H98" s="259"/>
      <c r="I98" s="128"/>
      <c r="J98" s="250"/>
      <c r="K98" s="128"/>
      <c r="L98" s="129"/>
      <c r="M98" s="130"/>
      <c r="N98" s="262"/>
      <c r="O98" s="85"/>
      <c r="P98" s="6"/>
      <c r="Q98" s="7"/>
      <c r="R98" s="12"/>
      <c r="S98" s="8"/>
      <c r="U98" s="100"/>
    </row>
    <row r="99" spans="2:21" s="9" customFormat="1" ht="12.6" customHeight="1">
      <c r="B99" s="244"/>
      <c r="C99" s="247"/>
      <c r="D99" s="256"/>
      <c r="E99" s="253"/>
      <c r="F99" s="247"/>
      <c r="G99" s="265"/>
      <c r="H99" s="259"/>
      <c r="I99" s="128"/>
      <c r="J99" s="250"/>
      <c r="K99" s="128"/>
      <c r="L99" s="129"/>
      <c r="M99" s="130"/>
      <c r="N99" s="262"/>
      <c r="O99" s="85"/>
      <c r="P99" s="6"/>
      <c r="Q99" s="7"/>
      <c r="R99" s="12"/>
      <c r="S99" s="8"/>
      <c r="U99" s="100"/>
    </row>
    <row r="100" spans="2:21" s="9" customFormat="1" ht="12.6" customHeight="1">
      <c r="B100" s="244"/>
      <c r="C100" s="247"/>
      <c r="D100" s="256"/>
      <c r="E100" s="253"/>
      <c r="F100" s="247"/>
      <c r="G100" s="265"/>
      <c r="H100" s="259"/>
      <c r="I100" s="128"/>
      <c r="J100" s="250"/>
      <c r="K100" s="128"/>
      <c r="L100" s="129"/>
      <c r="M100" s="130"/>
      <c r="N100" s="262"/>
      <c r="O100" s="85"/>
      <c r="P100" s="6"/>
      <c r="Q100" s="7"/>
      <c r="R100" s="12"/>
      <c r="S100" s="8"/>
      <c r="U100" s="100"/>
    </row>
    <row r="101" spans="2:21" s="9" customFormat="1" ht="12.6" customHeight="1">
      <c r="B101" s="245"/>
      <c r="C101" s="248"/>
      <c r="D101" s="257"/>
      <c r="E101" s="254"/>
      <c r="F101" s="248"/>
      <c r="G101" s="266"/>
      <c r="H101" s="260"/>
      <c r="I101" s="131"/>
      <c r="J101" s="251"/>
      <c r="K101" s="131"/>
      <c r="L101" s="129"/>
      <c r="M101" s="130"/>
      <c r="N101" s="263"/>
      <c r="O101" s="85"/>
      <c r="P101" s="6"/>
      <c r="Q101" s="7"/>
      <c r="R101" s="12"/>
      <c r="S101" s="8"/>
      <c r="U101" s="100"/>
    </row>
    <row r="102" spans="2:21" s="9" customFormat="1" ht="12.6" customHeight="1">
      <c r="B102" s="243"/>
      <c r="C102" s="246"/>
      <c r="D102" s="255" t="str">
        <f>IF(B102="","",IF(B102=1,DATE(YEAR($E$3),B102,C102),IF(B102=2,DATE(YEAR($E$3),B102,C102),IF(B102=3,DATE(YEAR($E$3),B102,C102),DATE(YEAR($P$3),B102,C102)))))</f>
        <v/>
      </c>
      <c r="E102" s="252" t="str">
        <f>IF(B102="","",TEXT(WEEKDAY(D102),"aaa"))</f>
        <v/>
      </c>
      <c r="F102" s="246"/>
      <c r="G102" s="264" t="str">
        <f>IF(F102="","",IF(F102&lt;100,VLOOKUP(F102,'研修事項 一覧'!$B$285:$D$313,2,FALSE),IF(F102&gt;=100,VLOOKUP(F102,'研修事項 一覧'!$F$285:$H$308,2,FALSE),"再入力")))</f>
        <v/>
      </c>
      <c r="H102" s="258" t="str">
        <f>IF(F102="","",IF(F102&lt;100,VLOOKUP(F102,'研修事項 一覧'!$B$285:$D$313,3,FALSE),IF(F102&gt;=100,VLOOKUP(F102,'研修事項 一覧'!$F$285:$H$308,3,FALSE),"再入力")))</f>
        <v/>
      </c>
      <c r="I102" s="125"/>
      <c r="J102" s="249"/>
      <c r="K102" s="125"/>
      <c r="L102" s="126"/>
      <c r="M102" s="127"/>
      <c r="N102" s="261"/>
      <c r="O102" s="85"/>
      <c r="P102" s="6"/>
      <c r="Q102" s="7"/>
      <c r="R102" s="12"/>
      <c r="S102" s="8"/>
      <c r="U102" s="100"/>
    </row>
    <row r="103" spans="2:21" s="9" customFormat="1" ht="12.6" customHeight="1">
      <c r="B103" s="244"/>
      <c r="C103" s="247"/>
      <c r="D103" s="256"/>
      <c r="E103" s="253"/>
      <c r="F103" s="247"/>
      <c r="G103" s="265"/>
      <c r="H103" s="259"/>
      <c r="I103" s="128"/>
      <c r="J103" s="250"/>
      <c r="K103" s="128"/>
      <c r="L103" s="129"/>
      <c r="M103" s="130"/>
      <c r="N103" s="262"/>
      <c r="O103" s="85"/>
      <c r="P103" s="6"/>
      <c r="Q103" s="7"/>
      <c r="R103" s="12"/>
      <c r="S103" s="8"/>
      <c r="U103" s="100"/>
    </row>
    <row r="104" spans="2:21" s="9" customFormat="1" ht="12.6" customHeight="1">
      <c r="B104" s="244"/>
      <c r="C104" s="247"/>
      <c r="D104" s="256"/>
      <c r="E104" s="253"/>
      <c r="F104" s="247"/>
      <c r="G104" s="265"/>
      <c r="H104" s="259"/>
      <c r="I104" s="128"/>
      <c r="J104" s="250"/>
      <c r="K104" s="128"/>
      <c r="L104" s="129"/>
      <c r="M104" s="130"/>
      <c r="N104" s="262"/>
      <c r="O104" s="85"/>
      <c r="P104" s="6"/>
      <c r="Q104" s="7"/>
      <c r="R104" s="12"/>
      <c r="S104" s="8"/>
      <c r="U104" s="100"/>
    </row>
    <row r="105" spans="2:21" s="9" customFormat="1" ht="12.6" customHeight="1">
      <c r="B105" s="244"/>
      <c r="C105" s="247"/>
      <c r="D105" s="256"/>
      <c r="E105" s="253"/>
      <c r="F105" s="247"/>
      <c r="G105" s="265"/>
      <c r="H105" s="259"/>
      <c r="I105" s="128"/>
      <c r="J105" s="250"/>
      <c r="K105" s="128"/>
      <c r="L105" s="129"/>
      <c r="M105" s="130"/>
      <c r="N105" s="262"/>
      <c r="O105" s="85"/>
      <c r="P105" s="6"/>
      <c r="Q105" s="7"/>
      <c r="R105" s="12"/>
      <c r="S105" s="8"/>
      <c r="U105" s="100"/>
    </row>
    <row r="106" spans="2:21" s="9" customFormat="1" ht="12.6" customHeight="1">
      <c r="B106" s="245"/>
      <c r="C106" s="248"/>
      <c r="D106" s="257"/>
      <c r="E106" s="254"/>
      <c r="F106" s="248"/>
      <c r="G106" s="266"/>
      <c r="H106" s="260"/>
      <c r="I106" s="131"/>
      <c r="J106" s="251"/>
      <c r="K106" s="131"/>
      <c r="L106" s="129"/>
      <c r="M106" s="130"/>
      <c r="N106" s="263"/>
      <c r="O106" s="85"/>
      <c r="P106" s="6"/>
      <c r="Q106" s="7"/>
      <c r="R106" s="12"/>
      <c r="S106" s="8"/>
      <c r="U106" s="100"/>
    </row>
    <row r="107" spans="2:21" s="9" customFormat="1" ht="12.6" customHeight="1">
      <c r="B107" s="243"/>
      <c r="C107" s="246"/>
      <c r="D107" s="255" t="str">
        <f>IF(B107="","",IF(B107=1,DATE(YEAR($E$3),B107,C107),IF(B107=2,DATE(YEAR($E$3),B107,C107),IF(B107=3,DATE(YEAR($E$3),B107,C107),DATE(YEAR($P$3),B107,C107)))))</f>
        <v/>
      </c>
      <c r="E107" s="252" t="str">
        <f>IF(B107="","",TEXT(WEEKDAY(D107),"aaa"))</f>
        <v/>
      </c>
      <c r="F107" s="246"/>
      <c r="G107" s="264" t="str">
        <f>IF(F107="","",IF(F107&lt;100,VLOOKUP(F107,'研修事項 一覧'!$B$285:$D$313,2,FALSE),IF(F107&gt;=100,VLOOKUP(F107,'研修事項 一覧'!$F$285:$H$308,2,FALSE),"再入力")))</f>
        <v/>
      </c>
      <c r="H107" s="258" t="str">
        <f>IF(F107="","",IF(F107&lt;100,VLOOKUP(F107,'研修事項 一覧'!$B$285:$D$313,3,FALSE),IF(F107&gt;=100,VLOOKUP(F107,'研修事項 一覧'!$F$285:$H$308,3,FALSE),"再入力")))</f>
        <v/>
      </c>
      <c r="I107" s="125"/>
      <c r="J107" s="249"/>
      <c r="K107" s="125"/>
      <c r="L107" s="126"/>
      <c r="M107" s="127"/>
      <c r="N107" s="261"/>
      <c r="O107" s="85"/>
      <c r="P107" s="6"/>
      <c r="Q107" s="7"/>
      <c r="R107" s="12"/>
      <c r="S107" s="8"/>
      <c r="U107" s="100"/>
    </row>
    <row r="108" spans="2:21" s="9" customFormat="1" ht="12.6" customHeight="1">
      <c r="B108" s="244"/>
      <c r="C108" s="247"/>
      <c r="D108" s="256"/>
      <c r="E108" s="253"/>
      <c r="F108" s="247"/>
      <c r="G108" s="265"/>
      <c r="H108" s="259"/>
      <c r="I108" s="128"/>
      <c r="J108" s="250"/>
      <c r="K108" s="128"/>
      <c r="L108" s="129"/>
      <c r="M108" s="130"/>
      <c r="N108" s="262"/>
      <c r="O108" s="85"/>
      <c r="P108" s="6"/>
      <c r="Q108" s="7"/>
      <c r="R108" s="12"/>
      <c r="S108" s="8"/>
      <c r="U108" s="100"/>
    </row>
    <row r="109" spans="2:21" s="9" customFormat="1" ht="12.6" customHeight="1">
      <c r="B109" s="244"/>
      <c r="C109" s="247"/>
      <c r="D109" s="256"/>
      <c r="E109" s="253"/>
      <c r="F109" s="247"/>
      <c r="G109" s="265"/>
      <c r="H109" s="259"/>
      <c r="I109" s="128"/>
      <c r="J109" s="250"/>
      <c r="K109" s="128"/>
      <c r="L109" s="129"/>
      <c r="M109" s="130"/>
      <c r="N109" s="262"/>
      <c r="O109" s="85"/>
      <c r="P109" s="6"/>
      <c r="Q109" s="7"/>
      <c r="R109" s="12"/>
      <c r="S109" s="8"/>
      <c r="U109" s="100"/>
    </row>
    <row r="110" spans="2:21" s="9" customFormat="1" ht="12.6" customHeight="1">
      <c r="B110" s="244"/>
      <c r="C110" s="247"/>
      <c r="D110" s="256"/>
      <c r="E110" s="253"/>
      <c r="F110" s="247"/>
      <c r="G110" s="265"/>
      <c r="H110" s="259"/>
      <c r="I110" s="128"/>
      <c r="J110" s="250"/>
      <c r="K110" s="128"/>
      <c r="L110" s="129"/>
      <c r="M110" s="130"/>
      <c r="N110" s="262"/>
      <c r="O110" s="85"/>
      <c r="P110" s="6"/>
      <c r="Q110" s="7"/>
      <c r="R110" s="12"/>
      <c r="S110" s="8"/>
      <c r="U110" s="100"/>
    </row>
    <row r="111" spans="2:21" s="9" customFormat="1" ht="12.6" customHeight="1">
      <c r="B111" s="245"/>
      <c r="C111" s="248"/>
      <c r="D111" s="257"/>
      <c r="E111" s="254"/>
      <c r="F111" s="248"/>
      <c r="G111" s="266"/>
      <c r="H111" s="260"/>
      <c r="I111" s="131"/>
      <c r="J111" s="251"/>
      <c r="K111" s="131"/>
      <c r="L111" s="129"/>
      <c r="M111" s="130"/>
      <c r="N111" s="263"/>
      <c r="O111" s="85"/>
      <c r="P111" s="6"/>
      <c r="Q111" s="7"/>
      <c r="R111" s="12"/>
      <c r="S111" s="8"/>
      <c r="U111" s="100"/>
    </row>
    <row r="112" spans="2:21" s="9" customFormat="1" ht="12.6" customHeight="1">
      <c r="B112" s="243"/>
      <c r="C112" s="246"/>
      <c r="D112" s="255" t="str">
        <f>IF(B112="","",IF(B112=1,DATE(YEAR($E$3),B112,C112),IF(B112=2,DATE(YEAR($E$3),B112,C112),IF(B112=3,DATE(YEAR($E$3),B112,C112),DATE(YEAR($P$3),B112,C112)))))</f>
        <v/>
      </c>
      <c r="E112" s="252" t="str">
        <f>IF(B112="","",TEXT(WEEKDAY(D112),"aaa"))</f>
        <v/>
      </c>
      <c r="F112" s="246"/>
      <c r="G112" s="264" t="str">
        <f>IF(F112="","",IF(F112&lt;100,VLOOKUP(F112,'研修事項 一覧'!$B$285:$D$313,2,FALSE),IF(F112&gt;=100,VLOOKUP(F112,'研修事項 一覧'!$F$285:$H$308,2,FALSE),"再入力")))</f>
        <v/>
      </c>
      <c r="H112" s="258" t="str">
        <f>IF(F112="","",IF(F112&lt;100,VLOOKUP(F112,'研修事項 一覧'!$B$285:$D$313,3,FALSE),IF(F112&gt;=100,VLOOKUP(F112,'研修事項 一覧'!$F$285:$H$308,3,FALSE),"再入力")))</f>
        <v/>
      </c>
      <c r="I112" s="125"/>
      <c r="J112" s="249"/>
      <c r="K112" s="125"/>
      <c r="L112" s="126"/>
      <c r="M112" s="127"/>
      <c r="N112" s="261"/>
      <c r="O112" s="85"/>
      <c r="P112" s="6"/>
      <c r="Q112" s="7"/>
      <c r="R112" s="12"/>
      <c r="S112" s="8"/>
      <c r="U112" s="100"/>
    </row>
    <row r="113" spans="2:21" s="9" customFormat="1" ht="12.6" customHeight="1">
      <c r="B113" s="244"/>
      <c r="C113" s="247"/>
      <c r="D113" s="256"/>
      <c r="E113" s="253"/>
      <c r="F113" s="247"/>
      <c r="G113" s="265"/>
      <c r="H113" s="259"/>
      <c r="I113" s="128"/>
      <c r="J113" s="250"/>
      <c r="K113" s="128"/>
      <c r="L113" s="129"/>
      <c r="M113" s="130"/>
      <c r="N113" s="262"/>
      <c r="O113" s="85"/>
      <c r="P113" s="6"/>
      <c r="Q113" s="7"/>
      <c r="R113" s="12"/>
      <c r="S113" s="8"/>
      <c r="U113" s="100"/>
    </row>
    <row r="114" spans="2:21" s="9" customFormat="1" ht="12.6" customHeight="1">
      <c r="B114" s="244"/>
      <c r="C114" s="247"/>
      <c r="D114" s="256"/>
      <c r="E114" s="253"/>
      <c r="F114" s="247"/>
      <c r="G114" s="265"/>
      <c r="H114" s="259"/>
      <c r="I114" s="128"/>
      <c r="J114" s="250"/>
      <c r="K114" s="128"/>
      <c r="L114" s="129"/>
      <c r="M114" s="130"/>
      <c r="N114" s="262"/>
      <c r="O114" s="85"/>
      <c r="P114" s="6"/>
      <c r="Q114" s="7"/>
      <c r="R114" s="12"/>
      <c r="S114" s="8"/>
      <c r="U114" s="100"/>
    </row>
    <row r="115" spans="2:21" s="9" customFormat="1" ht="12.6" customHeight="1">
      <c r="B115" s="244"/>
      <c r="C115" s="247"/>
      <c r="D115" s="256"/>
      <c r="E115" s="253"/>
      <c r="F115" s="247"/>
      <c r="G115" s="265"/>
      <c r="H115" s="259"/>
      <c r="I115" s="128"/>
      <c r="J115" s="250"/>
      <c r="K115" s="128"/>
      <c r="L115" s="129"/>
      <c r="M115" s="130"/>
      <c r="N115" s="262"/>
      <c r="O115" s="85"/>
      <c r="P115" s="6"/>
      <c r="Q115" s="7"/>
      <c r="R115" s="12"/>
      <c r="S115" s="8"/>
      <c r="U115" s="100"/>
    </row>
    <row r="116" spans="2:21" s="9" customFormat="1" ht="12.6" customHeight="1">
      <c r="B116" s="245"/>
      <c r="C116" s="248"/>
      <c r="D116" s="257"/>
      <c r="E116" s="254"/>
      <c r="F116" s="248"/>
      <c r="G116" s="266"/>
      <c r="H116" s="260"/>
      <c r="I116" s="131"/>
      <c r="J116" s="251"/>
      <c r="K116" s="131"/>
      <c r="L116" s="132"/>
      <c r="M116" s="133"/>
      <c r="N116" s="263"/>
      <c r="O116" s="85"/>
      <c r="P116" s="6"/>
      <c r="Q116" s="7"/>
      <c r="R116" s="12"/>
      <c r="S116" s="8"/>
      <c r="U116" s="100"/>
    </row>
    <row r="117" spans="2:21" s="9" customFormat="1" ht="12.6" customHeight="1">
      <c r="B117" s="243"/>
      <c r="C117" s="246"/>
      <c r="D117" s="255" t="str">
        <f>IF(B117="","",IF(B117=1,DATE(YEAR($E$3),B117,C117),IF(B117=2,DATE(YEAR($E$3),B117,C117),IF(B117=3,DATE(YEAR($E$3),B117,C117),DATE(YEAR($P$3),B117,C117)))))</f>
        <v/>
      </c>
      <c r="E117" s="252" t="str">
        <f>IF(B117="","",TEXT(WEEKDAY(D117),"aaa"))</f>
        <v/>
      </c>
      <c r="F117" s="246"/>
      <c r="G117" s="264" t="str">
        <f>IF(F117="","",IF(F117&lt;100,VLOOKUP(F117,'研修事項 一覧'!$B$285:$D$313,2,FALSE),IF(F117&gt;=100,VLOOKUP(F117,'研修事項 一覧'!$F$285:$H$308,2,FALSE),"再入力")))</f>
        <v/>
      </c>
      <c r="H117" s="258" t="str">
        <f>IF(F117="","",IF(F117&lt;100,VLOOKUP(F117,'研修事項 一覧'!$B$285:$D$313,3,FALSE),IF(F117&gt;=100,VLOOKUP(F117,'研修事項 一覧'!$F$285:$H$308,3,FALSE),"再入力")))</f>
        <v/>
      </c>
      <c r="I117" s="125"/>
      <c r="J117" s="249"/>
      <c r="K117" s="125"/>
      <c r="L117" s="126"/>
      <c r="M117" s="127"/>
      <c r="N117" s="261"/>
      <c r="O117" s="85"/>
      <c r="P117" s="6"/>
      <c r="Q117" s="7"/>
      <c r="R117" s="12"/>
      <c r="S117" s="8"/>
      <c r="U117" s="100"/>
    </row>
    <row r="118" spans="2:21" s="9" customFormat="1" ht="12.6" customHeight="1">
      <c r="B118" s="244"/>
      <c r="C118" s="247"/>
      <c r="D118" s="256"/>
      <c r="E118" s="253"/>
      <c r="F118" s="247"/>
      <c r="G118" s="265"/>
      <c r="H118" s="259"/>
      <c r="I118" s="128"/>
      <c r="J118" s="250"/>
      <c r="K118" s="128"/>
      <c r="L118" s="129"/>
      <c r="M118" s="130"/>
      <c r="N118" s="262"/>
      <c r="O118" s="85"/>
      <c r="P118" s="6"/>
      <c r="Q118" s="7"/>
      <c r="R118" s="12"/>
      <c r="S118" s="8"/>
      <c r="U118" s="100"/>
    </row>
    <row r="119" spans="2:21" s="9" customFormat="1" ht="12.6" customHeight="1">
      <c r="B119" s="244"/>
      <c r="C119" s="247"/>
      <c r="D119" s="256"/>
      <c r="E119" s="253"/>
      <c r="F119" s="247"/>
      <c r="G119" s="265"/>
      <c r="H119" s="259"/>
      <c r="I119" s="128"/>
      <c r="J119" s="250"/>
      <c r="K119" s="128"/>
      <c r="L119" s="129"/>
      <c r="M119" s="130"/>
      <c r="N119" s="262"/>
      <c r="O119" s="85"/>
      <c r="P119" s="6"/>
      <c r="Q119" s="7"/>
      <c r="R119" s="12"/>
      <c r="S119" s="8"/>
      <c r="U119" s="100"/>
    </row>
    <row r="120" spans="2:21" s="9" customFormat="1" ht="12.6" customHeight="1">
      <c r="B120" s="244"/>
      <c r="C120" s="247"/>
      <c r="D120" s="256"/>
      <c r="E120" s="253"/>
      <c r="F120" s="247"/>
      <c r="G120" s="265"/>
      <c r="H120" s="259"/>
      <c r="I120" s="128"/>
      <c r="J120" s="250"/>
      <c r="K120" s="128"/>
      <c r="L120" s="129"/>
      <c r="M120" s="130"/>
      <c r="N120" s="262"/>
      <c r="O120" s="85"/>
      <c r="P120" s="6"/>
      <c r="Q120" s="7"/>
      <c r="R120" s="12"/>
      <c r="S120" s="8"/>
      <c r="U120" s="100"/>
    </row>
    <row r="121" spans="2:21" s="9" customFormat="1" ht="12.6" customHeight="1">
      <c r="B121" s="245"/>
      <c r="C121" s="248"/>
      <c r="D121" s="257"/>
      <c r="E121" s="254"/>
      <c r="F121" s="248"/>
      <c r="G121" s="266"/>
      <c r="H121" s="260"/>
      <c r="I121" s="131"/>
      <c r="J121" s="251"/>
      <c r="K121" s="131"/>
      <c r="L121" s="129"/>
      <c r="M121" s="130"/>
      <c r="N121" s="263"/>
      <c r="O121" s="85"/>
      <c r="P121" s="6"/>
      <c r="Q121" s="7"/>
      <c r="R121" s="12"/>
      <c r="S121" s="8"/>
      <c r="U121" s="100"/>
    </row>
    <row r="122" spans="2:21" s="9" customFormat="1" ht="12.6" customHeight="1">
      <c r="B122" s="243"/>
      <c r="C122" s="246"/>
      <c r="D122" s="255" t="str">
        <f>IF(B122="","",IF(B122=1,DATE(YEAR($E$3),B122,C122),IF(B122=2,DATE(YEAR($E$3),B122,C122),IF(B122=3,DATE(YEAR($E$3),B122,C122),DATE(YEAR($P$3),B122,C122)))))</f>
        <v/>
      </c>
      <c r="E122" s="252" t="str">
        <f>IF(B122="","",TEXT(WEEKDAY(D122),"aaa"))</f>
        <v/>
      </c>
      <c r="F122" s="246"/>
      <c r="G122" s="264" t="str">
        <f>IF(F122="","",IF(F122&lt;100,VLOOKUP(F122,'研修事項 一覧'!$B$285:$D$313,2,FALSE),IF(F122&gt;=100,VLOOKUP(F122,'研修事項 一覧'!$F$285:$H$308,2,FALSE),"再入力")))</f>
        <v/>
      </c>
      <c r="H122" s="258" t="str">
        <f>IF(F122="","",IF(F122&lt;100,VLOOKUP(F122,'研修事項 一覧'!$B$285:$D$313,3,FALSE),IF(F122&gt;=100,VLOOKUP(F122,'研修事項 一覧'!$F$285:$H$308,3,FALSE),"再入力")))</f>
        <v/>
      </c>
      <c r="I122" s="125"/>
      <c r="J122" s="249"/>
      <c r="K122" s="125"/>
      <c r="L122" s="126"/>
      <c r="M122" s="127"/>
      <c r="N122" s="261"/>
      <c r="O122" s="85"/>
      <c r="P122" s="6"/>
      <c r="Q122" s="7"/>
      <c r="R122" s="12"/>
      <c r="S122" s="8"/>
      <c r="U122" s="100"/>
    </row>
    <row r="123" spans="2:21" s="9" customFormat="1" ht="12.6" customHeight="1">
      <c r="B123" s="244"/>
      <c r="C123" s="247"/>
      <c r="D123" s="256"/>
      <c r="E123" s="253"/>
      <c r="F123" s="247"/>
      <c r="G123" s="265"/>
      <c r="H123" s="259"/>
      <c r="I123" s="128"/>
      <c r="J123" s="250"/>
      <c r="K123" s="128"/>
      <c r="L123" s="129"/>
      <c r="M123" s="130"/>
      <c r="N123" s="262"/>
      <c r="O123" s="85"/>
      <c r="P123" s="6"/>
      <c r="Q123" s="7"/>
      <c r="R123" s="12"/>
      <c r="S123" s="8"/>
      <c r="U123" s="100"/>
    </row>
    <row r="124" spans="2:21" s="9" customFormat="1" ht="12.6" customHeight="1">
      <c r="B124" s="244"/>
      <c r="C124" s="247"/>
      <c r="D124" s="256"/>
      <c r="E124" s="253"/>
      <c r="F124" s="247"/>
      <c r="G124" s="265"/>
      <c r="H124" s="259"/>
      <c r="I124" s="128"/>
      <c r="J124" s="250"/>
      <c r="K124" s="128"/>
      <c r="L124" s="129"/>
      <c r="M124" s="130"/>
      <c r="N124" s="262"/>
      <c r="O124" s="85"/>
      <c r="P124" s="6"/>
      <c r="Q124" s="7"/>
      <c r="R124" s="12"/>
      <c r="S124" s="8"/>
      <c r="U124" s="100"/>
    </row>
    <row r="125" spans="2:21" s="9" customFormat="1" ht="12.6" customHeight="1">
      <c r="B125" s="244"/>
      <c r="C125" s="247"/>
      <c r="D125" s="256"/>
      <c r="E125" s="253"/>
      <c r="F125" s="247"/>
      <c r="G125" s="265"/>
      <c r="H125" s="259"/>
      <c r="I125" s="128"/>
      <c r="J125" s="250"/>
      <c r="K125" s="128"/>
      <c r="L125" s="129"/>
      <c r="M125" s="130"/>
      <c r="N125" s="262"/>
      <c r="O125" s="85"/>
      <c r="P125" s="6"/>
      <c r="Q125" s="7"/>
      <c r="R125" s="12"/>
      <c r="S125" s="8"/>
      <c r="U125" s="100"/>
    </row>
    <row r="126" spans="2:21" s="9" customFormat="1" ht="12.6" customHeight="1">
      <c r="B126" s="245"/>
      <c r="C126" s="248"/>
      <c r="D126" s="257"/>
      <c r="E126" s="254"/>
      <c r="F126" s="248"/>
      <c r="G126" s="266"/>
      <c r="H126" s="260"/>
      <c r="I126" s="131"/>
      <c r="J126" s="251"/>
      <c r="K126" s="131"/>
      <c r="L126" s="132"/>
      <c r="M126" s="133"/>
      <c r="N126" s="263"/>
      <c r="O126" s="85"/>
      <c r="P126" s="6"/>
      <c r="Q126" s="7"/>
      <c r="R126" s="12"/>
      <c r="S126" s="8"/>
      <c r="U126" s="100"/>
    </row>
    <row r="127" spans="2:21" s="9" customFormat="1" ht="12.6" customHeight="1">
      <c r="B127" s="243"/>
      <c r="C127" s="246"/>
      <c r="D127" s="255" t="str">
        <f>IF(B127="","",IF(B127=1,DATE(YEAR($E$3),B127,C127),IF(B127=2,DATE(YEAR($E$3),B127,C127),IF(B127=3,DATE(YEAR($E$3),B127,C127),DATE(YEAR($P$3),B127,C127)))))</f>
        <v/>
      </c>
      <c r="E127" s="252" t="str">
        <f>IF(B127="","",TEXT(WEEKDAY(D127),"aaa"))</f>
        <v/>
      </c>
      <c r="F127" s="246"/>
      <c r="G127" s="264" t="str">
        <f>IF(F127="","",IF(F127&lt;100,VLOOKUP(F127,'研修事項 一覧'!$B$285:$D$313,2,FALSE),IF(F127&gt;=100,VLOOKUP(F127,'研修事項 一覧'!$F$285:$H$308,2,FALSE),"再入力")))</f>
        <v/>
      </c>
      <c r="H127" s="258" t="str">
        <f>IF(F127="","",IF(F127&lt;100,VLOOKUP(F127,'研修事項 一覧'!$B$285:$D$313,3,FALSE),IF(F127&gt;=100,VLOOKUP(F127,'研修事項 一覧'!$F$285:$H$308,3,FALSE),"再入力")))</f>
        <v/>
      </c>
      <c r="I127" s="125"/>
      <c r="J127" s="249"/>
      <c r="K127" s="125"/>
      <c r="L127" s="126"/>
      <c r="M127" s="127"/>
      <c r="N127" s="261"/>
      <c r="O127" s="85"/>
      <c r="P127" s="6"/>
      <c r="Q127" s="7"/>
      <c r="R127" s="12"/>
      <c r="S127" s="8"/>
      <c r="U127" s="100"/>
    </row>
    <row r="128" spans="2:21" s="9" customFormat="1" ht="12.6" customHeight="1">
      <c r="B128" s="244"/>
      <c r="C128" s="247"/>
      <c r="D128" s="256"/>
      <c r="E128" s="253"/>
      <c r="F128" s="247"/>
      <c r="G128" s="265"/>
      <c r="H128" s="259"/>
      <c r="I128" s="128"/>
      <c r="J128" s="250"/>
      <c r="K128" s="128"/>
      <c r="L128" s="129"/>
      <c r="M128" s="130"/>
      <c r="N128" s="262"/>
      <c r="O128" s="85"/>
      <c r="P128" s="6"/>
      <c r="Q128" s="7"/>
      <c r="R128" s="12"/>
      <c r="S128" s="8"/>
      <c r="U128" s="100"/>
    </row>
    <row r="129" spans="2:21" s="9" customFormat="1" ht="12.6" customHeight="1">
      <c r="B129" s="244"/>
      <c r="C129" s="247"/>
      <c r="D129" s="256"/>
      <c r="E129" s="253"/>
      <c r="F129" s="247"/>
      <c r="G129" s="265"/>
      <c r="H129" s="259"/>
      <c r="I129" s="128"/>
      <c r="J129" s="250"/>
      <c r="K129" s="128"/>
      <c r="L129" s="129"/>
      <c r="M129" s="130"/>
      <c r="N129" s="262"/>
      <c r="O129" s="85"/>
      <c r="P129" s="6"/>
      <c r="Q129" s="7"/>
      <c r="R129" s="12"/>
      <c r="S129" s="8"/>
      <c r="U129" s="100"/>
    </row>
    <row r="130" spans="2:21" s="9" customFormat="1" ht="12.6" customHeight="1">
      <c r="B130" s="244"/>
      <c r="C130" s="247"/>
      <c r="D130" s="256"/>
      <c r="E130" s="253"/>
      <c r="F130" s="247"/>
      <c r="G130" s="265"/>
      <c r="H130" s="259"/>
      <c r="I130" s="128"/>
      <c r="J130" s="250"/>
      <c r="K130" s="128"/>
      <c r="L130" s="129"/>
      <c r="M130" s="130"/>
      <c r="N130" s="262"/>
      <c r="O130" s="85"/>
      <c r="P130" s="6"/>
      <c r="Q130" s="7"/>
      <c r="R130" s="12"/>
      <c r="S130" s="8"/>
      <c r="U130" s="100"/>
    </row>
    <row r="131" spans="2:21" s="9" customFormat="1" ht="12.6" customHeight="1">
      <c r="B131" s="245"/>
      <c r="C131" s="248"/>
      <c r="D131" s="257"/>
      <c r="E131" s="254"/>
      <c r="F131" s="248"/>
      <c r="G131" s="266"/>
      <c r="H131" s="260"/>
      <c r="I131" s="131"/>
      <c r="J131" s="251"/>
      <c r="K131" s="131"/>
      <c r="L131" s="129"/>
      <c r="M131" s="130"/>
      <c r="N131" s="263"/>
      <c r="O131" s="85"/>
      <c r="P131" s="6"/>
      <c r="Q131" s="7"/>
      <c r="R131" s="12"/>
      <c r="S131" s="8"/>
      <c r="U131" s="100"/>
    </row>
    <row r="132" spans="2:21" s="9" customFormat="1" ht="12.6" customHeight="1">
      <c r="B132" s="243"/>
      <c r="C132" s="246"/>
      <c r="D132" s="255" t="str">
        <f>IF(B132="","",IF(B132=1,DATE(YEAR($E$3),B132,C132),IF(B132=2,DATE(YEAR($E$3),B132,C132),IF(B132=3,DATE(YEAR($E$3),B132,C132),DATE(YEAR($P$3),B132,C132)))))</f>
        <v/>
      </c>
      <c r="E132" s="252" t="str">
        <f>IF(B132="","",TEXT(WEEKDAY(D132),"aaa"))</f>
        <v/>
      </c>
      <c r="F132" s="246"/>
      <c r="G132" s="264" t="str">
        <f>IF(F132="","",IF(F132&lt;100,VLOOKUP(F132,'研修事項 一覧'!$B$285:$D$313,2,FALSE),IF(F132&gt;=100,VLOOKUP(F132,'研修事項 一覧'!$F$285:$H$308,2,FALSE),"再入力")))</f>
        <v/>
      </c>
      <c r="H132" s="258" t="str">
        <f>IF(F132="","",IF(F132&lt;100,VLOOKUP(F132,'研修事項 一覧'!$B$285:$D$313,3,FALSE),IF(F132&gt;=100,VLOOKUP(F132,'研修事項 一覧'!$F$285:$H$308,3,FALSE),"再入力")))</f>
        <v/>
      </c>
      <c r="I132" s="125"/>
      <c r="J132" s="249"/>
      <c r="K132" s="125"/>
      <c r="L132" s="126"/>
      <c r="M132" s="127"/>
      <c r="N132" s="261"/>
      <c r="O132" s="85"/>
      <c r="P132" s="6"/>
      <c r="Q132" s="7"/>
      <c r="R132" s="12"/>
      <c r="S132" s="8"/>
      <c r="U132" s="100"/>
    </row>
    <row r="133" spans="2:21" s="9" customFormat="1" ht="12.6" customHeight="1">
      <c r="B133" s="244"/>
      <c r="C133" s="247"/>
      <c r="D133" s="256"/>
      <c r="E133" s="253"/>
      <c r="F133" s="247"/>
      <c r="G133" s="265"/>
      <c r="H133" s="259"/>
      <c r="I133" s="128"/>
      <c r="J133" s="250"/>
      <c r="K133" s="128"/>
      <c r="L133" s="129"/>
      <c r="M133" s="130"/>
      <c r="N133" s="262"/>
      <c r="O133" s="85"/>
      <c r="P133" s="6"/>
      <c r="Q133" s="7"/>
      <c r="R133" s="12"/>
      <c r="S133" s="8"/>
      <c r="U133" s="100"/>
    </row>
    <row r="134" spans="2:21" s="9" customFormat="1" ht="12.6" customHeight="1">
      <c r="B134" s="244"/>
      <c r="C134" s="247"/>
      <c r="D134" s="256"/>
      <c r="E134" s="253"/>
      <c r="F134" s="247"/>
      <c r="G134" s="265"/>
      <c r="H134" s="259"/>
      <c r="I134" s="128"/>
      <c r="J134" s="250"/>
      <c r="K134" s="128"/>
      <c r="L134" s="129"/>
      <c r="M134" s="130"/>
      <c r="N134" s="262"/>
      <c r="O134" s="85"/>
      <c r="P134" s="6"/>
      <c r="Q134" s="7"/>
      <c r="R134" s="12"/>
      <c r="S134" s="8"/>
      <c r="U134" s="100"/>
    </row>
    <row r="135" spans="2:21" s="9" customFormat="1" ht="12.6" customHeight="1">
      <c r="B135" s="244"/>
      <c r="C135" s="247"/>
      <c r="D135" s="256"/>
      <c r="E135" s="253"/>
      <c r="F135" s="247"/>
      <c r="G135" s="265"/>
      <c r="H135" s="259"/>
      <c r="I135" s="128"/>
      <c r="J135" s="250"/>
      <c r="K135" s="128"/>
      <c r="L135" s="129"/>
      <c r="M135" s="130"/>
      <c r="N135" s="262"/>
      <c r="O135" s="85"/>
      <c r="P135" s="6"/>
      <c r="Q135" s="7"/>
      <c r="R135" s="12"/>
      <c r="S135" s="8"/>
      <c r="U135" s="100"/>
    </row>
    <row r="136" spans="2:21" s="9" customFormat="1" ht="12.6" customHeight="1">
      <c r="B136" s="245"/>
      <c r="C136" s="248"/>
      <c r="D136" s="257"/>
      <c r="E136" s="254"/>
      <c r="F136" s="248"/>
      <c r="G136" s="266"/>
      <c r="H136" s="260"/>
      <c r="I136" s="131"/>
      <c r="J136" s="251"/>
      <c r="K136" s="131"/>
      <c r="L136" s="129"/>
      <c r="M136" s="130"/>
      <c r="N136" s="263"/>
      <c r="O136" s="85"/>
      <c r="P136" s="6"/>
      <c r="Q136" s="7"/>
      <c r="R136" s="12"/>
      <c r="S136" s="8"/>
      <c r="U136" s="100"/>
    </row>
    <row r="137" spans="2:21" s="9" customFormat="1" ht="12.6" customHeight="1">
      <c r="B137" s="243"/>
      <c r="C137" s="246"/>
      <c r="D137" s="255" t="str">
        <f>IF(B137="","",IF(B137=1,DATE(YEAR($E$3),B137,C137),IF(B137=2,DATE(YEAR($E$3),B137,C137),IF(B137=3,DATE(YEAR($E$3),B137,C137),DATE(YEAR($P$3),B137,C137)))))</f>
        <v/>
      </c>
      <c r="E137" s="252" t="str">
        <f>IF(B137="","",TEXT(WEEKDAY(D137),"aaa"))</f>
        <v/>
      </c>
      <c r="F137" s="246"/>
      <c r="G137" s="264" t="str">
        <f>IF(F137="","",IF(F137&lt;100,VLOOKUP(F137,'研修事項 一覧'!$B$285:$D$313,2,FALSE),IF(F137&gt;=100,VLOOKUP(F137,'研修事項 一覧'!$F$285:$H$308,2,FALSE),"再入力")))</f>
        <v/>
      </c>
      <c r="H137" s="258" t="str">
        <f>IF(F137="","",IF(F137&lt;100,VLOOKUP(F137,'研修事項 一覧'!$B$285:$D$313,3,FALSE),IF(F137&gt;=100,VLOOKUP(F137,'研修事項 一覧'!$F$285:$H$308,3,FALSE),"再入力")))</f>
        <v/>
      </c>
      <c r="I137" s="125"/>
      <c r="J137" s="249"/>
      <c r="K137" s="125"/>
      <c r="L137" s="126"/>
      <c r="M137" s="127"/>
      <c r="N137" s="261"/>
      <c r="O137" s="85"/>
      <c r="P137" s="6"/>
      <c r="Q137" s="7"/>
      <c r="R137" s="12"/>
      <c r="S137" s="8"/>
      <c r="U137" s="100"/>
    </row>
    <row r="138" spans="2:21" s="9" customFormat="1" ht="12.6" customHeight="1">
      <c r="B138" s="244"/>
      <c r="C138" s="247"/>
      <c r="D138" s="256"/>
      <c r="E138" s="253"/>
      <c r="F138" s="247"/>
      <c r="G138" s="265"/>
      <c r="H138" s="259"/>
      <c r="I138" s="128"/>
      <c r="J138" s="250"/>
      <c r="K138" s="128"/>
      <c r="L138" s="129"/>
      <c r="M138" s="130"/>
      <c r="N138" s="262"/>
      <c r="O138" s="85"/>
      <c r="P138" s="6"/>
      <c r="Q138" s="7"/>
      <c r="R138" s="12"/>
      <c r="S138" s="8"/>
      <c r="U138" s="100"/>
    </row>
    <row r="139" spans="2:21" s="9" customFormat="1" ht="12.6" customHeight="1">
      <c r="B139" s="244"/>
      <c r="C139" s="247"/>
      <c r="D139" s="256"/>
      <c r="E139" s="253"/>
      <c r="F139" s="247"/>
      <c r="G139" s="265"/>
      <c r="H139" s="259"/>
      <c r="I139" s="128"/>
      <c r="J139" s="250"/>
      <c r="K139" s="128"/>
      <c r="L139" s="129"/>
      <c r="M139" s="130"/>
      <c r="N139" s="262"/>
      <c r="O139" s="85"/>
      <c r="P139" s="6"/>
      <c r="Q139" s="7"/>
      <c r="R139" s="12"/>
      <c r="S139" s="8"/>
      <c r="U139" s="100"/>
    </row>
    <row r="140" spans="2:21" s="9" customFormat="1" ht="12.6" customHeight="1">
      <c r="B140" s="244"/>
      <c r="C140" s="247"/>
      <c r="D140" s="256"/>
      <c r="E140" s="253"/>
      <c r="F140" s="247"/>
      <c r="G140" s="265"/>
      <c r="H140" s="259"/>
      <c r="I140" s="128"/>
      <c r="J140" s="250"/>
      <c r="K140" s="128"/>
      <c r="L140" s="129"/>
      <c r="M140" s="130"/>
      <c r="N140" s="262"/>
      <c r="O140" s="85"/>
      <c r="P140" s="6"/>
      <c r="Q140" s="7"/>
      <c r="R140" s="12"/>
      <c r="S140" s="8"/>
      <c r="U140" s="100"/>
    </row>
    <row r="141" spans="2:21" s="9" customFormat="1" ht="12.6" customHeight="1">
      <c r="B141" s="245"/>
      <c r="C141" s="248"/>
      <c r="D141" s="257"/>
      <c r="E141" s="254"/>
      <c r="F141" s="248"/>
      <c r="G141" s="266"/>
      <c r="H141" s="260"/>
      <c r="I141" s="131"/>
      <c r="J141" s="251"/>
      <c r="K141" s="131"/>
      <c r="L141" s="129"/>
      <c r="M141" s="130"/>
      <c r="N141" s="263"/>
      <c r="O141" s="85"/>
      <c r="P141" s="6"/>
      <c r="Q141" s="7"/>
      <c r="R141" s="12"/>
      <c r="S141" s="8"/>
      <c r="U141" s="100"/>
    </row>
    <row r="142" spans="2:21" s="9" customFormat="1" ht="12.6" customHeight="1">
      <c r="B142" s="243"/>
      <c r="C142" s="246"/>
      <c r="D142" s="255" t="str">
        <f>IF(B142="","",IF(B142=1,DATE(YEAR($E$3),B142,C142),IF(B142=2,DATE(YEAR($E$3),B142,C142),IF(B142=3,DATE(YEAR($E$3),B142,C142),DATE(YEAR($P$3),B142,C142)))))</f>
        <v/>
      </c>
      <c r="E142" s="252" t="str">
        <f>IF(B142="","",TEXT(WEEKDAY(D142),"aaa"))</f>
        <v/>
      </c>
      <c r="F142" s="246"/>
      <c r="G142" s="264" t="str">
        <f>IF(F142="","",IF(F142&lt;100,VLOOKUP(F142,'研修事項 一覧'!$B$285:$D$313,2,FALSE),IF(F142&gt;=100,VLOOKUP(F142,'研修事項 一覧'!$F$285:$H$308,2,FALSE),"再入力")))</f>
        <v/>
      </c>
      <c r="H142" s="258" t="str">
        <f>IF(F142="","",IF(F142&lt;100,VLOOKUP(F142,'研修事項 一覧'!$B$285:$D$313,3,FALSE),IF(F142&gt;=100,VLOOKUP(F142,'研修事項 一覧'!$F$285:$H$308,3,FALSE),"再入力")))</f>
        <v/>
      </c>
      <c r="I142" s="125"/>
      <c r="J142" s="249"/>
      <c r="K142" s="125"/>
      <c r="L142" s="126"/>
      <c r="M142" s="127"/>
      <c r="N142" s="261"/>
      <c r="O142" s="85"/>
      <c r="P142" s="6"/>
      <c r="Q142" s="7"/>
      <c r="R142" s="12"/>
      <c r="S142" s="8"/>
      <c r="U142" s="100"/>
    </row>
    <row r="143" spans="2:21" s="9" customFormat="1" ht="12.6" customHeight="1">
      <c r="B143" s="244"/>
      <c r="C143" s="247"/>
      <c r="D143" s="256"/>
      <c r="E143" s="253"/>
      <c r="F143" s="247"/>
      <c r="G143" s="265"/>
      <c r="H143" s="259"/>
      <c r="I143" s="128"/>
      <c r="J143" s="250"/>
      <c r="K143" s="128"/>
      <c r="L143" s="129"/>
      <c r="M143" s="130"/>
      <c r="N143" s="262"/>
      <c r="O143" s="85"/>
      <c r="P143" s="6"/>
      <c r="Q143" s="7"/>
      <c r="R143" s="12"/>
      <c r="S143" s="8"/>
      <c r="U143" s="100"/>
    </row>
    <row r="144" spans="2:21" s="9" customFormat="1" ht="12.6" customHeight="1">
      <c r="B144" s="244"/>
      <c r="C144" s="247"/>
      <c r="D144" s="256"/>
      <c r="E144" s="253"/>
      <c r="F144" s="247"/>
      <c r="G144" s="265"/>
      <c r="H144" s="259"/>
      <c r="I144" s="128"/>
      <c r="J144" s="250"/>
      <c r="K144" s="128"/>
      <c r="L144" s="129"/>
      <c r="M144" s="130"/>
      <c r="N144" s="262"/>
      <c r="O144" s="85"/>
      <c r="P144" s="6"/>
      <c r="Q144" s="7"/>
      <c r="R144" s="12"/>
      <c r="S144" s="8"/>
      <c r="U144" s="100"/>
    </row>
    <row r="145" spans="2:21" s="9" customFormat="1" ht="12.6" customHeight="1">
      <c r="B145" s="244"/>
      <c r="C145" s="247"/>
      <c r="D145" s="256"/>
      <c r="E145" s="253"/>
      <c r="F145" s="247"/>
      <c r="G145" s="265"/>
      <c r="H145" s="259"/>
      <c r="I145" s="128"/>
      <c r="J145" s="250"/>
      <c r="K145" s="128"/>
      <c r="L145" s="129"/>
      <c r="M145" s="130"/>
      <c r="N145" s="262"/>
      <c r="O145" s="85"/>
      <c r="P145" s="6"/>
      <c r="Q145" s="7"/>
      <c r="R145" s="12"/>
      <c r="S145" s="8"/>
      <c r="U145" s="100"/>
    </row>
    <row r="146" spans="2:21" s="9" customFormat="1" ht="12.6" customHeight="1">
      <c r="B146" s="245"/>
      <c r="C146" s="248"/>
      <c r="D146" s="257"/>
      <c r="E146" s="254"/>
      <c r="F146" s="248"/>
      <c r="G146" s="266"/>
      <c r="H146" s="260"/>
      <c r="I146" s="131"/>
      <c r="J146" s="251"/>
      <c r="K146" s="131"/>
      <c r="L146" s="129"/>
      <c r="M146" s="130"/>
      <c r="N146" s="263"/>
      <c r="O146" s="85"/>
      <c r="P146" s="6"/>
      <c r="Q146" s="7"/>
      <c r="R146" s="12"/>
      <c r="S146" s="8"/>
      <c r="U146" s="100"/>
    </row>
    <row r="147" spans="2:21" s="9" customFormat="1" ht="12.6" customHeight="1">
      <c r="B147" s="243"/>
      <c r="C147" s="246"/>
      <c r="D147" s="255" t="str">
        <f>IF(B147="","",IF(B147=1,DATE(YEAR($E$3),B147,C147),IF(B147=2,DATE(YEAR($E$3),B147,C147),IF(B147=3,DATE(YEAR($E$3),B147,C147),DATE(YEAR($P$3),B147,C147)))))</f>
        <v/>
      </c>
      <c r="E147" s="252" t="str">
        <f>IF(B147="","",TEXT(WEEKDAY(D147),"aaa"))</f>
        <v/>
      </c>
      <c r="F147" s="246"/>
      <c r="G147" s="264" t="str">
        <f>IF(F147="","",IF(F147&lt;100,VLOOKUP(F147,'研修事項 一覧'!$B$285:$D$313,2,FALSE),IF(F147&gt;=100,VLOOKUP(F147,'研修事項 一覧'!$F$285:$H$308,2,FALSE),"再入力")))</f>
        <v/>
      </c>
      <c r="H147" s="258" t="str">
        <f>IF(F147="","",IF(F147&lt;100,VLOOKUP(F147,'研修事項 一覧'!$B$285:$D$313,3,FALSE),IF(F147&gt;=100,VLOOKUP(F147,'研修事項 一覧'!$F$285:$H$308,3,FALSE),"再入力")))</f>
        <v/>
      </c>
      <c r="I147" s="125"/>
      <c r="J147" s="249"/>
      <c r="K147" s="125"/>
      <c r="L147" s="126"/>
      <c r="M147" s="127"/>
      <c r="N147" s="261"/>
      <c r="O147" s="85"/>
      <c r="P147" s="6"/>
      <c r="Q147" s="7"/>
      <c r="R147" s="12"/>
      <c r="S147" s="8"/>
      <c r="U147" s="100"/>
    </row>
    <row r="148" spans="2:21" s="9" customFormat="1" ht="12.6" customHeight="1">
      <c r="B148" s="244"/>
      <c r="C148" s="247"/>
      <c r="D148" s="256"/>
      <c r="E148" s="253"/>
      <c r="F148" s="247"/>
      <c r="G148" s="265"/>
      <c r="H148" s="259"/>
      <c r="I148" s="128"/>
      <c r="J148" s="250"/>
      <c r="K148" s="128"/>
      <c r="L148" s="129"/>
      <c r="M148" s="130"/>
      <c r="N148" s="262"/>
      <c r="O148" s="85"/>
      <c r="P148" s="6"/>
      <c r="Q148" s="7"/>
      <c r="R148" s="12"/>
      <c r="S148" s="8"/>
      <c r="U148" s="100"/>
    </row>
    <row r="149" spans="2:21" s="9" customFormat="1" ht="12.6" customHeight="1">
      <c r="B149" s="244"/>
      <c r="C149" s="247"/>
      <c r="D149" s="256"/>
      <c r="E149" s="253"/>
      <c r="F149" s="247"/>
      <c r="G149" s="265"/>
      <c r="H149" s="259"/>
      <c r="I149" s="128"/>
      <c r="J149" s="250"/>
      <c r="K149" s="128"/>
      <c r="L149" s="129"/>
      <c r="M149" s="130"/>
      <c r="N149" s="262"/>
      <c r="O149" s="85"/>
      <c r="P149" s="6"/>
      <c r="Q149" s="7"/>
      <c r="R149" s="12"/>
      <c r="S149" s="8"/>
      <c r="U149" s="100"/>
    </row>
    <row r="150" spans="2:21" s="9" customFormat="1" ht="12.6" customHeight="1">
      <c r="B150" s="244"/>
      <c r="C150" s="247"/>
      <c r="D150" s="256"/>
      <c r="E150" s="253"/>
      <c r="F150" s="247"/>
      <c r="G150" s="265"/>
      <c r="H150" s="259"/>
      <c r="I150" s="128"/>
      <c r="J150" s="250"/>
      <c r="K150" s="128"/>
      <c r="L150" s="129"/>
      <c r="M150" s="130"/>
      <c r="N150" s="262"/>
      <c r="O150" s="85"/>
      <c r="P150" s="6"/>
      <c r="Q150" s="7"/>
      <c r="R150" s="12"/>
      <c r="S150" s="8"/>
      <c r="U150" s="100"/>
    </row>
    <row r="151" spans="2:21" s="9" customFormat="1" ht="12.6" customHeight="1">
      <c r="B151" s="245"/>
      <c r="C151" s="248"/>
      <c r="D151" s="257"/>
      <c r="E151" s="254"/>
      <c r="F151" s="248"/>
      <c r="G151" s="266"/>
      <c r="H151" s="260"/>
      <c r="I151" s="131"/>
      <c r="J151" s="251"/>
      <c r="K151" s="131"/>
      <c r="L151" s="129"/>
      <c r="M151" s="130"/>
      <c r="N151" s="263"/>
      <c r="O151" s="85"/>
      <c r="P151" s="6"/>
      <c r="Q151" s="7"/>
      <c r="R151" s="12"/>
      <c r="S151" s="8"/>
      <c r="U151" s="100"/>
    </row>
    <row r="152" spans="2:21" s="9" customFormat="1" ht="12.6" customHeight="1">
      <c r="B152" s="243"/>
      <c r="C152" s="246"/>
      <c r="D152" s="255" t="str">
        <f>IF(B152="","",IF(B152=1,DATE(YEAR($E$3),B152,C152),IF(B152=2,DATE(YEAR($E$3),B152,C152),IF(B152=3,DATE(YEAR($E$3),B152,C152),DATE(YEAR($P$3),B152,C152)))))</f>
        <v/>
      </c>
      <c r="E152" s="252" t="str">
        <f>IF(B152="","",TEXT(WEEKDAY(D152),"aaa"))</f>
        <v/>
      </c>
      <c r="F152" s="246"/>
      <c r="G152" s="264" t="str">
        <f>IF(F152="","",IF(F152&lt;100,VLOOKUP(F152,'研修事項 一覧'!$B$285:$D$313,2,FALSE),IF(F152&gt;=100,VLOOKUP(F152,'研修事項 一覧'!$F$285:$H$308,2,FALSE),"再入力")))</f>
        <v/>
      </c>
      <c r="H152" s="258" t="str">
        <f>IF(F152="","",IF(F152&lt;100,VLOOKUP(F152,'研修事項 一覧'!$B$285:$D$313,3,FALSE),IF(F152&gt;=100,VLOOKUP(F152,'研修事項 一覧'!$F$285:$H$308,3,FALSE),"再入力")))</f>
        <v/>
      </c>
      <c r="I152" s="125"/>
      <c r="J152" s="249"/>
      <c r="K152" s="125"/>
      <c r="L152" s="126"/>
      <c r="M152" s="127"/>
      <c r="N152" s="261"/>
      <c r="O152" s="85"/>
      <c r="P152" s="6"/>
      <c r="Q152" s="7"/>
      <c r="R152" s="12"/>
      <c r="S152" s="8"/>
      <c r="U152" s="100"/>
    </row>
    <row r="153" spans="2:21" s="9" customFormat="1" ht="12.6" customHeight="1">
      <c r="B153" s="244"/>
      <c r="C153" s="247"/>
      <c r="D153" s="256"/>
      <c r="E153" s="253"/>
      <c r="F153" s="247"/>
      <c r="G153" s="265"/>
      <c r="H153" s="259"/>
      <c r="I153" s="128"/>
      <c r="J153" s="250"/>
      <c r="K153" s="128"/>
      <c r="L153" s="129"/>
      <c r="M153" s="130"/>
      <c r="N153" s="262"/>
      <c r="O153" s="85"/>
      <c r="P153" s="6"/>
      <c r="Q153" s="7"/>
      <c r="R153" s="12"/>
      <c r="S153" s="8"/>
      <c r="U153" s="100"/>
    </row>
    <row r="154" spans="2:21" s="9" customFormat="1" ht="12.6" customHeight="1">
      <c r="B154" s="244"/>
      <c r="C154" s="247"/>
      <c r="D154" s="256"/>
      <c r="E154" s="253"/>
      <c r="F154" s="247"/>
      <c r="G154" s="265"/>
      <c r="H154" s="259"/>
      <c r="I154" s="128"/>
      <c r="J154" s="250"/>
      <c r="K154" s="128"/>
      <c r="L154" s="129"/>
      <c r="M154" s="130"/>
      <c r="N154" s="262"/>
      <c r="O154" s="85"/>
      <c r="P154" s="6"/>
      <c r="Q154" s="7"/>
      <c r="R154" s="12"/>
      <c r="S154" s="8"/>
      <c r="U154" s="100"/>
    </row>
    <row r="155" spans="2:21" s="9" customFormat="1" ht="12.6" customHeight="1">
      <c r="B155" s="244"/>
      <c r="C155" s="247"/>
      <c r="D155" s="256"/>
      <c r="E155" s="253"/>
      <c r="F155" s="247"/>
      <c r="G155" s="265"/>
      <c r="H155" s="259"/>
      <c r="I155" s="128"/>
      <c r="J155" s="250"/>
      <c r="K155" s="128"/>
      <c r="L155" s="129"/>
      <c r="M155" s="130"/>
      <c r="N155" s="262"/>
      <c r="O155" s="85"/>
      <c r="P155" s="6"/>
      <c r="Q155" s="7"/>
      <c r="R155" s="12"/>
      <c r="S155" s="8"/>
      <c r="U155" s="100"/>
    </row>
    <row r="156" spans="2:21" s="9" customFormat="1" ht="12.6" customHeight="1">
      <c r="B156" s="245"/>
      <c r="C156" s="248"/>
      <c r="D156" s="257"/>
      <c r="E156" s="254"/>
      <c r="F156" s="248"/>
      <c r="G156" s="266"/>
      <c r="H156" s="260"/>
      <c r="I156" s="131"/>
      <c r="J156" s="251"/>
      <c r="K156" s="131"/>
      <c r="L156" s="129"/>
      <c r="M156" s="130"/>
      <c r="N156" s="263"/>
      <c r="O156" s="85"/>
      <c r="P156" s="6"/>
      <c r="Q156" s="7"/>
      <c r="R156" s="12"/>
      <c r="S156" s="8"/>
      <c r="U156" s="100"/>
    </row>
    <row r="157" spans="2:21" s="9" customFormat="1" ht="12.6" customHeight="1">
      <c r="B157" s="243"/>
      <c r="C157" s="246"/>
      <c r="D157" s="255" t="str">
        <f>IF(B157="","",IF(B157=1,DATE(YEAR($E$3),B157,C157),IF(B157=2,DATE(YEAR($E$3),B157,C157),IF(B157=3,DATE(YEAR($E$3),B157,C157),DATE(YEAR($P$3),B157,C157)))))</f>
        <v/>
      </c>
      <c r="E157" s="252" t="str">
        <f>IF(B157="","",TEXT(WEEKDAY(D157),"aaa"))</f>
        <v/>
      </c>
      <c r="F157" s="246"/>
      <c r="G157" s="264" t="str">
        <f>IF(F157="","",IF(F157&lt;100,VLOOKUP(F157,'研修事項 一覧'!$B$285:$D$313,2,FALSE),IF(F157&gt;=100,VLOOKUP(F157,'研修事項 一覧'!$F$285:$H$308,2,FALSE),"再入力")))</f>
        <v/>
      </c>
      <c r="H157" s="258" t="str">
        <f>IF(F157="","",IF(F157&lt;100,VLOOKUP(F157,'研修事項 一覧'!$B$285:$D$313,3,FALSE),IF(F157&gt;=100,VLOOKUP(F157,'研修事項 一覧'!$F$285:$H$308,3,FALSE),"再入力")))</f>
        <v/>
      </c>
      <c r="I157" s="125"/>
      <c r="J157" s="249"/>
      <c r="K157" s="125"/>
      <c r="L157" s="126"/>
      <c r="M157" s="127"/>
      <c r="N157" s="261"/>
      <c r="O157" s="85"/>
      <c r="P157" s="6"/>
      <c r="Q157" s="7"/>
      <c r="R157" s="12"/>
      <c r="S157" s="8"/>
      <c r="U157" s="100"/>
    </row>
    <row r="158" spans="2:21" s="9" customFormat="1" ht="12.6" customHeight="1">
      <c r="B158" s="244"/>
      <c r="C158" s="247"/>
      <c r="D158" s="256"/>
      <c r="E158" s="253"/>
      <c r="F158" s="247"/>
      <c r="G158" s="265"/>
      <c r="H158" s="259"/>
      <c r="I158" s="128"/>
      <c r="J158" s="250"/>
      <c r="K158" s="128"/>
      <c r="L158" s="129"/>
      <c r="M158" s="130"/>
      <c r="N158" s="262"/>
      <c r="O158" s="85"/>
      <c r="P158" s="6"/>
      <c r="Q158" s="7"/>
      <c r="R158" s="12"/>
      <c r="S158" s="8"/>
      <c r="U158" s="100"/>
    </row>
    <row r="159" spans="2:21" s="9" customFormat="1" ht="12.6" customHeight="1">
      <c r="B159" s="244"/>
      <c r="C159" s="247"/>
      <c r="D159" s="256"/>
      <c r="E159" s="253"/>
      <c r="F159" s="247"/>
      <c r="G159" s="265"/>
      <c r="H159" s="259"/>
      <c r="I159" s="128"/>
      <c r="J159" s="250"/>
      <c r="K159" s="128"/>
      <c r="L159" s="129"/>
      <c r="M159" s="130"/>
      <c r="N159" s="262"/>
      <c r="O159" s="85"/>
      <c r="P159" s="6"/>
      <c r="Q159" s="7"/>
      <c r="R159" s="12"/>
      <c r="S159" s="8"/>
      <c r="U159" s="100"/>
    </row>
    <row r="160" spans="2:21" s="9" customFormat="1" ht="12.6" customHeight="1">
      <c r="B160" s="244"/>
      <c r="C160" s="247"/>
      <c r="D160" s="256"/>
      <c r="E160" s="253"/>
      <c r="F160" s="247"/>
      <c r="G160" s="265"/>
      <c r="H160" s="259"/>
      <c r="I160" s="128"/>
      <c r="J160" s="250"/>
      <c r="K160" s="128"/>
      <c r="L160" s="129"/>
      <c r="M160" s="130"/>
      <c r="N160" s="262"/>
      <c r="O160" s="85"/>
      <c r="P160" s="6"/>
      <c r="Q160" s="7"/>
      <c r="R160" s="12"/>
      <c r="S160" s="8"/>
      <c r="U160" s="100"/>
    </row>
    <row r="161" spans="2:21" s="9" customFormat="1" ht="12.6" customHeight="1">
      <c r="B161" s="245"/>
      <c r="C161" s="248"/>
      <c r="D161" s="257"/>
      <c r="E161" s="254"/>
      <c r="F161" s="248"/>
      <c r="G161" s="266"/>
      <c r="H161" s="260"/>
      <c r="I161" s="131"/>
      <c r="J161" s="251"/>
      <c r="K161" s="131"/>
      <c r="L161" s="129"/>
      <c r="M161" s="130"/>
      <c r="N161" s="263"/>
      <c r="O161" s="85"/>
      <c r="P161" s="6"/>
      <c r="Q161" s="7"/>
      <c r="R161" s="12"/>
      <c r="S161" s="8"/>
      <c r="U161" s="100"/>
    </row>
    <row r="162" spans="2:21" s="9" customFormat="1" ht="12.6" customHeight="1">
      <c r="B162" s="243"/>
      <c r="C162" s="246"/>
      <c r="D162" s="255" t="str">
        <f>IF(B162="","",IF(B162=1,DATE(YEAR($E$3),B162,C162),IF(B162=2,DATE(YEAR($E$3),B162,C162),IF(B162=3,DATE(YEAR($E$3),B162,C162),DATE(YEAR($P$3),B162,C162)))))</f>
        <v/>
      </c>
      <c r="E162" s="252" t="str">
        <f>IF(B162="","",TEXT(WEEKDAY(D162),"aaa"))</f>
        <v/>
      </c>
      <c r="F162" s="246"/>
      <c r="G162" s="264" t="str">
        <f>IF(F162="","",IF(F162&lt;100,VLOOKUP(F162,'研修事項 一覧'!$B$285:$D$313,2,FALSE),IF(F162&gt;=100,VLOOKUP(F162,'研修事項 一覧'!$F$285:$H$308,2,FALSE),"再入力")))</f>
        <v/>
      </c>
      <c r="H162" s="258" t="str">
        <f>IF(F162="","",IF(F162&lt;100,VLOOKUP(F162,'研修事項 一覧'!$B$285:$D$313,3,FALSE),IF(F162&gt;=100,VLOOKUP(F162,'研修事項 一覧'!$F$285:$H$308,3,FALSE),"再入力")))</f>
        <v/>
      </c>
      <c r="I162" s="125"/>
      <c r="J162" s="249"/>
      <c r="K162" s="125"/>
      <c r="L162" s="126"/>
      <c r="M162" s="127"/>
      <c r="N162" s="261"/>
      <c r="O162" s="85"/>
      <c r="P162" s="6"/>
      <c r="Q162" s="7"/>
      <c r="R162" s="12"/>
      <c r="S162" s="8"/>
      <c r="U162" s="100"/>
    </row>
    <row r="163" spans="2:21" s="9" customFormat="1" ht="12.6" customHeight="1">
      <c r="B163" s="244"/>
      <c r="C163" s="247"/>
      <c r="D163" s="256"/>
      <c r="E163" s="253"/>
      <c r="F163" s="247"/>
      <c r="G163" s="265"/>
      <c r="H163" s="259"/>
      <c r="I163" s="128"/>
      <c r="J163" s="250"/>
      <c r="K163" s="128"/>
      <c r="L163" s="129"/>
      <c r="M163" s="130"/>
      <c r="N163" s="262"/>
      <c r="O163" s="85"/>
      <c r="P163" s="6"/>
      <c r="Q163" s="7"/>
      <c r="R163" s="12"/>
      <c r="S163" s="8"/>
      <c r="U163" s="100"/>
    </row>
    <row r="164" spans="2:21" s="9" customFormat="1" ht="12.6" customHeight="1">
      <c r="B164" s="244"/>
      <c r="C164" s="247"/>
      <c r="D164" s="256"/>
      <c r="E164" s="253"/>
      <c r="F164" s="247"/>
      <c r="G164" s="265"/>
      <c r="H164" s="259"/>
      <c r="I164" s="128"/>
      <c r="J164" s="250"/>
      <c r="K164" s="128"/>
      <c r="L164" s="129"/>
      <c r="M164" s="130"/>
      <c r="N164" s="262"/>
      <c r="O164" s="85"/>
      <c r="P164" s="6"/>
      <c r="Q164" s="7"/>
      <c r="R164" s="12"/>
      <c r="S164" s="8"/>
      <c r="U164" s="100"/>
    </row>
    <row r="165" spans="2:21" s="9" customFormat="1" ht="12.6" customHeight="1">
      <c r="B165" s="244"/>
      <c r="C165" s="247"/>
      <c r="D165" s="256"/>
      <c r="E165" s="253"/>
      <c r="F165" s="247"/>
      <c r="G165" s="265"/>
      <c r="H165" s="259"/>
      <c r="I165" s="128"/>
      <c r="J165" s="250"/>
      <c r="K165" s="128"/>
      <c r="L165" s="129"/>
      <c r="M165" s="130"/>
      <c r="N165" s="262"/>
      <c r="O165" s="85"/>
      <c r="P165" s="6"/>
      <c r="Q165" s="7"/>
      <c r="R165" s="12"/>
      <c r="S165" s="8"/>
      <c r="U165" s="100"/>
    </row>
    <row r="166" spans="2:21" s="9" customFormat="1" ht="12.6" customHeight="1">
      <c r="B166" s="245"/>
      <c r="C166" s="248"/>
      <c r="D166" s="257"/>
      <c r="E166" s="254"/>
      <c r="F166" s="248"/>
      <c r="G166" s="266"/>
      <c r="H166" s="260"/>
      <c r="I166" s="131"/>
      <c r="J166" s="251"/>
      <c r="K166" s="131"/>
      <c r="L166" s="129"/>
      <c r="M166" s="130"/>
      <c r="N166" s="263"/>
      <c r="O166" s="85"/>
      <c r="P166" s="6"/>
      <c r="Q166" s="7"/>
      <c r="R166" s="12"/>
      <c r="S166" s="8"/>
      <c r="U166" s="100"/>
    </row>
    <row r="167" spans="2:21" s="9" customFormat="1" ht="12.6" customHeight="1">
      <c r="B167" s="243"/>
      <c r="C167" s="246"/>
      <c r="D167" s="255" t="str">
        <f>IF(B167="","",IF(B167=1,DATE(YEAR($E$3),B167,C167),IF(B167=2,DATE(YEAR($E$3),B167,C167),IF(B167=3,DATE(YEAR($E$3),B167,C167),DATE(YEAR($P$3),B167,C167)))))</f>
        <v/>
      </c>
      <c r="E167" s="252" t="str">
        <f>IF(B167="","",TEXT(WEEKDAY(D167),"aaa"))</f>
        <v/>
      </c>
      <c r="F167" s="246"/>
      <c r="G167" s="264" t="str">
        <f>IF(F167="","",IF(F167&lt;100,VLOOKUP(F167,'研修事項 一覧'!$B$285:$D$313,2,FALSE),IF(F167&gt;=100,VLOOKUP(F167,'研修事項 一覧'!$F$285:$H$308,2,FALSE),"再入力")))</f>
        <v/>
      </c>
      <c r="H167" s="258" t="str">
        <f>IF(F167="","",IF(F167&lt;100,VLOOKUP(F167,'研修事項 一覧'!$B$285:$D$313,3,FALSE),IF(F167&gt;=100,VLOOKUP(F167,'研修事項 一覧'!$F$285:$H$308,3,FALSE),"再入力")))</f>
        <v/>
      </c>
      <c r="I167" s="125"/>
      <c r="J167" s="249"/>
      <c r="K167" s="125"/>
      <c r="L167" s="126"/>
      <c r="M167" s="127"/>
      <c r="N167" s="261"/>
      <c r="O167" s="85"/>
      <c r="P167" s="6"/>
      <c r="Q167" s="7"/>
      <c r="R167" s="12"/>
      <c r="S167" s="8"/>
      <c r="U167" s="100"/>
    </row>
    <row r="168" spans="2:21" s="9" customFormat="1" ht="12.6" customHeight="1">
      <c r="B168" s="244"/>
      <c r="C168" s="247"/>
      <c r="D168" s="256"/>
      <c r="E168" s="253"/>
      <c r="F168" s="247"/>
      <c r="G168" s="265"/>
      <c r="H168" s="259"/>
      <c r="I168" s="128"/>
      <c r="J168" s="250"/>
      <c r="K168" s="128"/>
      <c r="L168" s="129"/>
      <c r="M168" s="130"/>
      <c r="N168" s="262"/>
      <c r="O168" s="85"/>
      <c r="P168" s="6"/>
      <c r="Q168" s="7"/>
      <c r="R168" s="12"/>
      <c r="S168" s="8"/>
      <c r="U168" s="100"/>
    </row>
    <row r="169" spans="2:21" s="9" customFormat="1" ht="12.6" customHeight="1">
      <c r="B169" s="244"/>
      <c r="C169" s="247"/>
      <c r="D169" s="256"/>
      <c r="E169" s="253"/>
      <c r="F169" s="247"/>
      <c r="G169" s="265"/>
      <c r="H169" s="259"/>
      <c r="I169" s="128"/>
      <c r="J169" s="250"/>
      <c r="K169" s="128"/>
      <c r="L169" s="129"/>
      <c r="M169" s="130"/>
      <c r="N169" s="262"/>
      <c r="O169" s="85"/>
      <c r="P169" s="6"/>
      <c r="Q169" s="7"/>
      <c r="R169" s="12"/>
      <c r="S169" s="8"/>
      <c r="U169" s="100"/>
    </row>
    <row r="170" spans="2:21" s="9" customFormat="1" ht="12.6" customHeight="1">
      <c r="B170" s="244"/>
      <c r="C170" s="247"/>
      <c r="D170" s="256"/>
      <c r="E170" s="253"/>
      <c r="F170" s="247"/>
      <c r="G170" s="265"/>
      <c r="H170" s="259"/>
      <c r="I170" s="128"/>
      <c r="J170" s="250"/>
      <c r="K170" s="128"/>
      <c r="L170" s="129"/>
      <c r="M170" s="130"/>
      <c r="N170" s="262"/>
      <c r="O170" s="85"/>
      <c r="P170" s="6"/>
      <c r="Q170" s="7"/>
      <c r="R170" s="12"/>
      <c r="S170" s="8"/>
      <c r="U170" s="100"/>
    </row>
    <row r="171" spans="2:21" s="9" customFormat="1" ht="12.6" customHeight="1">
      <c r="B171" s="245"/>
      <c r="C171" s="248"/>
      <c r="D171" s="257"/>
      <c r="E171" s="254"/>
      <c r="F171" s="248"/>
      <c r="G171" s="266"/>
      <c r="H171" s="260"/>
      <c r="I171" s="131"/>
      <c r="J171" s="251"/>
      <c r="K171" s="131"/>
      <c r="L171" s="132"/>
      <c r="M171" s="133"/>
      <c r="N171" s="263"/>
      <c r="O171" s="85"/>
      <c r="P171" s="6"/>
      <c r="Q171" s="7"/>
      <c r="R171" s="12"/>
      <c r="S171" s="8"/>
      <c r="U171" s="100"/>
    </row>
    <row r="172" spans="2:21" s="9" customFormat="1" ht="12.6" customHeight="1">
      <c r="B172" s="243"/>
      <c r="C172" s="246"/>
      <c r="D172" s="255" t="str">
        <f>IF(B172="","",IF(B172=1,DATE(YEAR($E$3),B172,C172),IF(B172=2,DATE(YEAR($E$3),B172,C172),IF(B172=3,DATE(YEAR($E$3),B172,C172),DATE(YEAR($P$3),B172,C172)))))</f>
        <v/>
      </c>
      <c r="E172" s="252" t="str">
        <f>IF(B172="","",TEXT(WEEKDAY(D172),"aaa"))</f>
        <v/>
      </c>
      <c r="F172" s="246"/>
      <c r="G172" s="264" t="str">
        <f>IF(F172="","",IF(F172&lt;100,VLOOKUP(F172,'研修事項 一覧'!$B$285:$D$313,2,FALSE),IF(F172&gt;=100,VLOOKUP(F172,'研修事項 一覧'!$F$285:$H$308,2,FALSE),"再入力")))</f>
        <v/>
      </c>
      <c r="H172" s="258" t="str">
        <f>IF(F172="","",IF(F172&lt;100,VLOOKUP(F172,'研修事項 一覧'!$B$285:$D$313,3,FALSE),IF(F172&gt;=100,VLOOKUP(F172,'研修事項 一覧'!$F$285:$H$308,3,FALSE),"再入力")))</f>
        <v/>
      </c>
      <c r="I172" s="125"/>
      <c r="J172" s="249"/>
      <c r="K172" s="125"/>
      <c r="L172" s="126"/>
      <c r="M172" s="127"/>
      <c r="N172" s="261"/>
      <c r="O172" s="85"/>
      <c r="P172" s="6"/>
      <c r="Q172" s="7"/>
      <c r="R172" s="12"/>
      <c r="S172" s="8"/>
      <c r="U172" s="100"/>
    </row>
    <row r="173" spans="2:21" s="9" customFormat="1" ht="12.6" customHeight="1">
      <c r="B173" s="244"/>
      <c r="C173" s="247"/>
      <c r="D173" s="256"/>
      <c r="E173" s="253"/>
      <c r="F173" s="247"/>
      <c r="G173" s="265"/>
      <c r="H173" s="259"/>
      <c r="I173" s="128"/>
      <c r="J173" s="250"/>
      <c r="K173" s="128"/>
      <c r="L173" s="129"/>
      <c r="M173" s="130"/>
      <c r="N173" s="262"/>
      <c r="O173" s="85"/>
      <c r="P173" s="6"/>
      <c r="Q173" s="7"/>
      <c r="R173" s="12"/>
      <c r="S173" s="8"/>
      <c r="U173" s="100"/>
    </row>
    <row r="174" spans="2:21" s="9" customFormat="1" ht="12.6" customHeight="1">
      <c r="B174" s="244"/>
      <c r="C174" s="247"/>
      <c r="D174" s="256"/>
      <c r="E174" s="253"/>
      <c r="F174" s="247"/>
      <c r="G174" s="265"/>
      <c r="H174" s="259"/>
      <c r="I174" s="128"/>
      <c r="J174" s="250"/>
      <c r="K174" s="128"/>
      <c r="L174" s="129"/>
      <c r="M174" s="130"/>
      <c r="N174" s="262"/>
      <c r="O174" s="85"/>
      <c r="P174" s="6"/>
      <c r="Q174" s="7"/>
      <c r="R174" s="12"/>
      <c r="S174" s="8"/>
      <c r="U174" s="100"/>
    </row>
    <row r="175" spans="2:21" s="9" customFormat="1" ht="12.6" customHeight="1">
      <c r="B175" s="244"/>
      <c r="C175" s="247"/>
      <c r="D175" s="256"/>
      <c r="E175" s="253"/>
      <c r="F175" s="247"/>
      <c r="G175" s="265"/>
      <c r="H175" s="259"/>
      <c r="I175" s="128"/>
      <c r="J175" s="250"/>
      <c r="K175" s="128"/>
      <c r="L175" s="129"/>
      <c r="M175" s="130"/>
      <c r="N175" s="262"/>
      <c r="O175" s="85"/>
      <c r="P175" s="6"/>
      <c r="Q175" s="7"/>
      <c r="R175" s="12"/>
      <c r="S175" s="8"/>
      <c r="U175" s="100"/>
    </row>
    <row r="176" spans="2:21" s="9" customFormat="1" ht="12.6" customHeight="1">
      <c r="B176" s="245"/>
      <c r="C176" s="248"/>
      <c r="D176" s="257"/>
      <c r="E176" s="254"/>
      <c r="F176" s="248"/>
      <c r="G176" s="266"/>
      <c r="H176" s="260"/>
      <c r="I176" s="131"/>
      <c r="J176" s="251"/>
      <c r="K176" s="131"/>
      <c r="L176" s="132"/>
      <c r="M176" s="133"/>
      <c r="N176" s="263"/>
      <c r="O176" s="85"/>
      <c r="P176" s="6"/>
      <c r="Q176" s="7"/>
      <c r="R176" s="12"/>
      <c r="S176" s="8"/>
      <c r="U176" s="100"/>
    </row>
    <row r="177" spans="2:21" s="9" customFormat="1" ht="12.6" customHeight="1">
      <c r="B177" s="243"/>
      <c r="C177" s="246"/>
      <c r="D177" s="255" t="str">
        <f>IF(B177="","",IF(B177=1,DATE(YEAR($E$3),B177,C177),IF(B177=2,DATE(YEAR($E$3),B177,C177),IF(B177=3,DATE(YEAR($E$3),B177,C177),DATE(YEAR($P$3),B177,C177)))))</f>
        <v/>
      </c>
      <c r="E177" s="252" t="str">
        <f>IF(B177="","",TEXT(WEEKDAY(D177),"aaa"))</f>
        <v/>
      </c>
      <c r="F177" s="246"/>
      <c r="G177" s="264" t="str">
        <f>IF(F177="","",IF(F177&lt;100,VLOOKUP(F177,'研修事項 一覧'!$B$285:$D$313,2,FALSE),IF(F177&gt;=100,VLOOKUP(F177,'研修事項 一覧'!$F$285:$H$308,2,FALSE),"再入力")))</f>
        <v/>
      </c>
      <c r="H177" s="258" t="str">
        <f>IF(F177="","",IF(F177&lt;100,VLOOKUP(F177,'研修事項 一覧'!$B$285:$D$313,3,FALSE),IF(F177&gt;=100,VLOOKUP(F177,'研修事項 一覧'!$F$285:$H$308,3,FALSE),"再入力")))</f>
        <v/>
      </c>
      <c r="I177" s="125"/>
      <c r="J177" s="249"/>
      <c r="K177" s="125"/>
      <c r="L177" s="126"/>
      <c r="M177" s="127"/>
      <c r="N177" s="261"/>
      <c r="O177" s="85"/>
      <c r="P177" s="6"/>
      <c r="Q177" s="7"/>
      <c r="R177" s="12"/>
      <c r="S177" s="8"/>
      <c r="U177" s="100"/>
    </row>
    <row r="178" spans="2:21" s="9" customFormat="1" ht="12.6" customHeight="1">
      <c r="B178" s="244"/>
      <c r="C178" s="247"/>
      <c r="D178" s="256"/>
      <c r="E178" s="253"/>
      <c r="F178" s="247"/>
      <c r="G178" s="265"/>
      <c r="H178" s="259"/>
      <c r="I178" s="128"/>
      <c r="J178" s="250"/>
      <c r="K178" s="128"/>
      <c r="L178" s="129"/>
      <c r="M178" s="130"/>
      <c r="N178" s="262"/>
      <c r="O178" s="85"/>
      <c r="P178" s="6"/>
      <c r="Q178" s="7"/>
      <c r="R178" s="12"/>
      <c r="S178" s="8"/>
      <c r="U178" s="100"/>
    </row>
    <row r="179" spans="2:21" s="9" customFormat="1" ht="12.6" customHeight="1">
      <c r="B179" s="244"/>
      <c r="C179" s="247"/>
      <c r="D179" s="256"/>
      <c r="E179" s="253"/>
      <c r="F179" s="247"/>
      <c r="G179" s="265"/>
      <c r="H179" s="259"/>
      <c r="I179" s="128"/>
      <c r="J179" s="250"/>
      <c r="K179" s="128"/>
      <c r="L179" s="129"/>
      <c r="M179" s="130"/>
      <c r="N179" s="262"/>
      <c r="O179" s="85"/>
      <c r="P179" s="6"/>
      <c r="Q179" s="7"/>
      <c r="R179" s="12"/>
      <c r="S179" s="8"/>
      <c r="U179" s="100"/>
    </row>
    <row r="180" spans="2:21" s="9" customFormat="1" ht="12.6" customHeight="1">
      <c r="B180" s="244"/>
      <c r="C180" s="247"/>
      <c r="D180" s="256"/>
      <c r="E180" s="253"/>
      <c r="F180" s="247"/>
      <c r="G180" s="265"/>
      <c r="H180" s="259"/>
      <c r="I180" s="128"/>
      <c r="J180" s="250"/>
      <c r="K180" s="128"/>
      <c r="L180" s="129"/>
      <c r="M180" s="130"/>
      <c r="N180" s="262"/>
      <c r="O180" s="85"/>
      <c r="P180" s="6"/>
      <c r="Q180" s="7"/>
      <c r="R180" s="12"/>
      <c r="S180" s="8"/>
      <c r="U180" s="100"/>
    </row>
    <row r="181" spans="2:21" s="9" customFormat="1" ht="12.6" customHeight="1">
      <c r="B181" s="245"/>
      <c r="C181" s="248"/>
      <c r="D181" s="257"/>
      <c r="E181" s="254"/>
      <c r="F181" s="248"/>
      <c r="G181" s="266"/>
      <c r="H181" s="260"/>
      <c r="I181" s="131"/>
      <c r="J181" s="251"/>
      <c r="K181" s="131"/>
      <c r="L181" s="129"/>
      <c r="M181" s="130"/>
      <c r="N181" s="263"/>
      <c r="O181" s="85"/>
      <c r="P181" s="6"/>
      <c r="Q181" s="7"/>
      <c r="R181" s="12"/>
      <c r="S181" s="8"/>
      <c r="U181" s="100"/>
    </row>
    <row r="182" spans="2:21" s="9" customFormat="1" ht="12.6" customHeight="1">
      <c r="B182" s="243"/>
      <c r="C182" s="246"/>
      <c r="D182" s="255" t="str">
        <f>IF(B182="","",IF(B182=1,DATE(YEAR($E$3),B182,C182),IF(B182=2,DATE(YEAR($E$3),B182,C182),IF(B182=3,DATE(YEAR($E$3),B182,C182),DATE(YEAR($P$3),B182,C182)))))</f>
        <v/>
      </c>
      <c r="E182" s="252" t="str">
        <f>IF(B182="","",TEXT(WEEKDAY(D182),"aaa"))</f>
        <v/>
      </c>
      <c r="F182" s="246"/>
      <c r="G182" s="264" t="str">
        <f>IF(F182="","",IF(F182&lt;100,VLOOKUP(F182,'研修事項 一覧'!$B$285:$D$313,2,FALSE),IF(F182&gt;=100,VLOOKUP(F182,'研修事項 一覧'!$F$285:$H$308,2,FALSE),"再入力")))</f>
        <v/>
      </c>
      <c r="H182" s="258" t="str">
        <f>IF(F182="","",IF(F182&lt;100,VLOOKUP(F182,'研修事項 一覧'!$B$285:$D$313,3,FALSE),IF(F182&gt;=100,VLOOKUP(F182,'研修事項 一覧'!$F$285:$H$308,3,FALSE),"再入力")))</f>
        <v/>
      </c>
      <c r="I182" s="125"/>
      <c r="J182" s="249"/>
      <c r="K182" s="125"/>
      <c r="L182" s="126"/>
      <c r="M182" s="127"/>
      <c r="N182" s="261"/>
      <c r="O182" s="85"/>
      <c r="P182" s="6"/>
      <c r="Q182" s="7"/>
      <c r="R182" s="12"/>
      <c r="S182" s="8"/>
      <c r="U182" s="100"/>
    </row>
    <row r="183" spans="2:21" s="9" customFormat="1" ht="12.6" customHeight="1">
      <c r="B183" s="244"/>
      <c r="C183" s="247"/>
      <c r="D183" s="256"/>
      <c r="E183" s="253"/>
      <c r="F183" s="247"/>
      <c r="G183" s="265"/>
      <c r="H183" s="259"/>
      <c r="I183" s="128"/>
      <c r="J183" s="250"/>
      <c r="K183" s="128"/>
      <c r="L183" s="129"/>
      <c r="M183" s="130"/>
      <c r="N183" s="262"/>
      <c r="O183" s="85"/>
      <c r="P183" s="6"/>
      <c r="Q183" s="7"/>
      <c r="R183" s="12"/>
      <c r="S183" s="8"/>
      <c r="U183" s="100"/>
    </row>
    <row r="184" spans="2:21" s="9" customFormat="1" ht="12.6" customHeight="1">
      <c r="B184" s="244"/>
      <c r="C184" s="247"/>
      <c r="D184" s="256"/>
      <c r="E184" s="253"/>
      <c r="F184" s="247"/>
      <c r="G184" s="265"/>
      <c r="H184" s="259"/>
      <c r="I184" s="128"/>
      <c r="J184" s="250"/>
      <c r="K184" s="128"/>
      <c r="L184" s="129"/>
      <c r="M184" s="130"/>
      <c r="N184" s="262"/>
      <c r="O184" s="85"/>
      <c r="P184" s="6"/>
      <c r="Q184" s="7"/>
      <c r="R184" s="12"/>
      <c r="S184" s="8"/>
      <c r="U184" s="100"/>
    </row>
    <row r="185" spans="2:21" s="9" customFormat="1" ht="12.6" customHeight="1">
      <c r="B185" s="244"/>
      <c r="C185" s="247"/>
      <c r="D185" s="256"/>
      <c r="E185" s="253"/>
      <c r="F185" s="247"/>
      <c r="G185" s="265"/>
      <c r="H185" s="259"/>
      <c r="I185" s="128"/>
      <c r="J185" s="250"/>
      <c r="K185" s="128"/>
      <c r="L185" s="129"/>
      <c r="M185" s="130"/>
      <c r="N185" s="262"/>
      <c r="O185" s="85"/>
      <c r="P185" s="6"/>
      <c r="Q185" s="7"/>
      <c r="R185" s="12"/>
      <c r="S185" s="8"/>
      <c r="U185" s="100"/>
    </row>
    <row r="186" spans="2:21" s="9" customFormat="1" ht="12.6" customHeight="1">
      <c r="B186" s="245"/>
      <c r="C186" s="248"/>
      <c r="D186" s="257"/>
      <c r="E186" s="254"/>
      <c r="F186" s="248"/>
      <c r="G186" s="266"/>
      <c r="H186" s="260"/>
      <c r="I186" s="131"/>
      <c r="J186" s="251"/>
      <c r="K186" s="131"/>
      <c r="L186" s="132"/>
      <c r="M186" s="133"/>
      <c r="N186" s="263"/>
      <c r="O186" s="85"/>
      <c r="P186" s="6"/>
      <c r="Q186" s="7"/>
      <c r="R186" s="12"/>
      <c r="S186" s="8"/>
      <c r="U186" s="100"/>
    </row>
    <row r="187" spans="2:21" s="9" customFormat="1" ht="12.6" customHeight="1">
      <c r="B187" s="243"/>
      <c r="C187" s="246"/>
      <c r="D187" s="255" t="str">
        <f>IF(B187="","",IF(B187=1,DATE(YEAR($E$3),B187,C187),IF(B187=2,DATE(YEAR($E$3),B187,C187),IF(B187=3,DATE(YEAR($E$3),B187,C187),DATE(YEAR($P$3),B187,C187)))))</f>
        <v/>
      </c>
      <c r="E187" s="252" t="str">
        <f>IF(B187="","",TEXT(WEEKDAY(D187),"aaa"))</f>
        <v/>
      </c>
      <c r="F187" s="246"/>
      <c r="G187" s="264" t="str">
        <f>IF(F187="","",IF(F187&lt;100,VLOOKUP(F187,'研修事項 一覧'!$B$285:$D$313,2,FALSE),IF(F187&gt;=100,VLOOKUP(F187,'研修事項 一覧'!$F$285:$H$308,2,FALSE),"再入力")))</f>
        <v/>
      </c>
      <c r="H187" s="258" t="str">
        <f>IF(F187="","",IF(F187&lt;100,VLOOKUP(F187,'研修事項 一覧'!$B$285:$D$313,3,FALSE),IF(F187&gt;=100,VLOOKUP(F187,'研修事項 一覧'!$F$285:$H$308,3,FALSE),"再入力")))</f>
        <v/>
      </c>
      <c r="I187" s="125"/>
      <c r="J187" s="249"/>
      <c r="K187" s="125"/>
      <c r="L187" s="126"/>
      <c r="M187" s="127"/>
      <c r="N187" s="261"/>
      <c r="O187" s="85"/>
      <c r="P187" s="6"/>
      <c r="Q187" s="7"/>
      <c r="R187" s="12"/>
      <c r="S187" s="8"/>
      <c r="U187" s="100"/>
    </row>
    <row r="188" spans="2:21" s="9" customFormat="1" ht="12.6" customHeight="1">
      <c r="B188" s="244"/>
      <c r="C188" s="247"/>
      <c r="D188" s="256"/>
      <c r="E188" s="253"/>
      <c r="F188" s="247"/>
      <c r="G188" s="265"/>
      <c r="H188" s="259"/>
      <c r="I188" s="128"/>
      <c r="J188" s="250"/>
      <c r="K188" s="128"/>
      <c r="L188" s="129"/>
      <c r="M188" s="130"/>
      <c r="N188" s="262"/>
      <c r="O188" s="85"/>
      <c r="P188" s="6"/>
      <c r="Q188" s="7"/>
      <c r="R188" s="12"/>
      <c r="S188" s="8"/>
      <c r="U188" s="100"/>
    </row>
    <row r="189" spans="2:21" s="9" customFormat="1" ht="12.6" customHeight="1">
      <c r="B189" s="244"/>
      <c r="C189" s="247"/>
      <c r="D189" s="256"/>
      <c r="E189" s="253"/>
      <c r="F189" s="247"/>
      <c r="G189" s="265"/>
      <c r="H189" s="259"/>
      <c r="I189" s="128"/>
      <c r="J189" s="250"/>
      <c r="K189" s="128"/>
      <c r="L189" s="129"/>
      <c r="M189" s="130"/>
      <c r="N189" s="262"/>
      <c r="O189" s="85"/>
      <c r="P189" s="6"/>
      <c r="Q189" s="7"/>
      <c r="R189" s="12"/>
      <c r="S189" s="8"/>
      <c r="U189" s="100"/>
    </row>
    <row r="190" spans="2:21" s="9" customFormat="1" ht="12.6" customHeight="1">
      <c r="B190" s="244"/>
      <c r="C190" s="247"/>
      <c r="D190" s="256"/>
      <c r="E190" s="253"/>
      <c r="F190" s="247"/>
      <c r="G190" s="265"/>
      <c r="H190" s="259"/>
      <c r="I190" s="128"/>
      <c r="J190" s="250"/>
      <c r="K190" s="128"/>
      <c r="L190" s="129"/>
      <c r="M190" s="130"/>
      <c r="N190" s="262"/>
      <c r="O190" s="85"/>
      <c r="P190" s="6"/>
      <c r="Q190" s="7"/>
      <c r="R190" s="12"/>
      <c r="S190" s="8"/>
      <c r="U190" s="100"/>
    </row>
    <row r="191" spans="2:21" s="9" customFormat="1" ht="12.6" customHeight="1">
      <c r="B191" s="245"/>
      <c r="C191" s="248"/>
      <c r="D191" s="257"/>
      <c r="E191" s="254"/>
      <c r="F191" s="248"/>
      <c r="G191" s="266"/>
      <c r="H191" s="260"/>
      <c r="I191" s="131"/>
      <c r="J191" s="251"/>
      <c r="K191" s="131"/>
      <c r="L191" s="129"/>
      <c r="M191" s="130"/>
      <c r="N191" s="263"/>
      <c r="O191" s="85"/>
      <c r="P191" s="6"/>
      <c r="Q191" s="7"/>
      <c r="R191" s="12"/>
      <c r="S191" s="8"/>
      <c r="U191" s="100"/>
    </row>
    <row r="192" spans="2:21" s="9" customFormat="1" ht="12.6" customHeight="1">
      <c r="B192" s="243"/>
      <c r="C192" s="246"/>
      <c r="D192" s="255" t="str">
        <f>IF(B192="","",IF(B192=1,DATE(YEAR($E$3),B192,C192),IF(B192=2,DATE(YEAR($E$3),B192,C192),IF(B192=3,DATE(YEAR($E$3),B192,C192),DATE(YEAR($P$3),B192,C192)))))</f>
        <v/>
      </c>
      <c r="E192" s="252" t="str">
        <f>IF(B192="","",TEXT(WEEKDAY(D192),"aaa"))</f>
        <v/>
      </c>
      <c r="F192" s="246"/>
      <c r="G192" s="264" t="str">
        <f>IF(F192="","",IF(F192&lt;100,VLOOKUP(F192,'研修事項 一覧'!$B$285:$D$313,2,FALSE),IF(F192&gt;=100,VLOOKUP(F192,'研修事項 一覧'!$F$285:$H$308,2,FALSE),"再入力")))</f>
        <v/>
      </c>
      <c r="H192" s="258" t="str">
        <f>IF(F192="","",IF(F192&lt;100,VLOOKUP(F192,'研修事項 一覧'!$B$285:$D$313,3,FALSE),IF(F192&gt;=100,VLOOKUP(F192,'研修事項 一覧'!$F$285:$H$308,3,FALSE),"再入力")))</f>
        <v/>
      </c>
      <c r="I192" s="125"/>
      <c r="J192" s="249"/>
      <c r="K192" s="125"/>
      <c r="L192" s="126"/>
      <c r="M192" s="127"/>
      <c r="N192" s="261"/>
      <c r="O192" s="85"/>
      <c r="P192" s="6"/>
      <c r="Q192" s="7"/>
      <c r="R192" s="12"/>
      <c r="S192" s="8"/>
      <c r="U192" s="100"/>
    </row>
    <row r="193" spans="2:21" s="9" customFormat="1" ht="12.6" customHeight="1">
      <c r="B193" s="244"/>
      <c r="C193" s="247"/>
      <c r="D193" s="256"/>
      <c r="E193" s="253"/>
      <c r="F193" s="247"/>
      <c r="G193" s="265"/>
      <c r="H193" s="259"/>
      <c r="I193" s="128"/>
      <c r="J193" s="250"/>
      <c r="K193" s="128"/>
      <c r="L193" s="129"/>
      <c r="M193" s="130"/>
      <c r="N193" s="262"/>
      <c r="O193" s="85"/>
      <c r="P193" s="6"/>
      <c r="Q193" s="7"/>
      <c r="R193" s="12"/>
      <c r="S193" s="8"/>
      <c r="U193" s="100"/>
    </row>
    <row r="194" spans="2:21" s="9" customFormat="1" ht="12.6" customHeight="1">
      <c r="B194" s="244"/>
      <c r="C194" s="247"/>
      <c r="D194" s="256"/>
      <c r="E194" s="253"/>
      <c r="F194" s="247"/>
      <c r="G194" s="265"/>
      <c r="H194" s="259"/>
      <c r="I194" s="128"/>
      <c r="J194" s="250"/>
      <c r="K194" s="128"/>
      <c r="L194" s="129"/>
      <c r="M194" s="130"/>
      <c r="N194" s="262"/>
      <c r="O194" s="85"/>
      <c r="P194" s="6"/>
      <c r="Q194" s="7"/>
      <c r="R194" s="12"/>
      <c r="S194" s="8"/>
      <c r="U194" s="100"/>
    </row>
    <row r="195" spans="2:21" s="9" customFormat="1" ht="12.6" customHeight="1">
      <c r="B195" s="244"/>
      <c r="C195" s="247"/>
      <c r="D195" s="256"/>
      <c r="E195" s="253"/>
      <c r="F195" s="247"/>
      <c r="G195" s="265"/>
      <c r="H195" s="259"/>
      <c r="I195" s="128"/>
      <c r="J195" s="250"/>
      <c r="K195" s="128"/>
      <c r="L195" s="129"/>
      <c r="M195" s="130"/>
      <c r="N195" s="262"/>
      <c r="O195" s="85"/>
      <c r="P195" s="6"/>
      <c r="Q195" s="7"/>
      <c r="R195" s="12"/>
      <c r="S195" s="8"/>
      <c r="U195" s="100"/>
    </row>
    <row r="196" spans="2:21" s="9" customFormat="1" ht="12.6" customHeight="1">
      <c r="B196" s="245"/>
      <c r="C196" s="248"/>
      <c r="D196" s="257"/>
      <c r="E196" s="254"/>
      <c r="F196" s="248"/>
      <c r="G196" s="266"/>
      <c r="H196" s="260"/>
      <c r="I196" s="131"/>
      <c r="J196" s="251"/>
      <c r="K196" s="131"/>
      <c r="L196" s="129"/>
      <c r="M196" s="130"/>
      <c r="N196" s="263"/>
      <c r="O196" s="85"/>
      <c r="P196" s="6"/>
      <c r="Q196" s="7"/>
      <c r="R196" s="12"/>
      <c r="S196" s="8"/>
      <c r="U196" s="100"/>
    </row>
    <row r="197" spans="2:21" s="9" customFormat="1" ht="12.6" customHeight="1">
      <c r="B197" s="243"/>
      <c r="C197" s="246"/>
      <c r="D197" s="255" t="str">
        <f>IF(B197="","",IF(B197=1,DATE(YEAR($E$3),B197,C197),IF(B197=2,DATE(YEAR($E$3),B197,C197),IF(B197=3,DATE(YEAR($E$3),B197,C197),DATE(YEAR($P$3),B197,C197)))))</f>
        <v/>
      </c>
      <c r="E197" s="252" t="str">
        <f>IF(B197="","",TEXT(WEEKDAY(D197),"aaa"))</f>
        <v/>
      </c>
      <c r="F197" s="246"/>
      <c r="G197" s="264" t="str">
        <f>IF(F197="","",IF(F197&lt;100,VLOOKUP(F197,'研修事項 一覧'!$B$285:$D$313,2,FALSE),IF(F197&gt;=100,VLOOKUP(F197,'研修事項 一覧'!$F$285:$H$308,2,FALSE),"再入力")))</f>
        <v/>
      </c>
      <c r="H197" s="258" t="str">
        <f>IF(F197="","",IF(F197&lt;100,VLOOKUP(F197,'研修事項 一覧'!$B$285:$D$313,3,FALSE),IF(F197&gt;=100,VLOOKUP(F197,'研修事項 一覧'!$F$285:$H$308,3,FALSE),"再入力")))</f>
        <v/>
      </c>
      <c r="I197" s="125"/>
      <c r="J197" s="249"/>
      <c r="K197" s="125"/>
      <c r="L197" s="126"/>
      <c r="M197" s="127"/>
      <c r="N197" s="261"/>
      <c r="O197" s="85"/>
      <c r="P197" s="6"/>
      <c r="Q197" s="7"/>
      <c r="R197" s="12"/>
      <c r="S197" s="8"/>
      <c r="U197" s="100"/>
    </row>
    <row r="198" spans="2:21" s="9" customFormat="1" ht="12.6" customHeight="1">
      <c r="B198" s="244"/>
      <c r="C198" s="247"/>
      <c r="D198" s="256"/>
      <c r="E198" s="253"/>
      <c r="F198" s="247"/>
      <c r="G198" s="265"/>
      <c r="H198" s="259"/>
      <c r="I198" s="128"/>
      <c r="J198" s="250"/>
      <c r="K198" s="128"/>
      <c r="L198" s="129"/>
      <c r="M198" s="130"/>
      <c r="N198" s="262"/>
      <c r="O198" s="85"/>
      <c r="P198" s="6"/>
      <c r="Q198" s="7"/>
      <c r="R198" s="12"/>
      <c r="S198" s="8"/>
      <c r="U198" s="100"/>
    </row>
    <row r="199" spans="2:21" s="9" customFormat="1" ht="12.6" customHeight="1">
      <c r="B199" s="244"/>
      <c r="C199" s="247"/>
      <c r="D199" s="256"/>
      <c r="E199" s="253"/>
      <c r="F199" s="247"/>
      <c r="G199" s="265"/>
      <c r="H199" s="259"/>
      <c r="I199" s="128"/>
      <c r="J199" s="250"/>
      <c r="K199" s="128"/>
      <c r="L199" s="129"/>
      <c r="M199" s="130"/>
      <c r="N199" s="262"/>
      <c r="O199" s="85"/>
      <c r="P199" s="6"/>
      <c r="Q199" s="7"/>
      <c r="R199" s="12"/>
      <c r="S199" s="8"/>
      <c r="U199" s="100"/>
    </row>
    <row r="200" spans="2:21" s="9" customFormat="1" ht="12.6" customHeight="1">
      <c r="B200" s="244"/>
      <c r="C200" s="247"/>
      <c r="D200" s="256"/>
      <c r="E200" s="253"/>
      <c r="F200" s="247"/>
      <c r="G200" s="265"/>
      <c r="H200" s="259"/>
      <c r="I200" s="128"/>
      <c r="J200" s="250"/>
      <c r="K200" s="128"/>
      <c r="L200" s="129"/>
      <c r="M200" s="130"/>
      <c r="N200" s="262"/>
      <c r="O200" s="85"/>
      <c r="P200" s="6"/>
      <c r="Q200" s="7"/>
      <c r="R200" s="12"/>
      <c r="S200" s="8"/>
      <c r="U200" s="100"/>
    </row>
    <row r="201" spans="2:21" s="9" customFormat="1" ht="12.6" customHeight="1">
      <c r="B201" s="245"/>
      <c r="C201" s="248"/>
      <c r="D201" s="257"/>
      <c r="E201" s="254"/>
      <c r="F201" s="248"/>
      <c r="G201" s="266"/>
      <c r="H201" s="260"/>
      <c r="I201" s="131"/>
      <c r="J201" s="251"/>
      <c r="K201" s="131"/>
      <c r="L201" s="129"/>
      <c r="M201" s="130"/>
      <c r="N201" s="263"/>
      <c r="O201" s="85"/>
      <c r="P201" s="6"/>
      <c r="Q201" s="7"/>
      <c r="R201" s="12"/>
      <c r="S201" s="8"/>
      <c r="U201" s="100"/>
    </row>
    <row r="202" spans="2:21" s="9" customFormat="1" ht="12.6" customHeight="1">
      <c r="B202" s="243"/>
      <c r="C202" s="246"/>
      <c r="D202" s="255" t="str">
        <f>IF(B202="","",IF(B202=1,DATE(YEAR($E$3),B202,C202),IF(B202=2,DATE(YEAR($E$3),B202,C202),IF(B202=3,DATE(YEAR($E$3),B202,C202),DATE(YEAR($P$3),B202,C202)))))</f>
        <v/>
      </c>
      <c r="E202" s="252" t="str">
        <f>IF(B202="","",TEXT(WEEKDAY(D202),"aaa"))</f>
        <v/>
      </c>
      <c r="F202" s="246"/>
      <c r="G202" s="264" t="str">
        <f>IF(F202="","",IF(F202&lt;100,VLOOKUP(F202,'研修事項 一覧'!$B$285:$D$313,2,FALSE),IF(F202&gt;=100,VLOOKUP(F202,'研修事項 一覧'!$F$285:$H$308,2,FALSE),"再入力")))</f>
        <v/>
      </c>
      <c r="H202" s="258" t="str">
        <f>IF(F202="","",IF(F202&lt;100,VLOOKUP(F202,'研修事項 一覧'!$B$285:$D$313,3,FALSE),IF(F202&gt;=100,VLOOKUP(F202,'研修事項 一覧'!$F$285:$H$308,3,FALSE),"再入力")))</f>
        <v/>
      </c>
      <c r="I202" s="125"/>
      <c r="J202" s="249"/>
      <c r="K202" s="125"/>
      <c r="L202" s="126"/>
      <c r="M202" s="127"/>
      <c r="N202" s="261"/>
      <c r="O202" s="85"/>
      <c r="P202" s="6"/>
      <c r="Q202" s="7"/>
      <c r="R202" s="12"/>
      <c r="S202" s="8"/>
      <c r="U202" s="100"/>
    </row>
    <row r="203" spans="2:21" s="9" customFormat="1" ht="12.6" customHeight="1">
      <c r="B203" s="244"/>
      <c r="C203" s="247"/>
      <c r="D203" s="256"/>
      <c r="E203" s="253"/>
      <c r="F203" s="247"/>
      <c r="G203" s="265"/>
      <c r="H203" s="259"/>
      <c r="I203" s="128"/>
      <c r="J203" s="250"/>
      <c r="K203" s="128"/>
      <c r="L203" s="129"/>
      <c r="M203" s="130"/>
      <c r="N203" s="262"/>
      <c r="O203" s="85"/>
      <c r="P203" s="6"/>
      <c r="Q203" s="7"/>
      <c r="R203" s="12"/>
      <c r="S203" s="8"/>
      <c r="U203" s="100"/>
    </row>
    <row r="204" spans="2:21" s="9" customFormat="1" ht="12.6" customHeight="1">
      <c r="B204" s="244"/>
      <c r="C204" s="247"/>
      <c r="D204" s="256"/>
      <c r="E204" s="253"/>
      <c r="F204" s="247"/>
      <c r="G204" s="265"/>
      <c r="H204" s="259"/>
      <c r="I204" s="128"/>
      <c r="J204" s="250"/>
      <c r="K204" s="128"/>
      <c r="L204" s="129"/>
      <c r="M204" s="130"/>
      <c r="N204" s="262"/>
      <c r="O204" s="85"/>
      <c r="P204" s="6"/>
      <c r="Q204" s="7"/>
      <c r="R204" s="12"/>
      <c r="S204" s="8"/>
      <c r="U204" s="100"/>
    </row>
    <row r="205" spans="2:21" s="9" customFormat="1" ht="12.6" customHeight="1">
      <c r="B205" s="244"/>
      <c r="C205" s="247"/>
      <c r="D205" s="256"/>
      <c r="E205" s="253"/>
      <c r="F205" s="247"/>
      <c r="G205" s="265"/>
      <c r="H205" s="259"/>
      <c r="I205" s="128"/>
      <c r="J205" s="250"/>
      <c r="K205" s="128"/>
      <c r="L205" s="129"/>
      <c r="M205" s="130"/>
      <c r="N205" s="262"/>
      <c r="O205" s="85"/>
      <c r="P205" s="6"/>
      <c r="Q205" s="7"/>
      <c r="R205" s="12"/>
      <c r="S205" s="8"/>
      <c r="U205" s="100"/>
    </row>
    <row r="206" spans="2:21" s="9" customFormat="1" ht="12.6" customHeight="1">
      <c r="B206" s="245"/>
      <c r="C206" s="248"/>
      <c r="D206" s="257"/>
      <c r="E206" s="254"/>
      <c r="F206" s="248"/>
      <c r="G206" s="266"/>
      <c r="H206" s="260"/>
      <c r="I206" s="131"/>
      <c r="J206" s="251"/>
      <c r="K206" s="131"/>
      <c r="L206" s="129"/>
      <c r="M206" s="130"/>
      <c r="N206" s="263"/>
      <c r="O206" s="85"/>
      <c r="P206" s="6"/>
      <c r="Q206" s="7"/>
      <c r="R206" s="12"/>
      <c r="S206" s="8"/>
      <c r="U206" s="100"/>
    </row>
    <row r="207" spans="2:21" s="9" customFormat="1" ht="12.6" customHeight="1">
      <c r="B207" s="243"/>
      <c r="C207" s="246"/>
      <c r="D207" s="255" t="str">
        <f>IF(B207="","",IF(B207=1,DATE(YEAR($E$3),B207,C207),IF(B207=2,DATE(YEAR($E$3),B207,C207),IF(B207=3,DATE(YEAR($E$3),B207,C207),DATE(YEAR($P$3),B207,C207)))))</f>
        <v/>
      </c>
      <c r="E207" s="252" t="str">
        <f>IF(B207="","",TEXT(WEEKDAY(D207),"aaa"))</f>
        <v/>
      </c>
      <c r="F207" s="246"/>
      <c r="G207" s="264" t="str">
        <f>IF(F207="","",IF(F207&lt;100,VLOOKUP(F207,'研修事項 一覧'!$B$285:$D$313,2,FALSE),IF(F207&gt;=100,VLOOKUP(F207,'研修事項 一覧'!$F$285:$H$308,2,FALSE),"再入力")))</f>
        <v/>
      </c>
      <c r="H207" s="258" t="str">
        <f>IF(F207="","",IF(F207&lt;100,VLOOKUP(F207,'研修事項 一覧'!$B$285:$D$313,3,FALSE),IF(F207&gt;=100,VLOOKUP(F207,'研修事項 一覧'!$F$285:$H$308,3,FALSE),"再入力")))</f>
        <v/>
      </c>
      <c r="I207" s="125"/>
      <c r="J207" s="249"/>
      <c r="K207" s="125"/>
      <c r="L207" s="126"/>
      <c r="M207" s="127"/>
      <c r="N207" s="261"/>
      <c r="O207" s="85"/>
      <c r="P207" s="6"/>
      <c r="Q207" s="7"/>
      <c r="R207" s="12"/>
      <c r="S207" s="8"/>
      <c r="U207" s="100"/>
    </row>
    <row r="208" spans="2:21" s="9" customFormat="1" ht="12.6" customHeight="1">
      <c r="B208" s="244"/>
      <c r="C208" s="247"/>
      <c r="D208" s="256"/>
      <c r="E208" s="253"/>
      <c r="F208" s="247"/>
      <c r="G208" s="265"/>
      <c r="H208" s="259"/>
      <c r="I208" s="128"/>
      <c r="J208" s="250"/>
      <c r="K208" s="128"/>
      <c r="L208" s="129"/>
      <c r="M208" s="130"/>
      <c r="N208" s="262"/>
      <c r="O208" s="85"/>
      <c r="P208" s="6"/>
      <c r="Q208" s="7"/>
      <c r="R208" s="12"/>
      <c r="S208" s="8"/>
      <c r="U208" s="100"/>
    </row>
    <row r="209" spans="2:21" s="9" customFormat="1" ht="12.6" customHeight="1">
      <c r="B209" s="244"/>
      <c r="C209" s="247"/>
      <c r="D209" s="256"/>
      <c r="E209" s="253"/>
      <c r="F209" s="247"/>
      <c r="G209" s="265"/>
      <c r="H209" s="259"/>
      <c r="I209" s="128"/>
      <c r="J209" s="250"/>
      <c r="K209" s="128"/>
      <c r="L209" s="129"/>
      <c r="M209" s="130"/>
      <c r="N209" s="262"/>
      <c r="O209" s="85"/>
      <c r="P209" s="6"/>
      <c r="Q209" s="7"/>
      <c r="R209" s="12"/>
      <c r="S209" s="8"/>
      <c r="U209" s="100"/>
    </row>
    <row r="210" spans="2:21" s="9" customFormat="1" ht="12.6" customHeight="1">
      <c r="B210" s="244"/>
      <c r="C210" s="247"/>
      <c r="D210" s="256"/>
      <c r="E210" s="253"/>
      <c r="F210" s="247"/>
      <c r="G210" s="265"/>
      <c r="H210" s="259"/>
      <c r="I210" s="128"/>
      <c r="J210" s="250"/>
      <c r="K210" s="128"/>
      <c r="L210" s="129"/>
      <c r="M210" s="130"/>
      <c r="N210" s="262"/>
      <c r="O210" s="85"/>
      <c r="P210" s="6"/>
      <c r="Q210" s="7"/>
      <c r="R210" s="12"/>
      <c r="S210" s="8"/>
      <c r="U210" s="100"/>
    </row>
    <row r="211" spans="2:21" s="9" customFormat="1" ht="12.6" customHeight="1">
      <c r="B211" s="245"/>
      <c r="C211" s="248"/>
      <c r="D211" s="257"/>
      <c r="E211" s="254"/>
      <c r="F211" s="248"/>
      <c r="G211" s="266"/>
      <c r="H211" s="260"/>
      <c r="I211" s="131"/>
      <c r="J211" s="251"/>
      <c r="K211" s="131"/>
      <c r="L211" s="129"/>
      <c r="M211" s="130"/>
      <c r="N211" s="263"/>
      <c r="O211" s="85"/>
      <c r="P211" s="6"/>
      <c r="Q211" s="7"/>
      <c r="R211" s="12"/>
      <c r="S211" s="8"/>
      <c r="U211" s="100"/>
    </row>
    <row r="212" spans="2:21" s="9" customFormat="1" ht="12.6" customHeight="1">
      <c r="B212" s="243"/>
      <c r="C212" s="246"/>
      <c r="D212" s="255" t="str">
        <f>IF(B212="","",IF(B212=1,DATE(YEAR($E$3),B212,C212),IF(B212=2,DATE(YEAR($E$3),B212,C212),IF(B212=3,DATE(YEAR($E$3),B212,C212),DATE(YEAR($P$3),B212,C212)))))</f>
        <v/>
      </c>
      <c r="E212" s="252" t="str">
        <f>IF(B212="","",TEXT(WEEKDAY(D212),"aaa"))</f>
        <v/>
      </c>
      <c r="F212" s="246"/>
      <c r="G212" s="264" t="str">
        <f>IF(F212="","",IF(F212&lt;100,VLOOKUP(F212,'研修事項 一覧'!$B$285:$D$313,2,FALSE),IF(F212&gt;=100,VLOOKUP(F212,'研修事項 一覧'!$F$285:$H$308,2,FALSE),"再入力")))</f>
        <v/>
      </c>
      <c r="H212" s="258" t="str">
        <f>IF(F212="","",IF(F212&lt;100,VLOOKUP(F212,'研修事項 一覧'!$B$285:$D$313,3,FALSE),IF(F212&gt;=100,VLOOKUP(F212,'研修事項 一覧'!$F$285:$H$308,3,FALSE),"再入力")))</f>
        <v/>
      </c>
      <c r="I212" s="125"/>
      <c r="J212" s="249"/>
      <c r="K212" s="125"/>
      <c r="L212" s="126"/>
      <c r="M212" s="127"/>
      <c r="N212" s="261"/>
      <c r="O212" s="85"/>
      <c r="P212" s="6"/>
      <c r="Q212" s="7"/>
      <c r="R212" s="12"/>
      <c r="S212" s="8"/>
      <c r="U212" s="100"/>
    </row>
    <row r="213" spans="2:21" s="9" customFormat="1" ht="12.6" customHeight="1">
      <c r="B213" s="244"/>
      <c r="C213" s="247"/>
      <c r="D213" s="256"/>
      <c r="E213" s="253"/>
      <c r="F213" s="247"/>
      <c r="G213" s="265"/>
      <c r="H213" s="259"/>
      <c r="I213" s="128"/>
      <c r="J213" s="250"/>
      <c r="K213" s="128"/>
      <c r="L213" s="129"/>
      <c r="M213" s="130"/>
      <c r="N213" s="262"/>
      <c r="O213" s="85"/>
      <c r="P213" s="6"/>
      <c r="Q213" s="7"/>
      <c r="R213" s="12"/>
      <c r="S213" s="8"/>
      <c r="U213" s="100"/>
    </row>
    <row r="214" spans="2:21" s="9" customFormat="1" ht="12.6" customHeight="1">
      <c r="B214" s="244"/>
      <c r="C214" s="247"/>
      <c r="D214" s="256"/>
      <c r="E214" s="253"/>
      <c r="F214" s="247"/>
      <c r="G214" s="265"/>
      <c r="H214" s="259"/>
      <c r="I214" s="128"/>
      <c r="J214" s="250"/>
      <c r="K214" s="128"/>
      <c r="L214" s="129"/>
      <c r="M214" s="130"/>
      <c r="N214" s="262"/>
      <c r="O214" s="85"/>
      <c r="P214" s="6"/>
      <c r="Q214" s="7"/>
      <c r="R214" s="12"/>
      <c r="S214" s="8"/>
      <c r="U214" s="100"/>
    </row>
    <row r="215" spans="2:21" s="9" customFormat="1" ht="12.6" customHeight="1">
      <c r="B215" s="244"/>
      <c r="C215" s="247"/>
      <c r="D215" s="256"/>
      <c r="E215" s="253"/>
      <c r="F215" s="247"/>
      <c r="G215" s="265"/>
      <c r="H215" s="259"/>
      <c r="I215" s="128"/>
      <c r="J215" s="250"/>
      <c r="K215" s="128"/>
      <c r="L215" s="129"/>
      <c r="M215" s="130"/>
      <c r="N215" s="262"/>
      <c r="O215" s="85"/>
      <c r="P215" s="6"/>
      <c r="Q215" s="7"/>
      <c r="R215" s="12"/>
      <c r="S215" s="8"/>
      <c r="U215" s="100"/>
    </row>
    <row r="216" spans="2:21" s="9" customFormat="1" ht="12.6" customHeight="1">
      <c r="B216" s="245"/>
      <c r="C216" s="248"/>
      <c r="D216" s="257"/>
      <c r="E216" s="254"/>
      <c r="F216" s="248"/>
      <c r="G216" s="266"/>
      <c r="H216" s="260"/>
      <c r="I216" s="131"/>
      <c r="J216" s="251"/>
      <c r="K216" s="131"/>
      <c r="L216" s="129"/>
      <c r="M216" s="130"/>
      <c r="N216" s="263"/>
      <c r="O216" s="85"/>
      <c r="P216" s="6"/>
      <c r="Q216" s="7"/>
      <c r="R216" s="12"/>
      <c r="S216" s="8"/>
      <c r="U216" s="100"/>
    </row>
    <row r="217" spans="2:21" s="9" customFormat="1" ht="12.6" customHeight="1">
      <c r="B217" s="243"/>
      <c r="C217" s="246"/>
      <c r="D217" s="255" t="str">
        <f>IF(B217="","",IF(B217=1,DATE(YEAR($E$3),B217,C217),IF(B217=2,DATE(YEAR($E$3),B217,C217),IF(B217=3,DATE(YEAR($E$3),B217,C217),DATE(YEAR($P$3),B217,C217)))))</f>
        <v/>
      </c>
      <c r="E217" s="252" t="str">
        <f>IF(B217="","",TEXT(WEEKDAY(D217),"aaa"))</f>
        <v/>
      </c>
      <c r="F217" s="246"/>
      <c r="G217" s="264" t="str">
        <f>IF(F217="","",IF(F217&lt;100,VLOOKUP(F217,'研修事項 一覧'!$B$285:$D$313,2,FALSE),IF(F217&gt;=100,VLOOKUP(F217,'研修事項 一覧'!$F$285:$H$308,2,FALSE),"再入力")))</f>
        <v/>
      </c>
      <c r="H217" s="258" t="str">
        <f>IF(F217="","",IF(F217&lt;100,VLOOKUP(F217,'研修事項 一覧'!$B$285:$D$313,3,FALSE),IF(F217&gt;=100,VLOOKUP(F217,'研修事項 一覧'!$F$285:$H$308,3,FALSE),"再入力")))</f>
        <v/>
      </c>
      <c r="I217" s="125"/>
      <c r="J217" s="249"/>
      <c r="K217" s="125"/>
      <c r="L217" s="126"/>
      <c r="M217" s="127"/>
      <c r="N217" s="261"/>
      <c r="O217" s="85"/>
      <c r="P217" s="6"/>
      <c r="Q217" s="7"/>
      <c r="R217" s="12"/>
      <c r="S217" s="8"/>
      <c r="U217" s="100"/>
    </row>
    <row r="218" spans="2:21" s="9" customFormat="1" ht="12.6" customHeight="1">
      <c r="B218" s="244"/>
      <c r="C218" s="247"/>
      <c r="D218" s="256"/>
      <c r="E218" s="253"/>
      <c r="F218" s="247"/>
      <c r="G218" s="265"/>
      <c r="H218" s="259"/>
      <c r="I218" s="128"/>
      <c r="J218" s="250"/>
      <c r="K218" s="128"/>
      <c r="L218" s="129"/>
      <c r="M218" s="130"/>
      <c r="N218" s="262"/>
      <c r="O218" s="85"/>
      <c r="P218" s="6"/>
      <c r="Q218" s="7"/>
      <c r="R218" s="12"/>
      <c r="S218" s="8"/>
      <c r="U218" s="100"/>
    </row>
    <row r="219" spans="2:21" s="9" customFormat="1" ht="12.6" customHeight="1">
      <c r="B219" s="244"/>
      <c r="C219" s="247"/>
      <c r="D219" s="256"/>
      <c r="E219" s="253"/>
      <c r="F219" s="247"/>
      <c r="G219" s="265"/>
      <c r="H219" s="259"/>
      <c r="I219" s="128"/>
      <c r="J219" s="250"/>
      <c r="K219" s="128"/>
      <c r="L219" s="129"/>
      <c r="M219" s="130"/>
      <c r="N219" s="262"/>
      <c r="O219" s="85"/>
      <c r="P219" s="6"/>
      <c r="Q219" s="7"/>
      <c r="R219" s="12"/>
      <c r="S219" s="8"/>
      <c r="U219" s="100"/>
    </row>
    <row r="220" spans="2:21" s="9" customFormat="1" ht="12.6" customHeight="1">
      <c r="B220" s="244"/>
      <c r="C220" s="247"/>
      <c r="D220" s="256"/>
      <c r="E220" s="253"/>
      <c r="F220" s="247"/>
      <c r="G220" s="265"/>
      <c r="H220" s="259"/>
      <c r="I220" s="128"/>
      <c r="J220" s="250"/>
      <c r="K220" s="128"/>
      <c r="L220" s="129"/>
      <c r="M220" s="130"/>
      <c r="N220" s="262"/>
      <c r="O220" s="85"/>
      <c r="P220" s="6"/>
      <c r="Q220" s="7"/>
      <c r="R220" s="12"/>
      <c r="S220" s="8"/>
      <c r="U220" s="100"/>
    </row>
    <row r="221" spans="2:21" s="9" customFormat="1" ht="12.6" customHeight="1">
      <c r="B221" s="245"/>
      <c r="C221" s="248"/>
      <c r="D221" s="257"/>
      <c r="E221" s="254"/>
      <c r="F221" s="248"/>
      <c r="G221" s="266"/>
      <c r="H221" s="260"/>
      <c r="I221" s="131"/>
      <c r="J221" s="251"/>
      <c r="K221" s="131"/>
      <c r="L221" s="129"/>
      <c r="M221" s="130"/>
      <c r="N221" s="263"/>
      <c r="O221" s="85"/>
      <c r="P221" s="6"/>
      <c r="Q221" s="7"/>
      <c r="R221" s="12"/>
      <c r="S221" s="8"/>
      <c r="U221" s="100"/>
    </row>
    <row r="222" spans="2:21" s="9" customFormat="1" ht="12.6" customHeight="1">
      <c r="B222" s="243"/>
      <c r="C222" s="246"/>
      <c r="D222" s="255" t="str">
        <f>IF(B222="","",IF(B222=1,DATE(YEAR($E$3),B222,C222),IF(B222=2,DATE(YEAR($E$3),B222,C222),IF(B222=3,DATE(YEAR($E$3),B222,C222),DATE(YEAR($P$3),B222,C222)))))</f>
        <v/>
      </c>
      <c r="E222" s="252" t="str">
        <f>IF(B222="","",TEXT(WEEKDAY(D222),"aaa"))</f>
        <v/>
      </c>
      <c r="F222" s="246"/>
      <c r="G222" s="264" t="str">
        <f>IF(F222="","",IF(F222&lt;100,VLOOKUP(F222,'研修事項 一覧'!$B$285:$D$313,2,FALSE),IF(F222&gt;=100,VLOOKUP(F222,'研修事項 一覧'!$F$285:$H$308,2,FALSE),"再入力")))</f>
        <v/>
      </c>
      <c r="H222" s="258" t="str">
        <f>IF(F222="","",IF(F222&lt;100,VLOOKUP(F222,'研修事項 一覧'!$B$285:$D$313,3,FALSE),IF(F222&gt;=100,VLOOKUP(F222,'研修事項 一覧'!$F$285:$H$308,3,FALSE),"再入力")))</f>
        <v/>
      </c>
      <c r="I222" s="125"/>
      <c r="J222" s="249"/>
      <c r="K222" s="125"/>
      <c r="L222" s="126"/>
      <c r="M222" s="127"/>
      <c r="N222" s="261"/>
      <c r="O222" s="85"/>
      <c r="P222" s="6"/>
      <c r="Q222" s="7"/>
      <c r="R222" s="12"/>
      <c r="S222" s="8"/>
      <c r="U222" s="100"/>
    </row>
    <row r="223" spans="2:21" s="9" customFormat="1" ht="12.6" customHeight="1">
      <c r="B223" s="244"/>
      <c r="C223" s="247"/>
      <c r="D223" s="256"/>
      <c r="E223" s="253"/>
      <c r="F223" s="247"/>
      <c r="G223" s="265"/>
      <c r="H223" s="259"/>
      <c r="I223" s="128"/>
      <c r="J223" s="250"/>
      <c r="K223" s="128"/>
      <c r="L223" s="129"/>
      <c r="M223" s="130"/>
      <c r="N223" s="262"/>
      <c r="O223" s="85"/>
      <c r="P223" s="6"/>
      <c r="Q223" s="7"/>
      <c r="R223" s="12"/>
      <c r="S223" s="8"/>
      <c r="U223" s="100"/>
    </row>
    <row r="224" spans="2:21" s="9" customFormat="1" ht="12.6" customHeight="1">
      <c r="B224" s="244"/>
      <c r="C224" s="247"/>
      <c r="D224" s="256"/>
      <c r="E224" s="253"/>
      <c r="F224" s="247"/>
      <c r="G224" s="265"/>
      <c r="H224" s="259"/>
      <c r="I224" s="128"/>
      <c r="J224" s="250"/>
      <c r="K224" s="128"/>
      <c r="L224" s="129"/>
      <c r="M224" s="130"/>
      <c r="N224" s="262"/>
      <c r="O224" s="85"/>
      <c r="P224" s="6"/>
      <c r="Q224" s="7"/>
      <c r="R224" s="12"/>
      <c r="S224" s="8"/>
      <c r="U224" s="100"/>
    </row>
    <row r="225" spans="2:21" s="9" customFormat="1" ht="12.6" customHeight="1">
      <c r="B225" s="244"/>
      <c r="C225" s="247"/>
      <c r="D225" s="256"/>
      <c r="E225" s="253"/>
      <c r="F225" s="247"/>
      <c r="G225" s="265"/>
      <c r="H225" s="259"/>
      <c r="I225" s="128"/>
      <c r="J225" s="250"/>
      <c r="K225" s="128"/>
      <c r="L225" s="129"/>
      <c r="M225" s="130"/>
      <c r="N225" s="262"/>
      <c r="O225" s="85"/>
      <c r="P225" s="6"/>
      <c r="Q225" s="7"/>
      <c r="R225" s="12"/>
      <c r="S225" s="8"/>
      <c r="U225" s="100"/>
    </row>
    <row r="226" spans="2:21" s="9" customFormat="1" ht="12.6" customHeight="1">
      <c r="B226" s="245"/>
      <c r="C226" s="248"/>
      <c r="D226" s="257"/>
      <c r="E226" s="254"/>
      <c r="F226" s="248"/>
      <c r="G226" s="266"/>
      <c r="H226" s="260"/>
      <c r="I226" s="131"/>
      <c r="J226" s="251"/>
      <c r="K226" s="131"/>
      <c r="L226" s="132"/>
      <c r="M226" s="133"/>
      <c r="N226" s="263"/>
      <c r="O226" s="85"/>
      <c r="P226" s="6"/>
      <c r="Q226" s="7"/>
      <c r="R226" s="12"/>
      <c r="S226" s="8"/>
      <c r="U226" s="100"/>
    </row>
    <row r="227" spans="2:21" s="9" customFormat="1" ht="12.6" customHeight="1">
      <c r="B227" s="243"/>
      <c r="C227" s="246"/>
      <c r="D227" s="255" t="str">
        <f>IF(B227="","",IF(B227=1,DATE(YEAR($E$3),B227,C227),IF(B227=2,DATE(YEAR($E$3),B227,C227),IF(B227=3,DATE(YEAR($E$3),B227,C227),DATE(YEAR($P$3),B227,C227)))))</f>
        <v/>
      </c>
      <c r="E227" s="252" t="str">
        <f>IF(B227="","",TEXT(WEEKDAY(D227),"aaa"))</f>
        <v/>
      </c>
      <c r="F227" s="246"/>
      <c r="G227" s="264" t="str">
        <f>IF(F227="","",IF(F227&lt;100,VLOOKUP(F227,'研修事項 一覧'!$B$285:$D$313,2,FALSE),IF(F227&gt;=100,VLOOKUP(F227,'研修事項 一覧'!$F$285:$H$308,2,FALSE),"再入力")))</f>
        <v/>
      </c>
      <c r="H227" s="258" t="str">
        <f>IF(F227="","",IF(F227&lt;100,VLOOKUP(F227,'研修事項 一覧'!$B$285:$D$313,3,FALSE),IF(F227&gt;=100,VLOOKUP(F227,'研修事項 一覧'!$F$285:$H$308,3,FALSE),"再入力")))</f>
        <v/>
      </c>
      <c r="I227" s="125"/>
      <c r="J227" s="249"/>
      <c r="K227" s="125"/>
      <c r="L227" s="126"/>
      <c r="M227" s="127"/>
      <c r="N227" s="261"/>
      <c r="O227" s="85"/>
      <c r="P227" s="6"/>
      <c r="Q227" s="7"/>
      <c r="R227" s="12"/>
      <c r="S227" s="8"/>
      <c r="U227" s="100"/>
    </row>
    <row r="228" spans="2:21" s="9" customFormat="1" ht="12.6" customHeight="1">
      <c r="B228" s="244"/>
      <c r="C228" s="247"/>
      <c r="D228" s="256"/>
      <c r="E228" s="253"/>
      <c r="F228" s="247"/>
      <c r="G228" s="265"/>
      <c r="H228" s="259"/>
      <c r="I228" s="128"/>
      <c r="J228" s="250"/>
      <c r="K228" s="128"/>
      <c r="L228" s="129"/>
      <c r="M228" s="130"/>
      <c r="N228" s="262"/>
      <c r="O228" s="85"/>
      <c r="P228" s="6"/>
      <c r="Q228" s="7"/>
      <c r="R228" s="12"/>
      <c r="S228" s="8"/>
      <c r="U228" s="100"/>
    </row>
    <row r="229" spans="2:21" s="9" customFormat="1" ht="12.6" customHeight="1">
      <c r="B229" s="244"/>
      <c r="C229" s="247"/>
      <c r="D229" s="256"/>
      <c r="E229" s="253"/>
      <c r="F229" s="247"/>
      <c r="G229" s="265"/>
      <c r="H229" s="259"/>
      <c r="I229" s="128"/>
      <c r="J229" s="250"/>
      <c r="K229" s="128"/>
      <c r="L229" s="129"/>
      <c r="M229" s="130"/>
      <c r="N229" s="262"/>
      <c r="O229" s="85"/>
      <c r="P229" s="6"/>
      <c r="Q229" s="7"/>
      <c r="R229" s="12"/>
      <c r="S229" s="8"/>
      <c r="U229" s="100"/>
    </row>
    <row r="230" spans="2:21" s="9" customFormat="1" ht="12.6" customHeight="1">
      <c r="B230" s="244"/>
      <c r="C230" s="247"/>
      <c r="D230" s="256"/>
      <c r="E230" s="253"/>
      <c r="F230" s="247"/>
      <c r="G230" s="265"/>
      <c r="H230" s="259"/>
      <c r="I230" s="128"/>
      <c r="J230" s="250"/>
      <c r="K230" s="128"/>
      <c r="L230" s="129"/>
      <c r="M230" s="130"/>
      <c r="N230" s="262"/>
      <c r="O230" s="85"/>
      <c r="P230" s="6"/>
      <c r="Q230" s="7"/>
      <c r="R230" s="12"/>
      <c r="S230" s="8"/>
      <c r="U230" s="100"/>
    </row>
    <row r="231" spans="2:21" s="9" customFormat="1" ht="12.6" customHeight="1">
      <c r="B231" s="245"/>
      <c r="C231" s="248"/>
      <c r="D231" s="257"/>
      <c r="E231" s="254"/>
      <c r="F231" s="248"/>
      <c r="G231" s="266"/>
      <c r="H231" s="260"/>
      <c r="I231" s="131"/>
      <c r="J231" s="251"/>
      <c r="K231" s="131"/>
      <c r="L231" s="129"/>
      <c r="M231" s="130"/>
      <c r="N231" s="263"/>
      <c r="O231" s="85"/>
      <c r="P231" s="6"/>
      <c r="Q231" s="7"/>
      <c r="R231" s="12"/>
      <c r="S231" s="8"/>
      <c r="U231" s="100"/>
    </row>
    <row r="232" spans="2:21" s="9" customFormat="1" ht="12.6" customHeight="1">
      <c r="B232" s="243"/>
      <c r="C232" s="246"/>
      <c r="D232" s="255" t="str">
        <f>IF(B232="","",IF(B232=1,DATE(YEAR($E$3),B232,C232),IF(B232=2,DATE(YEAR($E$3),B232,C232),IF(B232=3,DATE(YEAR($E$3),B232,C232),DATE(YEAR($P$3),B232,C232)))))</f>
        <v/>
      </c>
      <c r="E232" s="252" t="str">
        <f>IF(B232="","",TEXT(WEEKDAY(D232),"aaa"))</f>
        <v/>
      </c>
      <c r="F232" s="246"/>
      <c r="G232" s="264" t="str">
        <f>IF(F232="","",IF(F232&lt;100,VLOOKUP(F232,'研修事項 一覧'!$B$285:$D$313,2,FALSE),IF(F232&gt;=100,VLOOKUP(F232,'研修事項 一覧'!$F$285:$H$308,2,FALSE),"再入力")))</f>
        <v/>
      </c>
      <c r="H232" s="258" t="str">
        <f>IF(F232="","",IF(F232&lt;100,VLOOKUP(F232,'研修事項 一覧'!$B$285:$D$313,3,FALSE),IF(F232&gt;=100,VLOOKUP(F232,'研修事項 一覧'!$F$285:$H$308,3,FALSE),"再入力")))</f>
        <v/>
      </c>
      <c r="I232" s="125"/>
      <c r="J232" s="249"/>
      <c r="K232" s="125"/>
      <c r="L232" s="126"/>
      <c r="M232" s="127"/>
      <c r="N232" s="261"/>
      <c r="O232" s="85"/>
      <c r="P232" s="6"/>
      <c r="Q232" s="7"/>
      <c r="R232" s="12"/>
      <c r="S232" s="8"/>
      <c r="U232" s="100"/>
    </row>
    <row r="233" spans="2:21" s="9" customFormat="1" ht="12.6" customHeight="1">
      <c r="B233" s="244"/>
      <c r="C233" s="247"/>
      <c r="D233" s="256"/>
      <c r="E233" s="253"/>
      <c r="F233" s="247"/>
      <c r="G233" s="265"/>
      <c r="H233" s="259"/>
      <c r="I233" s="128"/>
      <c r="J233" s="250"/>
      <c r="K233" s="128"/>
      <c r="L233" s="129"/>
      <c r="M233" s="130"/>
      <c r="N233" s="262"/>
      <c r="O233" s="85"/>
      <c r="P233" s="6"/>
      <c r="Q233" s="7"/>
      <c r="R233" s="12"/>
      <c r="S233" s="8"/>
      <c r="U233" s="100"/>
    </row>
    <row r="234" spans="2:21" s="9" customFormat="1" ht="12.6" customHeight="1">
      <c r="B234" s="244"/>
      <c r="C234" s="247"/>
      <c r="D234" s="256"/>
      <c r="E234" s="253"/>
      <c r="F234" s="247"/>
      <c r="G234" s="265"/>
      <c r="H234" s="259"/>
      <c r="I234" s="128"/>
      <c r="J234" s="250"/>
      <c r="K234" s="128"/>
      <c r="L234" s="129"/>
      <c r="M234" s="130"/>
      <c r="N234" s="262"/>
      <c r="O234" s="85"/>
      <c r="P234" s="6"/>
      <c r="Q234" s="7"/>
      <c r="R234" s="12"/>
      <c r="S234" s="8"/>
      <c r="U234" s="96"/>
    </row>
    <row r="235" spans="2:21" s="9" customFormat="1" ht="12.6" customHeight="1">
      <c r="B235" s="244"/>
      <c r="C235" s="247"/>
      <c r="D235" s="256"/>
      <c r="E235" s="253"/>
      <c r="F235" s="247"/>
      <c r="G235" s="265"/>
      <c r="H235" s="259"/>
      <c r="I235" s="128"/>
      <c r="J235" s="250"/>
      <c r="K235" s="128"/>
      <c r="L235" s="129"/>
      <c r="M235" s="130"/>
      <c r="N235" s="262"/>
      <c r="O235" s="85"/>
      <c r="P235" s="6"/>
      <c r="Q235" s="7"/>
      <c r="R235" s="12"/>
      <c r="S235" s="8"/>
      <c r="U235" s="97"/>
    </row>
    <row r="236" spans="2:21" ht="12.6" customHeight="1">
      <c r="B236" s="245"/>
      <c r="C236" s="248"/>
      <c r="D236" s="257"/>
      <c r="E236" s="254"/>
      <c r="F236" s="248"/>
      <c r="G236" s="266"/>
      <c r="H236" s="260"/>
      <c r="I236" s="131"/>
      <c r="J236" s="251"/>
      <c r="K236" s="131"/>
      <c r="L236" s="129"/>
      <c r="M236" s="130"/>
      <c r="N236" s="263"/>
    </row>
    <row r="237" spans="2:21" ht="12.6" customHeight="1">
      <c r="B237" s="243"/>
      <c r="C237" s="246"/>
      <c r="D237" s="255" t="str">
        <f>IF(B237="","",IF(B237=1,DATE(YEAR($E$3),B237,C237),IF(B237=2,DATE(YEAR($E$3),B237,C237),IF(B237=3,DATE(YEAR($E$3),B237,C237),DATE(YEAR($P$3),B237,C237)))))</f>
        <v/>
      </c>
      <c r="E237" s="252" t="str">
        <f>IF(B237="","",TEXT(WEEKDAY(D237),"aaa"))</f>
        <v/>
      </c>
      <c r="F237" s="246"/>
      <c r="G237" s="264" t="str">
        <f>IF(F237="","",IF(F237&lt;100,VLOOKUP(F237,'研修事項 一覧'!$B$285:$D$313,2,FALSE),IF(F237&gt;=100,VLOOKUP(F237,'研修事項 一覧'!$F$285:$H$308,2,FALSE),"再入力")))</f>
        <v/>
      </c>
      <c r="H237" s="258" t="str">
        <f>IF(F237="","",IF(F237&lt;100,VLOOKUP(F237,'研修事項 一覧'!$B$285:$D$313,3,FALSE),IF(F237&gt;=100,VLOOKUP(F237,'研修事項 一覧'!$F$285:$H$308,3,FALSE),"再入力")))</f>
        <v/>
      </c>
      <c r="I237" s="125"/>
      <c r="J237" s="249"/>
      <c r="K237" s="125"/>
      <c r="L237" s="126"/>
      <c r="M237" s="127"/>
      <c r="N237" s="261"/>
    </row>
    <row r="238" spans="2:21" ht="12.6" customHeight="1">
      <c r="B238" s="244"/>
      <c r="C238" s="247"/>
      <c r="D238" s="256"/>
      <c r="E238" s="253"/>
      <c r="F238" s="247"/>
      <c r="G238" s="265"/>
      <c r="H238" s="259"/>
      <c r="I238" s="128"/>
      <c r="J238" s="250"/>
      <c r="K238" s="128"/>
      <c r="L238" s="129"/>
      <c r="M238" s="130"/>
      <c r="N238" s="262"/>
    </row>
    <row r="239" spans="2:21" ht="12.6" customHeight="1">
      <c r="B239" s="244"/>
      <c r="C239" s="247"/>
      <c r="D239" s="256"/>
      <c r="E239" s="253"/>
      <c r="F239" s="247"/>
      <c r="G239" s="265"/>
      <c r="H239" s="259"/>
      <c r="I239" s="128"/>
      <c r="J239" s="250"/>
      <c r="K239" s="128"/>
      <c r="L239" s="129"/>
      <c r="M239" s="130"/>
      <c r="N239" s="262"/>
    </row>
    <row r="240" spans="2:21" ht="12.6" customHeight="1">
      <c r="B240" s="244"/>
      <c r="C240" s="247"/>
      <c r="D240" s="256"/>
      <c r="E240" s="253"/>
      <c r="F240" s="247"/>
      <c r="G240" s="265"/>
      <c r="H240" s="259"/>
      <c r="I240" s="128"/>
      <c r="J240" s="250"/>
      <c r="K240" s="128"/>
      <c r="L240" s="129"/>
      <c r="M240" s="130"/>
      <c r="N240" s="262"/>
    </row>
    <row r="241" spans="2:14" ht="12.6" customHeight="1">
      <c r="B241" s="245"/>
      <c r="C241" s="248"/>
      <c r="D241" s="257"/>
      <c r="E241" s="254"/>
      <c r="F241" s="248"/>
      <c r="G241" s="266"/>
      <c r="H241" s="260"/>
      <c r="I241" s="131"/>
      <c r="J241" s="251"/>
      <c r="K241" s="131"/>
      <c r="L241" s="129"/>
      <c r="M241" s="130"/>
      <c r="N241" s="263"/>
    </row>
    <row r="242" spans="2:14" ht="12.6" customHeight="1">
      <c r="B242" s="243"/>
      <c r="C242" s="246"/>
      <c r="D242" s="255" t="str">
        <f>IF(B242="","",IF(B242=1,DATE(YEAR($E$3),B242,C242),IF(B242=2,DATE(YEAR($E$3),B242,C242),IF(B242=3,DATE(YEAR($E$3),B242,C242),DATE(YEAR($P$3),B242,C242)))))</f>
        <v/>
      </c>
      <c r="E242" s="252" t="str">
        <f>IF(B242="","",TEXT(WEEKDAY(D242),"aaa"))</f>
        <v/>
      </c>
      <c r="F242" s="246"/>
      <c r="G242" s="264" t="str">
        <f>IF(F242="","",IF(F242&lt;100,VLOOKUP(F242,'研修事項 一覧'!$B$285:$D$313,2,FALSE),IF(F242&gt;=100,VLOOKUP(F242,'研修事項 一覧'!$F$285:$H$308,2,FALSE),"再入力")))</f>
        <v/>
      </c>
      <c r="H242" s="258" t="str">
        <f>IF(F242="","",IF(F242&lt;100,VLOOKUP(F242,'研修事項 一覧'!$B$285:$D$313,3,FALSE),IF(F242&gt;=100,VLOOKUP(F242,'研修事項 一覧'!$F$285:$H$308,3,FALSE),"再入力")))</f>
        <v/>
      </c>
      <c r="I242" s="125"/>
      <c r="J242" s="249"/>
      <c r="K242" s="125"/>
      <c r="L242" s="126"/>
      <c r="M242" s="127"/>
      <c r="N242" s="261"/>
    </row>
    <row r="243" spans="2:14" ht="12.6" customHeight="1">
      <c r="B243" s="244"/>
      <c r="C243" s="247"/>
      <c r="D243" s="256"/>
      <c r="E243" s="253"/>
      <c r="F243" s="247"/>
      <c r="G243" s="265"/>
      <c r="H243" s="259"/>
      <c r="I243" s="128"/>
      <c r="J243" s="250"/>
      <c r="K243" s="128"/>
      <c r="L243" s="129"/>
      <c r="M243" s="130"/>
      <c r="N243" s="262"/>
    </row>
    <row r="244" spans="2:14" ht="12.6" customHeight="1">
      <c r="B244" s="244"/>
      <c r="C244" s="247"/>
      <c r="D244" s="256"/>
      <c r="E244" s="253"/>
      <c r="F244" s="247"/>
      <c r="G244" s="265"/>
      <c r="H244" s="259"/>
      <c r="I244" s="128"/>
      <c r="J244" s="250"/>
      <c r="K244" s="128"/>
      <c r="L244" s="129"/>
      <c r="M244" s="130"/>
      <c r="N244" s="262"/>
    </row>
    <row r="245" spans="2:14" ht="12.6" customHeight="1">
      <c r="B245" s="244"/>
      <c r="C245" s="247"/>
      <c r="D245" s="256"/>
      <c r="E245" s="253"/>
      <c r="F245" s="247"/>
      <c r="G245" s="265"/>
      <c r="H245" s="259"/>
      <c r="I245" s="128"/>
      <c r="J245" s="250"/>
      <c r="K245" s="128"/>
      <c r="L245" s="129"/>
      <c r="M245" s="130"/>
      <c r="N245" s="262"/>
    </row>
    <row r="246" spans="2:14" ht="12.6" customHeight="1">
      <c r="B246" s="245"/>
      <c r="C246" s="248"/>
      <c r="D246" s="257"/>
      <c r="E246" s="254"/>
      <c r="F246" s="248"/>
      <c r="G246" s="266"/>
      <c r="H246" s="260"/>
      <c r="I246" s="131"/>
      <c r="J246" s="251"/>
      <c r="K246" s="131"/>
      <c r="L246" s="132"/>
      <c r="M246" s="133"/>
      <c r="N246" s="263"/>
    </row>
    <row r="247" spans="2:14" ht="12.6" customHeight="1">
      <c r="B247" s="243"/>
      <c r="C247" s="246"/>
      <c r="D247" s="255" t="str">
        <f>IF(B247="","",IF(B247=1,DATE(YEAR($E$3),B247,C247),IF(B247=2,DATE(YEAR($E$3),B247,C247),IF(B247=3,DATE(YEAR($E$3),B247,C247),DATE(YEAR($P$3),B247,C247)))))</f>
        <v/>
      </c>
      <c r="E247" s="252" t="str">
        <f>IF(B247="","",TEXT(WEEKDAY(D247),"aaa"))</f>
        <v/>
      </c>
      <c r="F247" s="246"/>
      <c r="G247" s="264" t="str">
        <f>IF(F247="","",IF(F247&lt;100,VLOOKUP(F247,'研修事項 一覧'!$B$285:$D$313,2,FALSE),IF(F247&gt;=100,VLOOKUP(F247,'研修事項 一覧'!$F$285:$H$308,2,FALSE),"再入力")))</f>
        <v/>
      </c>
      <c r="H247" s="258" t="str">
        <f>IF(F247="","",IF(F247&lt;100,VLOOKUP(F247,'研修事項 一覧'!$B$285:$D$313,3,FALSE),IF(F247&gt;=100,VLOOKUP(F247,'研修事項 一覧'!$F$285:$H$308,3,FALSE),"再入力")))</f>
        <v/>
      </c>
      <c r="I247" s="125"/>
      <c r="J247" s="249"/>
      <c r="K247" s="125"/>
      <c r="L247" s="126"/>
      <c r="M247" s="127"/>
      <c r="N247" s="261"/>
    </row>
    <row r="248" spans="2:14" ht="12.6" customHeight="1">
      <c r="B248" s="244"/>
      <c r="C248" s="247"/>
      <c r="D248" s="256"/>
      <c r="E248" s="253"/>
      <c r="F248" s="247"/>
      <c r="G248" s="265"/>
      <c r="H248" s="259"/>
      <c r="I248" s="128"/>
      <c r="J248" s="250"/>
      <c r="K248" s="128"/>
      <c r="L248" s="129"/>
      <c r="M248" s="130"/>
      <c r="N248" s="262"/>
    </row>
    <row r="249" spans="2:14" ht="12.6" customHeight="1">
      <c r="B249" s="244"/>
      <c r="C249" s="247"/>
      <c r="D249" s="256"/>
      <c r="E249" s="253"/>
      <c r="F249" s="247"/>
      <c r="G249" s="265"/>
      <c r="H249" s="259"/>
      <c r="I249" s="128"/>
      <c r="J249" s="250"/>
      <c r="K249" s="128"/>
      <c r="L249" s="129"/>
      <c r="M249" s="130"/>
      <c r="N249" s="262"/>
    </row>
    <row r="250" spans="2:14" ht="12.6" customHeight="1">
      <c r="B250" s="244"/>
      <c r="C250" s="247"/>
      <c r="D250" s="256"/>
      <c r="E250" s="253"/>
      <c r="F250" s="247"/>
      <c r="G250" s="265"/>
      <c r="H250" s="259"/>
      <c r="I250" s="128"/>
      <c r="J250" s="250"/>
      <c r="K250" s="128"/>
      <c r="L250" s="129"/>
      <c r="M250" s="130"/>
      <c r="N250" s="262"/>
    </row>
    <row r="251" spans="2:14" ht="12.6" customHeight="1">
      <c r="B251" s="245"/>
      <c r="C251" s="248"/>
      <c r="D251" s="257"/>
      <c r="E251" s="254"/>
      <c r="F251" s="248"/>
      <c r="G251" s="266"/>
      <c r="H251" s="260"/>
      <c r="I251" s="131"/>
      <c r="J251" s="251"/>
      <c r="K251" s="131"/>
      <c r="L251" s="129"/>
      <c r="M251" s="130"/>
      <c r="N251" s="263"/>
    </row>
    <row r="252" spans="2:14" ht="12.6" customHeight="1">
      <c r="B252" s="243"/>
      <c r="C252" s="246"/>
      <c r="D252" s="255" t="str">
        <f>IF(B252="","",IF(B252=1,DATE(YEAR($E$3),B252,C252),IF(B252=2,DATE(YEAR($E$3),B252,C252),IF(B252=3,DATE(YEAR($E$3),B252,C252),DATE(YEAR($P$3),B252,C252)))))</f>
        <v/>
      </c>
      <c r="E252" s="252" t="str">
        <f>IF(B252="","",TEXT(WEEKDAY(D252),"aaa"))</f>
        <v/>
      </c>
      <c r="F252" s="246"/>
      <c r="G252" s="264" t="str">
        <f>IF(F252="","",IF(F252&lt;100,VLOOKUP(F252,'研修事項 一覧'!$B$285:$D$313,2,FALSE),IF(F252&gt;=100,VLOOKUP(F252,'研修事項 一覧'!$F$285:$H$308,2,FALSE),"再入力")))</f>
        <v/>
      </c>
      <c r="H252" s="258" t="str">
        <f>IF(F252="","",IF(F252&lt;100,VLOOKUP(F252,'研修事項 一覧'!$B$285:$D$313,3,FALSE),IF(F252&gt;=100,VLOOKUP(F252,'研修事項 一覧'!$F$285:$H$308,3,FALSE),"再入力")))</f>
        <v/>
      </c>
      <c r="I252" s="125"/>
      <c r="J252" s="249"/>
      <c r="K252" s="125"/>
      <c r="L252" s="126"/>
      <c r="M252" s="127"/>
      <c r="N252" s="261"/>
    </row>
    <row r="253" spans="2:14" ht="12.6" customHeight="1">
      <c r="B253" s="244"/>
      <c r="C253" s="247"/>
      <c r="D253" s="256"/>
      <c r="E253" s="253"/>
      <c r="F253" s="247"/>
      <c r="G253" s="265"/>
      <c r="H253" s="259"/>
      <c r="I253" s="128"/>
      <c r="J253" s="250"/>
      <c r="K253" s="128"/>
      <c r="L253" s="129"/>
      <c r="M253" s="130"/>
      <c r="N253" s="262"/>
    </row>
    <row r="254" spans="2:14" ht="12.6" customHeight="1">
      <c r="B254" s="244"/>
      <c r="C254" s="247"/>
      <c r="D254" s="256"/>
      <c r="E254" s="253"/>
      <c r="F254" s="247"/>
      <c r="G254" s="265"/>
      <c r="H254" s="259"/>
      <c r="I254" s="128"/>
      <c r="J254" s="250"/>
      <c r="K254" s="128"/>
      <c r="L254" s="129"/>
      <c r="M254" s="130"/>
      <c r="N254" s="262"/>
    </row>
    <row r="255" spans="2:14" ht="12.6" customHeight="1">
      <c r="B255" s="244"/>
      <c r="C255" s="247"/>
      <c r="D255" s="256"/>
      <c r="E255" s="253"/>
      <c r="F255" s="247"/>
      <c r="G255" s="265"/>
      <c r="H255" s="259"/>
      <c r="I255" s="128"/>
      <c r="J255" s="250"/>
      <c r="K255" s="128"/>
      <c r="L255" s="129"/>
      <c r="M255" s="130"/>
      <c r="N255" s="262"/>
    </row>
    <row r="256" spans="2:14" ht="12.6" customHeight="1">
      <c r="B256" s="245"/>
      <c r="C256" s="248"/>
      <c r="D256" s="257"/>
      <c r="E256" s="254"/>
      <c r="F256" s="248"/>
      <c r="G256" s="266"/>
      <c r="H256" s="260"/>
      <c r="I256" s="131"/>
      <c r="J256" s="251"/>
      <c r="K256" s="131"/>
      <c r="L256" s="129"/>
      <c r="M256" s="130"/>
      <c r="N256" s="263"/>
    </row>
    <row r="257" spans="2:14" ht="12.6" customHeight="1">
      <c r="B257" s="243"/>
      <c r="C257" s="246"/>
      <c r="D257" s="255" t="str">
        <f>IF(B257="","",IF(B257=1,DATE(YEAR($E$3),B257,C257),IF(B257=2,DATE(YEAR($E$3),B257,C257),IF(B257=3,DATE(YEAR($E$3),B257,C257),DATE(YEAR($P$3),B257,C257)))))</f>
        <v/>
      </c>
      <c r="E257" s="252" t="str">
        <f>IF(B257="","",TEXT(WEEKDAY(D257),"aaa"))</f>
        <v/>
      </c>
      <c r="F257" s="246"/>
      <c r="G257" s="264" t="str">
        <f>IF(F257="","",IF(F257&lt;100,VLOOKUP(F257,'研修事項 一覧'!$B$285:$D$313,2,FALSE),IF(F257&gt;=100,VLOOKUP(F257,'研修事項 一覧'!$F$285:$H$308,2,FALSE),"再入力")))</f>
        <v/>
      </c>
      <c r="H257" s="258" t="str">
        <f>IF(F257="","",IF(F257&lt;100,VLOOKUP(F257,'研修事項 一覧'!$B$285:$D$313,3,FALSE),IF(F257&gt;=100,VLOOKUP(F257,'研修事項 一覧'!$F$285:$H$308,3,FALSE),"再入力")))</f>
        <v/>
      </c>
      <c r="I257" s="125"/>
      <c r="J257" s="249"/>
      <c r="K257" s="125"/>
      <c r="L257" s="126"/>
      <c r="M257" s="127"/>
      <c r="N257" s="261"/>
    </row>
    <row r="258" spans="2:14" ht="12.6" customHeight="1">
      <c r="B258" s="244"/>
      <c r="C258" s="247"/>
      <c r="D258" s="256"/>
      <c r="E258" s="253"/>
      <c r="F258" s="247"/>
      <c r="G258" s="265"/>
      <c r="H258" s="259"/>
      <c r="I258" s="128"/>
      <c r="J258" s="250"/>
      <c r="K258" s="128"/>
      <c r="L258" s="129"/>
      <c r="M258" s="130"/>
      <c r="N258" s="262"/>
    </row>
    <row r="259" spans="2:14" ht="12.6" customHeight="1">
      <c r="B259" s="244"/>
      <c r="C259" s="247"/>
      <c r="D259" s="256"/>
      <c r="E259" s="253"/>
      <c r="F259" s="247"/>
      <c r="G259" s="265"/>
      <c r="H259" s="259"/>
      <c r="I259" s="128"/>
      <c r="J259" s="250"/>
      <c r="K259" s="128"/>
      <c r="L259" s="129"/>
      <c r="M259" s="130"/>
      <c r="N259" s="262"/>
    </row>
    <row r="260" spans="2:14" ht="12.6" customHeight="1">
      <c r="B260" s="244"/>
      <c r="C260" s="247"/>
      <c r="D260" s="256"/>
      <c r="E260" s="253"/>
      <c r="F260" s="247"/>
      <c r="G260" s="265"/>
      <c r="H260" s="259"/>
      <c r="I260" s="128"/>
      <c r="J260" s="250"/>
      <c r="K260" s="128"/>
      <c r="L260" s="129"/>
      <c r="M260" s="130"/>
      <c r="N260" s="262"/>
    </row>
    <row r="261" spans="2:14" ht="12.6" customHeight="1">
      <c r="B261" s="245"/>
      <c r="C261" s="248"/>
      <c r="D261" s="257"/>
      <c r="E261" s="254"/>
      <c r="F261" s="248"/>
      <c r="G261" s="266"/>
      <c r="H261" s="260"/>
      <c r="I261" s="131"/>
      <c r="J261" s="251"/>
      <c r="K261" s="131"/>
      <c r="L261" s="129"/>
      <c r="M261" s="130"/>
      <c r="N261" s="263"/>
    </row>
    <row r="262" spans="2:14" ht="12.6" customHeight="1">
      <c r="B262" s="243"/>
      <c r="C262" s="246"/>
      <c r="D262" s="255" t="str">
        <f>IF(B262="","",IF(B262=1,DATE(YEAR($E$3),B262,C262),IF(B262=2,DATE(YEAR($E$3),B262,C262),IF(B262=3,DATE(YEAR($E$3),B262,C262),DATE(YEAR($P$3),B262,C262)))))</f>
        <v/>
      </c>
      <c r="E262" s="252" t="str">
        <f>IF(B262="","",TEXT(WEEKDAY(D262),"aaa"))</f>
        <v/>
      </c>
      <c r="F262" s="246"/>
      <c r="G262" s="264" t="str">
        <f>IF(F262="","",IF(F262&lt;100,VLOOKUP(F262,'研修事項 一覧'!$B$285:$D$313,2,FALSE),IF(F262&gt;=100,VLOOKUP(F262,'研修事項 一覧'!$F$285:$H$308,2,FALSE),"再入力")))</f>
        <v/>
      </c>
      <c r="H262" s="258" t="str">
        <f>IF(F262="","",IF(F262&lt;100,VLOOKUP(F262,'研修事項 一覧'!$B$285:$D$313,3,FALSE),IF(F262&gt;=100,VLOOKUP(F262,'研修事項 一覧'!$F$285:$H$308,3,FALSE),"再入力")))</f>
        <v/>
      </c>
      <c r="I262" s="125"/>
      <c r="J262" s="249"/>
      <c r="K262" s="125"/>
      <c r="L262" s="126"/>
      <c r="M262" s="127"/>
      <c r="N262" s="261"/>
    </row>
    <row r="263" spans="2:14" ht="12.6" customHeight="1">
      <c r="B263" s="244"/>
      <c r="C263" s="247"/>
      <c r="D263" s="256"/>
      <c r="E263" s="253"/>
      <c r="F263" s="247"/>
      <c r="G263" s="265"/>
      <c r="H263" s="259"/>
      <c r="I263" s="128"/>
      <c r="J263" s="250"/>
      <c r="K263" s="128"/>
      <c r="L263" s="129"/>
      <c r="M263" s="130"/>
      <c r="N263" s="262"/>
    </row>
    <row r="264" spans="2:14" ht="12.6" customHeight="1">
      <c r="B264" s="244"/>
      <c r="C264" s="247"/>
      <c r="D264" s="256"/>
      <c r="E264" s="253"/>
      <c r="F264" s="247"/>
      <c r="G264" s="265"/>
      <c r="H264" s="259"/>
      <c r="I264" s="128"/>
      <c r="J264" s="250"/>
      <c r="K264" s="128"/>
      <c r="L264" s="129"/>
      <c r="M264" s="130"/>
      <c r="N264" s="262"/>
    </row>
    <row r="265" spans="2:14" ht="12.6" customHeight="1">
      <c r="B265" s="244"/>
      <c r="C265" s="247"/>
      <c r="D265" s="256"/>
      <c r="E265" s="253"/>
      <c r="F265" s="247"/>
      <c r="G265" s="265"/>
      <c r="H265" s="259"/>
      <c r="I265" s="128"/>
      <c r="J265" s="250"/>
      <c r="K265" s="128"/>
      <c r="L265" s="129"/>
      <c r="M265" s="130"/>
      <c r="N265" s="262"/>
    </row>
    <row r="266" spans="2:14" ht="12.6" customHeight="1">
      <c r="B266" s="245"/>
      <c r="C266" s="248"/>
      <c r="D266" s="257"/>
      <c r="E266" s="254"/>
      <c r="F266" s="248"/>
      <c r="G266" s="266"/>
      <c r="H266" s="260"/>
      <c r="I266" s="131"/>
      <c r="J266" s="251"/>
      <c r="K266" s="131"/>
      <c r="L266" s="129"/>
      <c r="M266" s="130"/>
      <c r="N266" s="263"/>
    </row>
    <row r="267" spans="2:14" ht="12.6" customHeight="1">
      <c r="B267" s="243"/>
      <c r="C267" s="246"/>
      <c r="D267" s="255" t="str">
        <f>IF(B267="","",IF(B267=1,DATE(YEAR($E$3),B267,C267),IF(B267=2,DATE(YEAR($E$3),B267,C267),IF(B267=3,DATE(YEAR($E$3),B267,C267),DATE(YEAR($P$3),B267,C267)))))</f>
        <v/>
      </c>
      <c r="E267" s="252" t="str">
        <f>IF(B267="","",TEXT(WEEKDAY(D267),"aaa"))</f>
        <v/>
      </c>
      <c r="F267" s="246"/>
      <c r="G267" s="264" t="str">
        <f>IF(F267="","",IF(F267&lt;100,VLOOKUP(F267,'研修事項 一覧'!$B$285:$D$313,2,FALSE),IF(F267&gt;=100,VLOOKUP(F267,'研修事項 一覧'!$F$285:$H$308,2,FALSE),"再入力")))</f>
        <v/>
      </c>
      <c r="H267" s="258" t="str">
        <f>IF(F267="","",IF(F267&lt;100,VLOOKUP(F267,'研修事項 一覧'!$B$285:$D$313,3,FALSE),IF(F267&gt;=100,VLOOKUP(F267,'研修事項 一覧'!$F$285:$H$308,3,FALSE),"再入力")))</f>
        <v/>
      </c>
      <c r="I267" s="125"/>
      <c r="J267" s="249"/>
      <c r="K267" s="125"/>
      <c r="L267" s="126"/>
      <c r="M267" s="127"/>
      <c r="N267" s="261"/>
    </row>
    <row r="268" spans="2:14" ht="12.6" customHeight="1">
      <c r="B268" s="244"/>
      <c r="C268" s="247"/>
      <c r="D268" s="256"/>
      <c r="E268" s="253"/>
      <c r="F268" s="247"/>
      <c r="G268" s="265"/>
      <c r="H268" s="259"/>
      <c r="I268" s="128"/>
      <c r="J268" s="250"/>
      <c r="K268" s="128"/>
      <c r="L268" s="129"/>
      <c r="M268" s="130"/>
      <c r="N268" s="262"/>
    </row>
    <row r="269" spans="2:14" ht="12.6" customHeight="1">
      <c r="B269" s="244"/>
      <c r="C269" s="247"/>
      <c r="D269" s="256"/>
      <c r="E269" s="253"/>
      <c r="F269" s="247"/>
      <c r="G269" s="265"/>
      <c r="H269" s="259"/>
      <c r="I269" s="128"/>
      <c r="J269" s="250"/>
      <c r="K269" s="128"/>
      <c r="L269" s="129"/>
      <c r="M269" s="130"/>
      <c r="N269" s="262"/>
    </row>
    <row r="270" spans="2:14" ht="12.6" customHeight="1">
      <c r="B270" s="244"/>
      <c r="C270" s="247"/>
      <c r="D270" s="256"/>
      <c r="E270" s="253"/>
      <c r="F270" s="247"/>
      <c r="G270" s="265"/>
      <c r="H270" s="259"/>
      <c r="I270" s="128"/>
      <c r="J270" s="250"/>
      <c r="K270" s="128"/>
      <c r="L270" s="129"/>
      <c r="M270" s="130"/>
      <c r="N270" s="262"/>
    </row>
    <row r="271" spans="2:14" ht="12.6" customHeight="1">
      <c r="B271" s="245"/>
      <c r="C271" s="248"/>
      <c r="D271" s="257"/>
      <c r="E271" s="254"/>
      <c r="F271" s="248"/>
      <c r="G271" s="266"/>
      <c r="H271" s="260"/>
      <c r="I271" s="131"/>
      <c r="J271" s="251"/>
      <c r="K271" s="131"/>
      <c r="L271" s="129"/>
      <c r="M271" s="130"/>
      <c r="N271" s="263"/>
    </row>
    <row r="272" spans="2:14" ht="12.6" customHeight="1">
      <c r="B272" s="243"/>
      <c r="C272" s="246"/>
      <c r="D272" s="255" t="str">
        <f>IF(B272="","",IF(B272=1,DATE(YEAR($E$3),B272,C272),IF(B272=2,DATE(YEAR($E$3),B272,C272),IF(B272=3,DATE(YEAR($E$3),B272,C272),DATE(YEAR($P$3),B272,C272)))))</f>
        <v/>
      </c>
      <c r="E272" s="252" t="str">
        <f>IF(B272="","",TEXT(WEEKDAY(D272),"aaa"))</f>
        <v/>
      </c>
      <c r="F272" s="246"/>
      <c r="G272" s="264" t="str">
        <f>IF(F272="","",IF(F272&lt;100,VLOOKUP(F272,'研修事項 一覧'!$B$285:$D$313,2,FALSE),IF(F272&gt;=100,VLOOKUP(F272,'研修事項 一覧'!$F$285:$H$308,2,FALSE),"再入力")))</f>
        <v/>
      </c>
      <c r="H272" s="258" t="str">
        <f>IF(F272="","",IF(F272&lt;100,VLOOKUP(F272,'研修事項 一覧'!$B$285:$D$313,3,FALSE),IF(F272&gt;=100,VLOOKUP(F272,'研修事項 一覧'!$F$285:$H$308,3,FALSE),"再入力")))</f>
        <v/>
      </c>
      <c r="I272" s="125"/>
      <c r="J272" s="249"/>
      <c r="K272" s="125"/>
      <c r="L272" s="126"/>
      <c r="M272" s="127"/>
      <c r="N272" s="261"/>
    </row>
    <row r="273" spans="2:14" ht="12.6" customHeight="1">
      <c r="B273" s="244"/>
      <c r="C273" s="247"/>
      <c r="D273" s="256"/>
      <c r="E273" s="253"/>
      <c r="F273" s="247"/>
      <c r="G273" s="265"/>
      <c r="H273" s="259"/>
      <c r="I273" s="128"/>
      <c r="J273" s="250"/>
      <c r="K273" s="128"/>
      <c r="L273" s="129"/>
      <c r="M273" s="130"/>
      <c r="N273" s="262"/>
    </row>
    <row r="274" spans="2:14" ht="12.6" customHeight="1">
      <c r="B274" s="244"/>
      <c r="C274" s="247"/>
      <c r="D274" s="256"/>
      <c r="E274" s="253"/>
      <c r="F274" s="247"/>
      <c r="G274" s="265"/>
      <c r="H274" s="259"/>
      <c r="I274" s="128"/>
      <c r="J274" s="250"/>
      <c r="K274" s="128"/>
      <c r="L274" s="129"/>
      <c r="M274" s="130"/>
      <c r="N274" s="262"/>
    </row>
    <row r="275" spans="2:14" ht="12.6" customHeight="1">
      <c r="B275" s="244"/>
      <c r="C275" s="247"/>
      <c r="D275" s="256"/>
      <c r="E275" s="253"/>
      <c r="F275" s="247"/>
      <c r="G275" s="265"/>
      <c r="H275" s="259"/>
      <c r="I275" s="128"/>
      <c r="J275" s="250"/>
      <c r="K275" s="128"/>
      <c r="L275" s="129"/>
      <c r="M275" s="130"/>
      <c r="N275" s="262"/>
    </row>
    <row r="276" spans="2:14" ht="12.6" customHeight="1">
      <c r="B276" s="245"/>
      <c r="C276" s="248"/>
      <c r="D276" s="257"/>
      <c r="E276" s="254"/>
      <c r="F276" s="248"/>
      <c r="G276" s="266"/>
      <c r="H276" s="260"/>
      <c r="I276" s="131"/>
      <c r="J276" s="251"/>
      <c r="K276" s="131"/>
      <c r="L276" s="129"/>
      <c r="M276" s="130"/>
      <c r="N276" s="263"/>
    </row>
    <row r="277" spans="2:14" ht="12.6" customHeight="1">
      <c r="B277" s="243"/>
      <c r="C277" s="246"/>
      <c r="D277" s="255" t="str">
        <f>IF(B277="","",IF(B277=1,DATE(YEAR($E$3),B277,C277),IF(B277=2,DATE(YEAR($E$3),B277,C277),IF(B277=3,DATE(YEAR($E$3),B277,C277),DATE(YEAR($P$3),B277,C277)))))</f>
        <v/>
      </c>
      <c r="E277" s="252" t="str">
        <f>IF(B277="","",TEXT(WEEKDAY(D277),"aaa"))</f>
        <v/>
      </c>
      <c r="F277" s="246"/>
      <c r="G277" s="264" t="str">
        <f>IF(F277="","",IF(F277&lt;100,VLOOKUP(F277,'研修事項 一覧'!$B$285:$D$313,2,FALSE),IF(F277&gt;=100,VLOOKUP(F277,'研修事項 一覧'!$F$285:$H$308,2,FALSE),"再入力")))</f>
        <v/>
      </c>
      <c r="H277" s="258" t="str">
        <f>IF(F277="","",IF(F277&lt;100,VLOOKUP(F277,'研修事項 一覧'!$B$285:$D$313,3,FALSE),IF(F277&gt;=100,VLOOKUP(F277,'研修事項 一覧'!$F$285:$H$308,3,FALSE),"再入力")))</f>
        <v/>
      </c>
      <c r="I277" s="125"/>
      <c r="J277" s="249"/>
      <c r="K277" s="125"/>
      <c r="L277" s="126"/>
      <c r="M277" s="127"/>
      <c r="N277" s="261"/>
    </row>
    <row r="278" spans="2:14" ht="12.6" customHeight="1">
      <c r="B278" s="244"/>
      <c r="C278" s="247"/>
      <c r="D278" s="256"/>
      <c r="E278" s="253"/>
      <c r="F278" s="247"/>
      <c r="G278" s="265"/>
      <c r="H278" s="259"/>
      <c r="I278" s="128"/>
      <c r="J278" s="250"/>
      <c r="K278" s="128"/>
      <c r="L278" s="129"/>
      <c r="M278" s="130"/>
      <c r="N278" s="262"/>
    </row>
    <row r="279" spans="2:14" ht="12.6" customHeight="1">
      <c r="B279" s="244"/>
      <c r="C279" s="247"/>
      <c r="D279" s="256"/>
      <c r="E279" s="253"/>
      <c r="F279" s="247"/>
      <c r="G279" s="265"/>
      <c r="H279" s="259"/>
      <c r="I279" s="128"/>
      <c r="J279" s="250"/>
      <c r="K279" s="128"/>
      <c r="L279" s="129"/>
      <c r="M279" s="130"/>
      <c r="N279" s="262"/>
    </row>
    <row r="280" spans="2:14" ht="12.6" customHeight="1">
      <c r="B280" s="244"/>
      <c r="C280" s="247"/>
      <c r="D280" s="256"/>
      <c r="E280" s="253"/>
      <c r="F280" s="247"/>
      <c r="G280" s="265"/>
      <c r="H280" s="259"/>
      <c r="I280" s="128"/>
      <c r="J280" s="250"/>
      <c r="K280" s="128"/>
      <c r="L280" s="129"/>
      <c r="M280" s="130"/>
      <c r="N280" s="262"/>
    </row>
    <row r="281" spans="2:14" ht="12.6" customHeight="1">
      <c r="B281" s="245"/>
      <c r="C281" s="248"/>
      <c r="D281" s="257"/>
      <c r="E281" s="254"/>
      <c r="F281" s="248"/>
      <c r="G281" s="266"/>
      <c r="H281" s="260"/>
      <c r="I281" s="131"/>
      <c r="J281" s="251"/>
      <c r="K281" s="131"/>
      <c r="L281" s="132"/>
      <c r="M281" s="133"/>
      <c r="N281" s="263"/>
    </row>
    <row r="282" spans="2:14" ht="12.6" customHeight="1">
      <c r="B282" s="243"/>
      <c r="C282" s="246"/>
      <c r="D282" s="255" t="str">
        <f>IF(B282="","",IF(B282=1,DATE(YEAR($E$3),B282,C282),IF(B282=2,DATE(YEAR($E$3),B282,C282),IF(B282=3,DATE(YEAR($E$3),B282,C282),DATE(YEAR($P$3),B282,C282)))))</f>
        <v/>
      </c>
      <c r="E282" s="252" t="str">
        <f>IF(B282="","",TEXT(WEEKDAY(D282),"aaa"))</f>
        <v/>
      </c>
      <c r="F282" s="246"/>
      <c r="G282" s="264" t="str">
        <f>IF(F282="","",IF(F282&lt;100,VLOOKUP(F282,'研修事項 一覧'!$B$285:$D$313,2,FALSE),IF(F282&gt;=100,VLOOKUP(F282,'研修事項 一覧'!$F$285:$H$308,2,FALSE),"再入力")))</f>
        <v/>
      </c>
      <c r="H282" s="258" t="str">
        <f>IF(F282="","",IF(F282&lt;100,VLOOKUP(F282,'研修事項 一覧'!$B$285:$D$313,3,FALSE),IF(F282&gt;=100,VLOOKUP(F282,'研修事項 一覧'!$F$285:$H$308,3,FALSE),"再入力")))</f>
        <v/>
      </c>
      <c r="I282" s="125"/>
      <c r="J282" s="249"/>
      <c r="K282" s="125"/>
      <c r="L282" s="126"/>
      <c r="M282" s="127"/>
      <c r="N282" s="261"/>
    </row>
    <row r="283" spans="2:14" ht="12.6" customHeight="1">
      <c r="B283" s="244"/>
      <c r="C283" s="247"/>
      <c r="D283" s="256"/>
      <c r="E283" s="253"/>
      <c r="F283" s="247"/>
      <c r="G283" s="265"/>
      <c r="H283" s="259"/>
      <c r="I283" s="128"/>
      <c r="J283" s="250"/>
      <c r="K283" s="128"/>
      <c r="L283" s="129"/>
      <c r="M283" s="130"/>
      <c r="N283" s="262"/>
    </row>
    <row r="284" spans="2:14" ht="12.6" customHeight="1">
      <c r="B284" s="244"/>
      <c r="C284" s="247"/>
      <c r="D284" s="256"/>
      <c r="E284" s="253"/>
      <c r="F284" s="247"/>
      <c r="G284" s="265"/>
      <c r="H284" s="259"/>
      <c r="I284" s="128"/>
      <c r="J284" s="250"/>
      <c r="K284" s="128"/>
      <c r="L284" s="129"/>
      <c r="M284" s="130"/>
      <c r="N284" s="262"/>
    </row>
    <row r="285" spans="2:14" ht="12.6" customHeight="1">
      <c r="B285" s="244"/>
      <c r="C285" s="247"/>
      <c r="D285" s="256"/>
      <c r="E285" s="253"/>
      <c r="F285" s="247"/>
      <c r="G285" s="265"/>
      <c r="H285" s="259"/>
      <c r="I285" s="128"/>
      <c r="J285" s="250"/>
      <c r="K285" s="128"/>
      <c r="L285" s="129"/>
      <c r="M285" s="130"/>
      <c r="N285" s="262"/>
    </row>
    <row r="286" spans="2:14" ht="12.6" customHeight="1">
      <c r="B286" s="245"/>
      <c r="C286" s="248"/>
      <c r="D286" s="257"/>
      <c r="E286" s="254"/>
      <c r="F286" s="248"/>
      <c r="G286" s="266"/>
      <c r="H286" s="260"/>
      <c r="I286" s="131"/>
      <c r="J286" s="251"/>
      <c r="K286" s="131"/>
      <c r="L286" s="129"/>
      <c r="M286" s="130"/>
      <c r="N286" s="263"/>
    </row>
    <row r="287" spans="2:14" ht="12.6" customHeight="1">
      <c r="B287" s="243"/>
      <c r="C287" s="246"/>
      <c r="D287" s="255" t="str">
        <f>IF(B287="","",IF(B287=1,DATE(YEAR($E$3),B287,C287),IF(B287=2,DATE(YEAR($E$3),B287,C287),IF(B287=3,DATE(YEAR($E$3),B287,C287),DATE(YEAR($P$3),B287,C287)))))</f>
        <v/>
      </c>
      <c r="E287" s="252" t="str">
        <f>IF(B287="","",TEXT(WEEKDAY(D287),"aaa"))</f>
        <v/>
      </c>
      <c r="F287" s="246"/>
      <c r="G287" s="264" t="str">
        <f>IF(F287="","",IF(F287&lt;100,VLOOKUP(F287,'研修事項 一覧'!$B$285:$D$313,2,FALSE),IF(F287&gt;=100,VLOOKUP(F287,'研修事項 一覧'!$F$285:$H$308,2,FALSE),"再入力")))</f>
        <v/>
      </c>
      <c r="H287" s="258" t="str">
        <f>IF(F287="","",IF(F287&lt;100,VLOOKUP(F287,'研修事項 一覧'!$B$285:$D$313,3,FALSE),IF(F287&gt;=100,VLOOKUP(F287,'研修事項 一覧'!$F$285:$H$308,3,FALSE),"再入力")))</f>
        <v/>
      </c>
      <c r="I287" s="125"/>
      <c r="J287" s="249"/>
      <c r="K287" s="125"/>
      <c r="L287" s="126"/>
      <c r="M287" s="127"/>
      <c r="N287" s="261"/>
    </row>
    <row r="288" spans="2:14" ht="12.6" customHeight="1">
      <c r="B288" s="244"/>
      <c r="C288" s="247"/>
      <c r="D288" s="256"/>
      <c r="E288" s="253"/>
      <c r="F288" s="247"/>
      <c r="G288" s="265"/>
      <c r="H288" s="259"/>
      <c r="I288" s="128"/>
      <c r="J288" s="250"/>
      <c r="K288" s="128"/>
      <c r="L288" s="129"/>
      <c r="M288" s="130"/>
      <c r="N288" s="262"/>
    </row>
    <row r="289" spans="2:14" ht="12.6" customHeight="1">
      <c r="B289" s="244"/>
      <c r="C289" s="247"/>
      <c r="D289" s="256"/>
      <c r="E289" s="253"/>
      <c r="F289" s="247"/>
      <c r="G289" s="265"/>
      <c r="H289" s="259"/>
      <c r="I289" s="128"/>
      <c r="J289" s="250"/>
      <c r="K289" s="128"/>
      <c r="L289" s="129"/>
      <c r="M289" s="130"/>
      <c r="N289" s="262"/>
    </row>
    <row r="290" spans="2:14" ht="12.6" customHeight="1">
      <c r="B290" s="244"/>
      <c r="C290" s="247"/>
      <c r="D290" s="256"/>
      <c r="E290" s="253"/>
      <c r="F290" s="247"/>
      <c r="G290" s="265"/>
      <c r="H290" s="259"/>
      <c r="I290" s="128"/>
      <c r="J290" s="250"/>
      <c r="K290" s="128"/>
      <c r="L290" s="129"/>
      <c r="M290" s="130"/>
      <c r="N290" s="262"/>
    </row>
    <row r="291" spans="2:14" ht="12.6" customHeight="1">
      <c r="B291" s="245"/>
      <c r="C291" s="248"/>
      <c r="D291" s="257"/>
      <c r="E291" s="254"/>
      <c r="F291" s="248"/>
      <c r="G291" s="266"/>
      <c r="H291" s="260"/>
      <c r="I291" s="131"/>
      <c r="J291" s="251"/>
      <c r="K291" s="131"/>
      <c r="L291" s="129"/>
      <c r="M291" s="130"/>
      <c r="N291" s="263"/>
    </row>
    <row r="292" spans="2:14" ht="12.6" customHeight="1">
      <c r="B292" s="243"/>
      <c r="C292" s="246"/>
      <c r="D292" s="255" t="str">
        <f>IF(B292="","",IF(B292=1,DATE(YEAR($E$3),B292,C292),IF(B292=2,DATE(YEAR($E$3),B292,C292),IF(B292=3,DATE(YEAR($E$3),B292,C292),DATE(YEAR($P$3),B292,C292)))))</f>
        <v/>
      </c>
      <c r="E292" s="252" t="str">
        <f>IF(B292="","",TEXT(WEEKDAY(D292),"aaa"))</f>
        <v/>
      </c>
      <c r="F292" s="246"/>
      <c r="G292" s="264" t="str">
        <f>IF(F292="","",IF(F292&lt;100,VLOOKUP(F292,'研修事項 一覧'!$B$285:$D$313,2,FALSE),IF(F292&gt;=100,VLOOKUP(F292,'研修事項 一覧'!$F$285:$H$308,2,FALSE),"再入力")))</f>
        <v/>
      </c>
      <c r="H292" s="258" t="str">
        <f>IF(F292="","",IF(F292&lt;100,VLOOKUP(F292,'研修事項 一覧'!$B$285:$D$313,3,FALSE),IF(F292&gt;=100,VLOOKUP(F292,'研修事項 一覧'!$F$285:$H$308,3,FALSE),"再入力")))</f>
        <v/>
      </c>
      <c r="I292" s="125"/>
      <c r="J292" s="249"/>
      <c r="K292" s="125"/>
      <c r="L292" s="126"/>
      <c r="M292" s="127"/>
      <c r="N292" s="261"/>
    </row>
    <row r="293" spans="2:14" ht="12.6" customHeight="1">
      <c r="B293" s="244"/>
      <c r="C293" s="247"/>
      <c r="D293" s="256"/>
      <c r="E293" s="253"/>
      <c r="F293" s="247"/>
      <c r="G293" s="265"/>
      <c r="H293" s="259"/>
      <c r="I293" s="128"/>
      <c r="J293" s="250"/>
      <c r="K293" s="128"/>
      <c r="L293" s="129"/>
      <c r="M293" s="130"/>
      <c r="N293" s="262"/>
    </row>
    <row r="294" spans="2:14" ht="12.6" customHeight="1">
      <c r="B294" s="244"/>
      <c r="C294" s="247"/>
      <c r="D294" s="256"/>
      <c r="E294" s="253"/>
      <c r="F294" s="247"/>
      <c r="G294" s="265"/>
      <c r="H294" s="259"/>
      <c r="I294" s="128"/>
      <c r="J294" s="250"/>
      <c r="K294" s="128"/>
      <c r="L294" s="129"/>
      <c r="M294" s="130"/>
      <c r="N294" s="262"/>
    </row>
    <row r="295" spans="2:14" ht="12.6" customHeight="1">
      <c r="B295" s="244"/>
      <c r="C295" s="247"/>
      <c r="D295" s="256"/>
      <c r="E295" s="253"/>
      <c r="F295" s="247"/>
      <c r="G295" s="265"/>
      <c r="H295" s="259"/>
      <c r="I295" s="128"/>
      <c r="J295" s="250"/>
      <c r="K295" s="128"/>
      <c r="L295" s="129"/>
      <c r="M295" s="130"/>
      <c r="N295" s="262"/>
    </row>
    <row r="296" spans="2:14" ht="12.6" customHeight="1">
      <c r="B296" s="245"/>
      <c r="C296" s="248"/>
      <c r="D296" s="257"/>
      <c r="E296" s="254"/>
      <c r="F296" s="248"/>
      <c r="G296" s="266"/>
      <c r="H296" s="260"/>
      <c r="I296" s="131"/>
      <c r="J296" s="251"/>
      <c r="K296" s="131"/>
      <c r="L296" s="129"/>
      <c r="M296" s="130"/>
      <c r="N296" s="263"/>
    </row>
    <row r="297" spans="2:14" ht="12.6" customHeight="1">
      <c r="B297" s="243"/>
      <c r="C297" s="246"/>
      <c r="D297" s="255" t="str">
        <f>IF(B297="","",IF(B297=1,DATE(YEAR($E$3),B297,C297),IF(B297=2,DATE(YEAR($E$3),B297,C297),IF(B297=3,DATE(YEAR($E$3),B297,C297),DATE(YEAR($P$3),B297,C297)))))</f>
        <v/>
      </c>
      <c r="E297" s="252" t="str">
        <f>IF(B297="","",TEXT(WEEKDAY(D297),"aaa"))</f>
        <v/>
      </c>
      <c r="F297" s="246"/>
      <c r="G297" s="264" t="str">
        <f>IF(F297="","",IF(F297&lt;100,VLOOKUP(F297,'研修事項 一覧'!$B$285:$D$313,2,FALSE),IF(F297&gt;=100,VLOOKUP(F297,'研修事項 一覧'!$F$285:$H$308,2,FALSE),"再入力")))</f>
        <v/>
      </c>
      <c r="H297" s="258" t="str">
        <f>IF(F297="","",IF(F297&lt;100,VLOOKUP(F297,'研修事項 一覧'!$B$285:$D$313,3,FALSE),IF(F297&gt;=100,VLOOKUP(F297,'研修事項 一覧'!$F$285:$H$308,3,FALSE),"再入力")))</f>
        <v/>
      </c>
      <c r="I297" s="125"/>
      <c r="J297" s="249"/>
      <c r="K297" s="125"/>
      <c r="L297" s="126"/>
      <c r="M297" s="127"/>
      <c r="N297" s="261"/>
    </row>
    <row r="298" spans="2:14" ht="12.6" customHeight="1">
      <c r="B298" s="244"/>
      <c r="C298" s="247"/>
      <c r="D298" s="256"/>
      <c r="E298" s="253"/>
      <c r="F298" s="247"/>
      <c r="G298" s="265"/>
      <c r="H298" s="259"/>
      <c r="I298" s="128"/>
      <c r="J298" s="250"/>
      <c r="K298" s="128"/>
      <c r="L298" s="129"/>
      <c r="M298" s="130"/>
      <c r="N298" s="262"/>
    </row>
    <row r="299" spans="2:14" ht="12.6" customHeight="1">
      <c r="B299" s="244"/>
      <c r="C299" s="247"/>
      <c r="D299" s="256"/>
      <c r="E299" s="253"/>
      <c r="F299" s="247"/>
      <c r="G299" s="265"/>
      <c r="H299" s="259"/>
      <c r="I299" s="128"/>
      <c r="J299" s="250"/>
      <c r="K299" s="128"/>
      <c r="L299" s="129"/>
      <c r="M299" s="130"/>
      <c r="N299" s="262"/>
    </row>
    <row r="300" spans="2:14" ht="12.6" customHeight="1">
      <c r="B300" s="244"/>
      <c r="C300" s="247"/>
      <c r="D300" s="256"/>
      <c r="E300" s="253"/>
      <c r="F300" s="247"/>
      <c r="G300" s="265"/>
      <c r="H300" s="259"/>
      <c r="I300" s="128"/>
      <c r="J300" s="250"/>
      <c r="K300" s="128"/>
      <c r="L300" s="129"/>
      <c r="M300" s="130"/>
      <c r="N300" s="262"/>
    </row>
    <row r="301" spans="2:14" ht="12.6" customHeight="1">
      <c r="B301" s="245"/>
      <c r="C301" s="248"/>
      <c r="D301" s="257"/>
      <c r="E301" s="254"/>
      <c r="F301" s="248"/>
      <c r="G301" s="266"/>
      <c r="H301" s="260"/>
      <c r="I301" s="131"/>
      <c r="J301" s="251"/>
      <c r="K301" s="131"/>
      <c r="L301" s="129"/>
      <c r="M301" s="130"/>
      <c r="N301" s="263"/>
    </row>
    <row r="302" spans="2:14" ht="12.6" customHeight="1">
      <c r="B302" s="243"/>
      <c r="C302" s="246"/>
      <c r="D302" s="255" t="str">
        <f>IF(B302="","",IF(B302=1,DATE(YEAR($E$3),B302,C302),IF(B302=2,DATE(YEAR($E$3),B302,C302),IF(B302=3,DATE(YEAR($E$3),B302,C302),DATE(YEAR($P$3),B302,C302)))))</f>
        <v/>
      </c>
      <c r="E302" s="252" t="str">
        <f>IF(B302="","",TEXT(WEEKDAY(D302),"aaa"))</f>
        <v/>
      </c>
      <c r="F302" s="246"/>
      <c r="G302" s="264" t="str">
        <f>IF(F302="","",IF(F302&lt;100,VLOOKUP(F302,'研修事項 一覧'!$B$285:$D$313,2,FALSE),IF(F302&gt;=100,VLOOKUP(F302,'研修事項 一覧'!$F$285:$H$308,2,FALSE),"再入力")))</f>
        <v/>
      </c>
      <c r="H302" s="258" t="str">
        <f>IF(F302="","",IF(F302&lt;100,VLOOKUP(F302,'研修事項 一覧'!$B$285:$D$313,3,FALSE),IF(F302&gt;=100,VLOOKUP(F302,'研修事項 一覧'!$F$285:$H$308,3,FALSE),"再入力")))</f>
        <v/>
      </c>
      <c r="I302" s="125"/>
      <c r="J302" s="249"/>
      <c r="K302" s="125"/>
      <c r="L302" s="126"/>
      <c r="M302" s="127"/>
      <c r="N302" s="261"/>
    </row>
    <row r="303" spans="2:14" ht="12.6" customHeight="1">
      <c r="B303" s="244"/>
      <c r="C303" s="247"/>
      <c r="D303" s="256"/>
      <c r="E303" s="253"/>
      <c r="F303" s="247"/>
      <c r="G303" s="265"/>
      <c r="H303" s="259"/>
      <c r="I303" s="128"/>
      <c r="J303" s="250"/>
      <c r="K303" s="128"/>
      <c r="L303" s="129"/>
      <c r="M303" s="130"/>
      <c r="N303" s="262"/>
    </row>
    <row r="304" spans="2:14" ht="12.6" customHeight="1">
      <c r="B304" s="244"/>
      <c r="C304" s="247"/>
      <c r="D304" s="256"/>
      <c r="E304" s="253"/>
      <c r="F304" s="247"/>
      <c r="G304" s="265"/>
      <c r="H304" s="259"/>
      <c r="I304" s="128"/>
      <c r="J304" s="250"/>
      <c r="K304" s="128"/>
      <c r="L304" s="129"/>
      <c r="M304" s="130"/>
      <c r="N304" s="262"/>
    </row>
    <row r="305" spans="2:14" ht="12.6" customHeight="1">
      <c r="B305" s="244"/>
      <c r="C305" s="247"/>
      <c r="D305" s="256"/>
      <c r="E305" s="253"/>
      <c r="F305" s="247"/>
      <c r="G305" s="265"/>
      <c r="H305" s="259"/>
      <c r="I305" s="128"/>
      <c r="J305" s="250"/>
      <c r="K305" s="128"/>
      <c r="L305" s="129"/>
      <c r="M305" s="130"/>
      <c r="N305" s="262"/>
    </row>
    <row r="306" spans="2:14" ht="12.6" customHeight="1">
      <c r="B306" s="245"/>
      <c r="C306" s="248"/>
      <c r="D306" s="257"/>
      <c r="E306" s="254"/>
      <c r="F306" s="248"/>
      <c r="G306" s="266"/>
      <c r="H306" s="260"/>
      <c r="I306" s="131"/>
      <c r="J306" s="251"/>
      <c r="K306" s="131"/>
      <c r="L306" s="132"/>
      <c r="M306" s="133"/>
      <c r="N306" s="263"/>
    </row>
    <row r="307" spans="2:14" ht="12.6" customHeight="1">
      <c r="B307" s="243"/>
      <c r="C307" s="246"/>
      <c r="D307" s="255" t="str">
        <f>IF(B307="","",IF(B307=1,DATE(YEAR($E$3),B307,C307),IF(B307=2,DATE(YEAR($E$3),B307,C307),IF(B307=3,DATE(YEAR($E$3),B307,C307),DATE(YEAR($P$3),B307,C307)))))</f>
        <v/>
      </c>
      <c r="E307" s="252" t="str">
        <f>IF(B307="","",TEXT(WEEKDAY(D307),"aaa"))</f>
        <v/>
      </c>
      <c r="F307" s="246"/>
      <c r="G307" s="264" t="str">
        <f>IF(F307="","",IF(F307&lt;100,VLOOKUP(F307,'研修事項 一覧'!$B$285:$D$313,2,FALSE),IF(F307&gt;=100,VLOOKUP(F307,'研修事項 一覧'!$F$285:$H$308,2,FALSE),"再入力")))</f>
        <v/>
      </c>
      <c r="H307" s="258" t="str">
        <f>IF(F307="","",IF(F307&lt;100,VLOOKUP(F307,'研修事項 一覧'!$B$285:$D$313,3,FALSE),IF(F307&gt;=100,VLOOKUP(F307,'研修事項 一覧'!$F$285:$H$308,3,FALSE),"再入力")))</f>
        <v/>
      </c>
      <c r="I307" s="125"/>
      <c r="J307" s="249"/>
      <c r="K307" s="125"/>
      <c r="L307" s="126"/>
      <c r="M307" s="127"/>
      <c r="N307" s="261"/>
    </row>
    <row r="308" spans="2:14" ht="12.6" customHeight="1">
      <c r="B308" s="244"/>
      <c r="C308" s="247"/>
      <c r="D308" s="256"/>
      <c r="E308" s="253"/>
      <c r="F308" s="247"/>
      <c r="G308" s="265"/>
      <c r="H308" s="259"/>
      <c r="I308" s="128"/>
      <c r="J308" s="250"/>
      <c r="K308" s="128"/>
      <c r="L308" s="129"/>
      <c r="M308" s="130"/>
      <c r="N308" s="262"/>
    </row>
    <row r="309" spans="2:14" ht="12.6" customHeight="1">
      <c r="B309" s="244"/>
      <c r="C309" s="247"/>
      <c r="D309" s="256"/>
      <c r="E309" s="253"/>
      <c r="F309" s="247"/>
      <c r="G309" s="265"/>
      <c r="H309" s="259"/>
      <c r="I309" s="128"/>
      <c r="J309" s="250"/>
      <c r="K309" s="128"/>
      <c r="L309" s="129"/>
      <c r="M309" s="130"/>
      <c r="N309" s="262"/>
    </row>
    <row r="310" spans="2:14" ht="12.6" customHeight="1">
      <c r="B310" s="244"/>
      <c r="C310" s="247"/>
      <c r="D310" s="256"/>
      <c r="E310" s="253"/>
      <c r="F310" s="247"/>
      <c r="G310" s="265"/>
      <c r="H310" s="259"/>
      <c r="I310" s="128"/>
      <c r="J310" s="250"/>
      <c r="K310" s="128"/>
      <c r="L310" s="129"/>
      <c r="M310" s="130"/>
      <c r="N310" s="262"/>
    </row>
    <row r="311" spans="2:14" ht="12.6" customHeight="1">
      <c r="B311" s="245"/>
      <c r="C311" s="248"/>
      <c r="D311" s="257"/>
      <c r="E311" s="254"/>
      <c r="F311" s="248"/>
      <c r="G311" s="266"/>
      <c r="H311" s="260"/>
      <c r="I311" s="131"/>
      <c r="J311" s="251"/>
      <c r="K311" s="131"/>
      <c r="L311" s="129"/>
      <c r="M311" s="130"/>
      <c r="N311" s="263"/>
    </row>
    <row r="312" spans="2:14" ht="12.6" customHeight="1">
      <c r="B312" s="243"/>
      <c r="C312" s="246"/>
      <c r="D312" s="255" t="str">
        <f>IF(B312="","",IF(B312=1,DATE(YEAR($E$3),B312,C312),IF(B312=2,DATE(YEAR($E$3),B312,C312),IF(B312=3,DATE(YEAR($E$3),B312,C312),DATE(YEAR($P$3),B312,C312)))))</f>
        <v/>
      </c>
      <c r="E312" s="252" t="str">
        <f>IF(B312="","",TEXT(WEEKDAY(D312),"aaa"))</f>
        <v/>
      </c>
      <c r="F312" s="246"/>
      <c r="G312" s="264" t="str">
        <f>IF(F312="","",IF(F312&lt;100,VLOOKUP(F312,'研修事項 一覧'!$B$285:$D$313,2,FALSE),IF(F312&gt;=100,VLOOKUP(F312,'研修事項 一覧'!$F$285:$H$308,2,FALSE),"再入力")))</f>
        <v/>
      </c>
      <c r="H312" s="258" t="str">
        <f>IF(F312="","",IF(F312&lt;100,VLOOKUP(F312,'研修事項 一覧'!$B$285:$D$313,3,FALSE),IF(F312&gt;=100,VLOOKUP(F312,'研修事項 一覧'!$F$285:$H$308,3,FALSE),"再入力")))</f>
        <v/>
      </c>
      <c r="I312" s="125"/>
      <c r="J312" s="249"/>
      <c r="K312" s="125"/>
      <c r="L312" s="126"/>
      <c r="M312" s="127"/>
      <c r="N312" s="261"/>
    </row>
    <row r="313" spans="2:14" ht="12.6" customHeight="1">
      <c r="B313" s="244"/>
      <c r="C313" s="247"/>
      <c r="D313" s="256"/>
      <c r="E313" s="253"/>
      <c r="F313" s="247"/>
      <c r="G313" s="265"/>
      <c r="H313" s="259"/>
      <c r="I313" s="128"/>
      <c r="J313" s="250"/>
      <c r="K313" s="128"/>
      <c r="L313" s="129"/>
      <c r="M313" s="130"/>
      <c r="N313" s="262"/>
    </row>
    <row r="314" spans="2:14" ht="12.6" customHeight="1">
      <c r="B314" s="244"/>
      <c r="C314" s="247"/>
      <c r="D314" s="256"/>
      <c r="E314" s="253"/>
      <c r="F314" s="247"/>
      <c r="G314" s="265"/>
      <c r="H314" s="259"/>
      <c r="I314" s="128"/>
      <c r="J314" s="250"/>
      <c r="K314" s="128"/>
      <c r="L314" s="129"/>
      <c r="M314" s="130"/>
      <c r="N314" s="262"/>
    </row>
    <row r="315" spans="2:14" ht="12.6" customHeight="1">
      <c r="B315" s="244"/>
      <c r="C315" s="247"/>
      <c r="D315" s="256"/>
      <c r="E315" s="253"/>
      <c r="F315" s="247"/>
      <c r="G315" s="265"/>
      <c r="H315" s="259"/>
      <c r="I315" s="128"/>
      <c r="J315" s="250"/>
      <c r="K315" s="128"/>
      <c r="L315" s="129"/>
      <c r="M315" s="130"/>
      <c r="N315" s="262"/>
    </row>
    <row r="316" spans="2:14" ht="12.6" customHeight="1">
      <c r="B316" s="245"/>
      <c r="C316" s="248"/>
      <c r="D316" s="257"/>
      <c r="E316" s="254"/>
      <c r="F316" s="248"/>
      <c r="G316" s="266"/>
      <c r="H316" s="260"/>
      <c r="I316" s="131"/>
      <c r="J316" s="251"/>
      <c r="K316" s="131"/>
      <c r="L316" s="129"/>
      <c r="M316" s="130"/>
      <c r="N316" s="263"/>
    </row>
    <row r="317" spans="2:14" ht="12.6" customHeight="1">
      <c r="B317" s="243"/>
      <c r="C317" s="246"/>
      <c r="D317" s="255" t="str">
        <f>IF(B317="","",IF(B317=1,DATE(YEAR($E$3),B317,C317),IF(B317=2,DATE(YEAR($E$3),B317,C317),IF(B317=3,DATE(YEAR($E$3),B317,C317),DATE(YEAR($P$3),B317,C317)))))</f>
        <v/>
      </c>
      <c r="E317" s="252" t="str">
        <f>IF(B317="","",TEXT(WEEKDAY(D317),"aaa"))</f>
        <v/>
      </c>
      <c r="F317" s="246"/>
      <c r="G317" s="264" t="str">
        <f>IF(F317="","",IF(F317&lt;100,VLOOKUP(F317,'研修事項 一覧'!$B$285:$D$313,2,FALSE),IF(F317&gt;=100,VLOOKUP(F317,'研修事項 一覧'!$F$285:$H$308,2,FALSE),"再入力")))</f>
        <v/>
      </c>
      <c r="H317" s="258" t="str">
        <f>IF(F317="","",IF(F317&lt;100,VLOOKUP(F317,'研修事項 一覧'!$B$285:$D$313,3,FALSE),IF(F317&gt;=100,VLOOKUP(F317,'研修事項 一覧'!$F$285:$H$308,3,FALSE),"再入力")))</f>
        <v/>
      </c>
      <c r="I317" s="125"/>
      <c r="J317" s="249"/>
      <c r="K317" s="125"/>
      <c r="L317" s="126"/>
      <c r="M317" s="127"/>
      <c r="N317" s="261"/>
    </row>
    <row r="318" spans="2:14" ht="12.6" customHeight="1">
      <c r="B318" s="244"/>
      <c r="C318" s="247"/>
      <c r="D318" s="256"/>
      <c r="E318" s="253"/>
      <c r="F318" s="247"/>
      <c r="G318" s="265"/>
      <c r="H318" s="259"/>
      <c r="I318" s="128"/>
      <c r="J318" s="250"/>
      <c r="K318" s="128"/>
      <c r="L318" s="129"/>
      <c r="M318" s="130"/>
      <c r="N318" s="262"/>
    </row>
    <row r="319" spans="2:14" ht="12.6" customHeight="1">
      <c r="B319" s="244"/>
      <c r="C319" s="247"/>
      <c r="D319" s="256"/>
      <c r="E319" s="253"/>
      <c r="F319" s="247"/>
      <c r="G319" s="265"/>
      <c r="H319" s="259"/>
      <c r="I319" s="128"/>
      <c r="J319" s="250"/>
      <c r="K319" s="128"/>
      <c r="L319" s="129"/>
      <c r="M319" s="130"/>
      <c r="N319" s="262"/>
    </row>
    <row r="320" spans="2:14" ht="12.6" customHeight="1">
      <c r="B320" s="244"/>
      <c r="C320" s="247"/>
      <c r="D320" s="256"/>
      <c r="E320" s="253"/>
      <c r="F320" s="247"/>
      <c r="G320" s="265"/>
      <c r="H320" s="259"/>
      <c r="I320" s="128"/>
      <c r="J320" s="250"/>
      <c r="K320" s="128"/>
      <c r="L320" s="129"/>
      <c r="M320" s="130"/>
      <c r="N320" s="262"/>
    </row>
    <row r="321" spans="2:14" ht="12.6" customHeight="1">
      <c r="B321" s="245"/>
      <c r="C321" s="248"/>
      <c r="D321" s="257"/>
      <c r="E321" s="254"/>
      <c r="F321" s="248"/>
      <c r="G321" s="266"/>
      <c r="H321" s="260"/>
      <c r="I321" s="131"/>
      <c r="J321" s="251"/>
      <c r="K321" s="131"/>
      <c r="L321" s="129"/>
      <c r="M321" s="130"/>
      <c r="N321" s="263"/>
    </row>
    <row r="322" spans="2:14" ht="12.6" customHeight="1">
      <c r="B322" s="243"/>
      <c r="C322" s="246"/>
      <c r="D322" s="255" t="str">
        <f>IF(B322="","",IF(B322=1,DATE(YEAR($E$3),B322,C322),IF(B322=2,DATE(YEAR($E$3),B322,C322),IF(B322=3,DATE(YEAR($E$3),B322,C322),DATE(YEAR($P$3),B322,C322)))))</f>
        <v/>
      </c>
      <c r="E322" s="252" t="str">
        <f>IF(B322="","",TEXT(WEEKDAY(D322),"aaa"))</f>
        <v/>
      </c>
      <c r="F322" s="246"/>
      <c r="G322" s="264" t="str">
        <f>IF(F322="","",IF(F322&lt;100,VLOOKUP(F322,'研修事項 一覧'!$B$285:$D$313,2,FALSE),IF(F322&gt;=100,VLOOKUP(F322,'研修事項 一覧'!$F$285:$H$308,2,FALSE),"再入力")))</f>
        <v/>
      </c>
      <c r="H322" s="258" t="str">
        <f>IF(F322="","",IF(F322&lt;100,VLOOKUP(F322,'研修事項 一覧'!$B$285:$D$313,3,FALSE),IF(F322&gt;=100,VLOOKUP(F322,'研修事項 一覧'!$F$285:$H$308,3,FALSE),"再入力")))</f>
        <v/>
      </c>
      <c r="I322" s="125"/>
      <c r="J322" s="249"/>
      <c r="K322" s="125"/>
      <c r="L322" s="126"/>
      <c r="M322" s="127"/>
      <c r="N322" s="261"/>
    </row>
    <row r="323" spans="2:14" ht="12.6" customHeight="1">
      <c r="B323" s="244"/>
      <c r="C323" s="247"/>
      <c r="D323" s="256"/>
      <c r="E323" s="253"/>
      <c r="F323" s="247"/>
      <c r="G323" s="265"/>
      <c r="H323" s="259"/>
      <c r="I323" s="128"/>
      <c r="J323" s="250"/>
      <c r="K323" s="128"/>
      <c r="L323" s="129"/>
      <c r="M323" s="130"/>
      <c r="N323" s="262"/>
    </row>
    <row r="324" spans="2:14" ht="12.6" customHeight="1">
      <c r="B324" s="244"/>
      <c r="C324" s="247"/>
      <c r="D324" s="256"/>
      <c r="E324" s="253"/>
      <c r="F324" s="247"/>
      <c r="G324" s="265"/>
      <c r="H324" s="259"/>
      <c r="I324" s="128"/>
      <c r="J324" s="250"/>
      <c r="K324" s="128"/>
      <c r="L324" s="129"/>
      <c r="M324" s="130"/>
      <c r="N324" s="262"/>
    </row>
    <row r="325" spans="2:14" ht="12.6" customHeight="1">
      <c r="B325" s="244"/>
      <c r="C325" s="247"/>
      <c r="D325" s="256"/>
      <c r="E325" s="253"/>
      <c r="F325" s="247"/>
      <c r="G325" s="265"/>
      <c r="H325" s="259"/>
      <c r="I325" s="128"/>
      <c r="J325" s="250"/>
      <c r="K325" s="128"/>
      <c r="L325" s="129"/>
      <c r="M325" s="130"/>
      <c r="N325" s="262"/>
    </row>
    <row r="326" spans="2:14" ht="12.6" customHeight="1">
      <c r="B326" s="245"/>
      <c r="C326" s="248"/>
      <c r="D326" s="257"/>
      <c r="E326" s="254"/>
      <c r="F326" s="248"/>
      <c r="G326" s="266"/>
      <c r="H326" s="260"/>
      <c r="I326" s="131"/>
      <c r="J326" s="251"/>
      <c r="K326" s="131"/>
      <c r="L326" s="129"/>
      <c r="M326" s="130"/>
      <c r="N326" s="263"/>
    </row>
    <row r="327" spans="2:14" ht="12.6" customHeight="1">
      <c r="B327" s="243"/>
      <c r="C327" s="246"/>
      <c r="D327" s="255" t="str">
        <f>IF(B327="","",IF(B327=1,DATE(YEAR($E$3),B327,C327),IF(B327=2,DATE(YEAR($E$3),B327,C327),IF(B327=3,DATE(YEAR($E$3),B327,C327),DATE(YEAR($P$3),B327,C327)))))</f>
        <v/>
      </c>
      <c r="E327" s="252" t="str">
        <f>IF(B327="","",TEXT(WEEKDAY(D327),"aaa"))</f>
        <v/>
      </c>
      <c r="F327" s="246"/>
      <c r="G327" s="264" t="str">
        <f>IF(F327="","",IF(F327&lt;100,VLOOKUP(F327,'研修事項 一覧'!$B$285:$D$313,2,FALSE),IF(F327&gt;=100,VLOOKUP(F327,'研修事項 一覧'!$F$285:$H$308,2,FALSE),"再入力")))</f>
        <v/>
      </c>
      <c r="H327" s="258" t="str">
        <f>IF(F327="","",IF(F327&lt;100,VLOOKUP(F327,'研修事項 一覧'!$B$285:$D$313,3,FALSE),IF(F327&gt;=100,VLOOKUP(F327,'研修事項 一覧'!$F$285:$H$308,3,FALSE),"再入力")))</f>
        <v/>
      </c>
      <c r="I327" s="125"/>
      <c r="J327" s="249"/>
      <c r="K327" s="125"/>
      <c r="L327" s="126"/>
      <c r="M327" s="127"/>
      <c r="N327" s="261"/>
    </row>
    <row r="328" spans="2:14" ht="12.6" customHeight="1">
      <c r="B328" s="244"/>
      <c r="C328" s="247"/>
      <c r="D328" s="256"/>
      <c r="E328" s="253"/>
      <c r="F328" s="247"/>
      <c r="G328" s="265"/>
      <c r="H328" s="259"/>
      <c r="I328" s="128"/>
      <c r="J328" s="250"/>
      <c r="K328" s="128"/>
      <c r="L328" s="129"/>
      <c r="M328" s="130"/>
      <c r="N328" s="262"/>
    </row>
    <row r="329" spans="2:14" ht="12.6" customHeight="1">
      <c r="B329" s="244"/>
      <c r="C329" s="247"/>
      <c r="D329" s="256"/>
      <c r="E329" s="253"/>
      <c r="F329" s="247"/>
      <c r="G329" s="265"/>
      <c r="H329" s="259"/>
      <c r="I329" s="128"/>
      <c r="J329" s="250"/>
      <c r="K329" s="128"/>
      <c r="L329" s="129"/>
      <c r="M329" s="130"/>
      <c r="N329" s="262"/>
    </row>
    <row r="330" spans="2:14" ht="12.6" customHeight="1">
      <c r="B330" s="244"/>
      <c r="C330" s="247"/>
      <c r="D330" s="256"/>
      <c r="E330" s="253"/>
      <c r="F330" s="247"/>
      <c r="G330" s="265"/>
      <c r="H330" s="259"/>
      <c r="I330" s="128"/>
      <c r="J330" s="250"/>
      <c r="K330" s="128"/>
      <c r="L330" s="129"/>
      <c r="M330" s="130"/>
      <c r="N330" s="262"/>
    </row>
    <row r="331" spans="2:14" ht="12.6" customHeight="1">
      <c r="B331" s="245"/>
      <c r="C331" s="248"/>
      <c r="D331" s="257"/>
      <c r="E331" s="254"/>
      <c r="F331" s="248"/>
      <c r="G331" s="266"/>
      <c r="H331" s="260"/>
      <c r="I331" s="131"/>
      <c r="J331" s="251"/>
      <c r="K331" s="131"/>
      <c r="L331" s="129"/>
      <c r="M331" s="130"/>
      <c r="N331" s="263"/>
    </row>
    <row r="332" spans="2:14" ht="12.6" customHeight="1">
      <c r="B332" s="243"/>
      <c r="C332" s="246"/>
      <c r="D332" s="255" t="str">
        <f>IF(B332="","",IF(B332=1,DATE(YEAR($E$3),B332,C332),IF(B332=2,DATE(YEAR($E$3),B332,C332),IF(B332=3,DATE(YEAR($E$3),B332,C332),DATE(YEAR($P$3),B332,C332)))))</f>
        <v/>
      </c>
      <c r="E332" s="252" t="str">
        <f>IF(B332="","",TEXT(WEEKDAY(D332),"aaa"))</f>
        <v/>
      </c>
      <c r="F332" s="246"/>
      <c r="G332" s="264" t="str">
        <f>IF(F332="","",IF(F332&lt;100,VLOOKUP(F332,'研修事項 一覧'!$B$285:$D$313,2,FALSE),IF(F332&gt;=100,VLOOKUP(F332,'研修事項 一覧'!$F$285:$H$308,2,FALSE),"再入力")))</f>
        <v/>
      </c>
      <c r="H332" s="258" t="str">
        <f>IF(F332="","",IF(F332&lt;100,VLOOKUP(F332,'研修事項 一覧'!$B$285:$D$313,3,FALSE),IF(F332&gt;=100,VLOOKUP(F332,'研修事項 一覧'!$F$285:$H$308,3,FALSE),"再入力")))</f>
        <v/>
      </c>
      <c r="I332" s="125"/>
      <c r="J332" s="249"/>
      <c r="K332" s="125"/>
      <c r="L332" s="126"/>
      <c r="M332" s="127"/>
      <c r="N332" s="261"/>
    </row>
    <row r="333" spans="2:14" ht="12.6" customHeight="1">
      <c r="B333" s="244"/>
      <c r="C333" s="247"/>
      <c r="D333" s="256"/>
      <c r="E333" s="253"/>
      <c r="F333" s="247"/>
      <c r="G333" s="265"/>
      <c r="H333" s="259"/>
      <c r="I333" s="128"/>
      <c r="J333" s="250"/>
      <c r="K333" s="128"/>
      <c r="L333" s="129"/>
      <c r="M333" s="130"/>
      <c r="N333" s="262"/>
    </row>
    <row r="334" spans="2:14" ht="12.6" customHeight="1">
      <c r="B334" s="244"/>
      <c r="C334" s="247"/>
      <c r="D334" s="256"/>
      <c r="E334" s="253"/>
      <c r="F334" s="247"/>
      <c r="G334" s="265"/>
      <c r="H334" s="259"/>
      <c r="I334" s="128"/>
      <c r="J334" s="250"/>
      <c r="K334" s="128"/>
      <c r="L334" s="129"/>
      <c r="M334" s="130"/>
      <c r="N334" s="262"/>
    </row>
    <row r="335" spans="2:14" ht="12.6" customHeight="1">
      <c r="B335" s="244"/>
      <c r="C335" s="247"/>
      <c r="D335" s="256"/>
      <c r="E335" s="253"/>
      <c r="F335" s="247"/>
      <c r="G335" s="265"/>
      <c r="H335" s="259"/>
      <c r="I335" s="128"/>
      <c r="J335" s="250"/>
      <c r="K335" s="128"/>
      <c r="L335" s="129"/>
      <c r="M335" s="130"/>
      <c r="N335" s="262"/>
    </row>
    <row r="336" spans="2:14" ht="12.6" customHeight="1">
      <c r="B336" s="245"/>
      <c r="C336" s="248"/>
      <c r="D336" s="257"/>
      <c r="E336" s="254"/>
      <c r="F336" s="248"/>
      <c r="G336" s="266"/>
      <c r="H336" s="260"/>
      <c r="I336" s="131"/>
      <c r="J336" s="251"/>
      <c r="K336" s="131"/>
      <c r="L336" s="132"/>
      <c r="M336" s="133"/>
      <c r="N336" s="263"/>
    </row>
    <row r="337" spans="2:14" ht="12.6" customHeight="1">
      <c r="B337" s="243"/>
      <c r="C337" s="246"/>
      <c r="D337" s="255" t="str">
        <f>IF(B337="","",IF(B337=1,DATE(YEAR($E$3),B337,C337),IF(B337=2,DATE(YEAR($E$3),B337,C337),IF(B337=3,DATE(YEAR($E$3),B337,C337),DATE(YEAR($P$3),B337,C337)))))</f>
        <v/>
      </c>
      <c r="E337" s="252" t="str">
        <f>IF(B337="","",TEXT(WEEKDAY(D337),"aaa"))</f>
        <v/>
      </c>
      <c r="F337" s="246"/>
      <c r="G337" s="264" t="str">
        <f>IF(F337="","",IF(F337&lt;100,VLOOKUP(F337,'研修事項 一覧'!$B$285:$D$313,2,FALSE),IF(F337&gt;=100,VLOOKUP(F337,'研修事項 一覧'!$F$285:$H$308,2,FALSE),"再入力")))</f>
        <v/>
      </c>
      <c r="H337" s="258" t="str">
        <f>IF(F337="","",IF(F337&lt;100,VLOOKUP(F337,'研修事項 一覧'!$B$285:$D$313,3,FALSE),IF(F337&gt;=100,VLOOKUP(F337,'研修事項 一覧'!$F$285:$H$308,3,FALSE),"再入力")))</f>
        <v/>
      </c>
      <c r="I337" s="125"/>
      <c r="J337" s="249"/>
      <c r="K337" s="125"/>
      <c r="L337" s="126"/>
      <c r="M337" s="127"/>
      <c r="N337" s="261"/>
    </row>
    <row r="338" spans="2:14" ht="12.6" customHeight="1">
      <c r="B338" s="244"/>
      <c r="C338" s="247"/>
      <c r="D338" s="256"/>
      <c r="E338" s="253"/>
      <c r="F338" s="247"/>
      <c r="G338" s="265"/>
      <c r="H338" s="259"/>
      <c r="I338" s="128"/>
      <c r="J338" s="250"/>
      <c r="K338" s="128"/>
      <c r="L338" s="129"/>
      <c r="M338" s="130"/>
      <c r="N338" s="262"/>
    </row>
    <row r="339" spans="2:14" ht="12.6" customHeight="1">
      <c r="B339" s="244"/>
      <c r="C339" s="247"/>
      <c r="D339" s="256"/>
      <c r="E339" s="253"/>
      <c r="F339" s="247"/>
      <c r="G339" s="265"/>
      <c r="H339" s="259"/>
      <c r="I339" s="128"/>
      <c r="J339" s="250"/>
      <c r="K339" s="128"/>
      <c r="L339" s="129"/>
      <c r="M339" s="130"/>
      <c r="N339" s="262"/>
    </row>
    <row r="340" spans="2:14" ht="12.6" customHeight="1">
      <c r="B340" s="244"/>
      <c r="C340" s="247"/>
      <c r="D340" s="256"/>
      <c r="E340" s="253"/>
      <c r="F340" s="247"/>
      <c r="G340" s="265"/>
      <c r="H340" s="259"/>
      <c r="I340" s="128"/>
      <c r="J340" s="250"/>
      <c r="K340" s="128"/>
      <c r="L340" s="129"/>
      <c r="M340" s="130"/>
      <c r="N340" s="262"/>
    </row>
    <row r="341" spans="2:14" ht="12.6" customHeight="1">
      <c r="B341" s="245"/>
      <c r="C341" s="248"/>
      <c r="D341" s="257"/>
      <c r="E341" s="254"/>
      <c r="F341" s="248"/>
      <c r="G341" s="266"/>
      <c r="H341" s="260"/>
      <c r="I341" s="131"/>
      <c r="J341" s="251"/>
      <c r="K341" s="131"/>
      <c r="L341" s="129"/>
      <c r="M341" s="130"/>
      <c r="N341" s="263"/>
    </row>
    <row r="342" spans="2:14" ht="12.6" customHeight="1">
      <c r="B342" s="243"/>
      <c r="C342" s="246"/>
      <c r="D342" s="255" t="str">
        <f>IF(B342="","",IF(B342=1,DATE(YEAR($E$3),B342,C342),IF(B342=2,DATE(YEAR($E$3),B342,C342),IF(B342=3,DATE(YEAR($E$3),B342,C342),DATE(YEAR($P$3),B342,C342)))))</f>
        <v/>
      </c>
      <c r="E342" s="252" t="str">
        <f>IF(B342="","",TEXT(WEEKDAY(D342),"aaa"))</f>
        <v/>
      </c>
      <c r="F342" s="246"/>
      <c r="G342" s="264" t="str">
        <f>IF(F342="","",IF(F342&lt;100,VLOOKUP(F342,'研修事項 一覧'!$B$285:$D$313,2,FALSE),IF(F342&gt;=100,VLOOKUP(F342,'研修事項 一覧'!$F$285:$H$308,2,FALSE),"再入力")))</f>
        <v/>
      </c>
      <c r="H342" s="258" t="str">
        <f>IF(F342="","",IF(F342&lt;100,VLOOKUP(F342,'研修事項 一覧'!$B$285:$D$313,3,FALSE),IF(F342&gt;=100,VLOOKUP(F342,'研修事項 一覧'!$F$285:$H$308,3,FALSE),"再入力")))</f>
        <v/>
      </c>
      <c r="I342" s="125"/>
      <c r="J342" s="249"/>
      <c r="K342" s="125"/>
      <c r="L342" s="126"/>
      <c r="M342" s="127"/>
      <c r="N342" s="261"/>
    </row>
    <row r="343" spans="2:14" ht="12.6" customHeight="1">
      <c r="B343" s="244"/>
      <c r="C343" s="247"/>
      <c r="D343" s="256"/>
      <c r="E343" s="253"/>
      <c r="F343" s="247"/>
      <c r="G343" s="265"/>
      <c r="H343" s="259"/>
      <c r="I343" s="128"/>
      <c r="J343" s="250"/>
      <c r="K343" s="128"/>
      <c r="L343" s="129"/>
      <c r="M343" s="130"/>
      <c r="N343" s="262"/>
    </row>
    <row r="344" spans="2:14" ht="12.6" customHeight="1">
      <c r="B344" s="244"/>
      <c r="C344" s="247"/>
      <c r="D344" s="256"/>
      <c r="E344" s="253"/>
      <c r="F344" s="247"/>
      <c r="G344" s="265"/>
      <c r="H344" s="259"/>
      <c r="I344" s="128"/>
      <c r="J344" s="250"/>
      <c r="K344" s="128"/>
      <c r="L344" s="129"/>
      <c r="M344" s="130"/>
      <c r="N344" s="262"/>
    </row>
    <row r="345" spans="2:14" ht="12.6" customHeight="1">
      <c r="B345" s="244"/>
      <c r="C345" s="247"/>
      <c r="D345" s="256"/>
      <c r="E345" s="253"/>
      <c r="F345" s="247"/>
      <c r="G345" s="265"/>
      <c r="H345" s="259"/>
      <c r="I345" s="128"/>
      <c r="J345" s="250"/>
      <c r="K345" s="128"/>
      <c r="L345" s="129"/>
      <c r="M345" s="130"/>
      <c r="N345" s="262"/>
    </row>
    <row r="346" spans="2:14" ht="12.6" customHeight="1">
      <c r="B346" s="245"/>
      <c r="C346" s="248"/>
      <c r="D346" s="257"/>
      <c r="E346" s="254"/>
      <c r="F346" s="248"/>
      <c r="G346" s="266"/>
      <c r="H346" s="260"/>
      <c r="I346" s="131"/>
      <c r="J346" s="251"/>
      <c r="K346" s="131"/>
      <c r="L346" s="129"/>
      <c r="M346" s="130"/>
      <c r="N346" s="263"/>
    </row>
    <row r="347" spans="2:14" ht="12.6" customHeight="1">
      <c r="B347" s="243"/>
      <c r="C347" s="246"/>
      <c r="D347" s="255" t="str">
        <f>IF(B347="","",IF(B347=1,DATE(YEAR($E$3),B347,C347),IF(B347=2,DATE(YEAR($E$3),B347,C347),IF(B347=3,DATE(YEAR($E$3),B347,C347),DATE(YEAR($P$3),B347,C347)))))</f>
        <v/>
      </c>
      <c r="E347" s="252" t="str">
        <f>IF(B347="","",TEXT(WEEKDAY(D347),"aaa"))</f>
        <v/>
      </c>
      <c r="F347" s="246"/>
      <c r="G347" s="264" t="str">
        <f>IF(F347="","",IF(F347&lt;100,VLOOKUP(F347,'研修事項 一覧'!$B$285:$D$313,2,FALSE),IF(F347&gt;=100,VLOOKUP(F347,'研修事項 一覧'!$F$285:$H$308,2,FALSE),"再入力")))</f>
        <v/>
      </c>
      <c r="H347" s="258" t="str">
        <f>IF(F347="","",IF(F347&lt;100,VLOOKUP(F347,'研修事項 一覧'!$B$285:$D$313,3,FALSE),IF(F347&gt;=100,VLOOKUP(F347,'研修事項 一覧'!$F$285:$H$308,3,FALSE),"再入力")))</f>
        <v/>
      </c>
      <c r="I347" s="125"/>
      <c r="J347" s="249"/>
      <c r="K347" s="125"/>
      <c r="L347" s="126"/>
      <c r="M347" s="127"/>
      <c r="N347" s="261"/>
    </row>
    <row r="348" spans="2:14" ht="12.6" customHeight="1">
      <c r="B348" s="244"/>
      <c r="C348" s="247"/>
      <c r="D348" s="256"/>
      <c r="E348" s="253"/>
      <c r="F348" s="247"/>
      <c r="G348" s="265"/>
      <c r="H348" s="259"/>
      <c r="I348" s="128"/>
      <c r="J348" s="250"/>
      <c r="K348" s="128"/>
      <c r="L348" s="129"/>
      <c r="M348" s="130"/>
      <c r="N348" s="262"/>
    </row>
    <row r="349" spans="2:14" ht="12.6" customHeight="1">
      <c r="B349" s="244"/>
      <c r="C349" s="247"/>
      <c r="D349" s="256"/>
      <c r="E349" s="253"/>
      <c r="F349" s="247"/>
      <c r="G349" s="265"/>
      <c r="H349" s="259"/>
      <c r="I349" s="128"/>
      <c r="J349" s="250"/>
      <c r="K349" s="128"/>
      <c r="L349" s="129"/>
      <c r="M349" s="130"/>
      <c r="N349" s="262"/>
    </row>
    <row r="350" spans="2:14" ht="12.6" customHeight="1">
      <c r="B350" s="244"/>
      <c r="C350" s="247"/>
      <c r="D350" s="256"/>
      <c r="E350" s="253"/>
      <c r="F350" s="247"/>
      <c r="G350" s="265"/>
      <c r="H350" s="259"/>
      <c r="I350" s="128"/>
      <c r="J350" s="250"/>
      <c r="K350" s="128"/>
      <c r="L350" s="129"/>
      <c r="M350" s="130"/>
      <c r="N350" s="262"/>
    </row>
    <row r="351" spans="2:14" ht="12.6" customHeight="1">
      <c r="B351" s="245"/>
      <c r="C351" s="248"/>
      <c r="D351" s="257"/>
      <c r="E351" s="254"/>
      <c r="F351" s="248"/>
      <c r="G351" s="266"/>
      <c r="H351" s="260"/>
      <c r="I351" s="131"/>
      <c r="J351" s="251"/>
      <c r="K351" s="131"/>
      <c r="L351" s="129"/>
      <c r="M351" s="130"/>
      <c r="N351" s="263"/>
    </row>
    <row r="352" spans="2:14" ht="12.6" customHeight="1">
      <c r="B352" s="243"/>
      <c r="C352" s="246"/>
      <c r="D352" s="255" t="str">
        <f>IF(B352="","",IF(B352=1,DATE(YEAR($E$3),B352,C352),IF(B352=2,DATE(YEAR($E$3),B352,C352),IF(B352=3,DATE(YEAR($E$3),B352,C352),DATE(YEAR($P$3),B352,C352)))))</f>
        <v/>
      </c>
      <c r="E352" s="252" t="str">
        <f>IF(B352="","",TEXT(WEEKDAY(D352),"aaa"))</f>
        <v/>
      </c>
      <c r="F352" s="246"/>
      <c r="G352" s="264" t="str">
        <f>IF(F352="","",IF(F352&lt;100,VLOOKUP(F352,'研修事項 一覧'!$B$285:$D$313,2,FALSE),IF(F352&gt;=100,VLOOKUP(F352,'研修事項 一覧'!$F$285:$H$308,2,FALSE),"再入力")))</f>
        <v/>
      </c>
      <c r="H352" s="258" t="str">
        <f>IF(F352="","",IF(F352&lt;100,VLOOKUP(F352,'研修事項 一覧'!$B$285:$D$313,3,FALSE),IF(F352&gt;=100,VLOOKUP(F352,'研修事項 一覧'!$F$285:$H$308,3,FALSE),"再入力")))</f>
        <v/>
      </c>
      <c r="I352" s="125"/>
      <c r="J352" s="249"/>
      <c r="K352" s="125"/>
      <c r="L352" s="126"/>
      <c r="M352" s="127"/>
      <c r="N352" s="261"/>
    </row>
    <row r="353" spans="2:14" ht="12.6" customHeight="1">
      <c r="B353" s="244"/>
      <c r="C353" s="247"/>
      <c r="D353" s="256"/>
      <c r="E353" s="253"/>
      <c r="F353" s="247"/>
      <c r="G353" s="265"/>
      <c r="H353" s="259"/>
      <c r="I353" s="128"/>
      <c r="J353" s="250"/>
      <c r="K353" s="128"/>
      <c r="L353" s="129"/>
      <c r="M353" s="130"/>
      <c r="N353" s="262"/>
    </row>
    <row r="354" spans="2:14" ht="12.6" customHeight="1">
      <c r="B354" s="244"/>
      <c r="C354" s="247"/>
      <c r="D354" s="256"/>
      <c r="E354" s="253"/>
      <c r="F354" s="247"/>
      <c r="G354" s="265"/>
      <c r="H354" s="259"/>
      <c r="I354" s="128"/>
      <c r="J354" s="250"/>
      <c r="K354" s="128"/>
      <c r="L354" s="129"/>
      <c r="M354" s="130"/>
      <c r="N354" s="262"/>
    </row>
    <row r="355" spans="2:14" ht="12.6" customHeight="1">
      <c r="B355" s="244"/>
      <c r="C355" s="247"/>
      <c r="D355" s="256"/>
      <c r="E355" s="253"/>
      <c r="F355" s="247"/>
      <c r="G355" s="265"/>
      <c r="H355" s="259"/>
      <c r="I355" s="128"/>
      <c r="J355" s="250"/>
      <c r="K355" s="128"/>
      <c r="L355" s="129"/>
      <c r="M355" s="130"/>
      <c r="N355" s="262"/>
    </row>
    <row r="356" spans="2:14" ht="12.6" customHeight="1">
      <c r="B356" s="245"/>
      <c r="C356" s="248"/>
      <c r="D356" s="257"/>
      <c r="E356" s="254"/>
      <c r="F356" s="248"/>
      <c r="G356" s="266"/>
      <c r="H356" s="260"/>
      <c r="I356" s="131"/>
      <c r="J356" s="251"/>
      <c r="K356" s="131"/>
      <c r="L356" s="129"/>
      <c r="M356" s="130"/>
      <c r="N356" s="263"/>
    </row>
    <row r="357" spans="2:14" ht="12.6" customHeight="1">
      <c r="B357" s="243"/>
      <c r="C357" s="246"/>
      <c r="D357" s="255" t="str">
        <f>IF(B357="","",IF(B357=1,DATE(YEAR($E$3),B357,C357),IF(B357=2,DATE(YEAR($E$3),B357,C357),IF(B357=3,DATE(YEAR($E$3),B357,C357),DATE(YEAR($P$3),B357,C357)))))</f>
        <v/>
      </c>
      <c r="E357" s="252" t="str">
        <f>IF(B357="","",TEXT(WEEKDAY(D357),"aaa"))</f>
        <v/>
      </c>
      <c r="F357" s="246"/>
      <c r="G357" s="264" t="str">
        <f>IF(F357="","",IF(F357&lt;100,VLOOKUP(F357,'研修事項 一覧'!$B$285:$D$313,2,FALSE),IF(F357&gt;=100,VLOOKUP(F357,'研修事項 一覧'!$F$285:$H$308,2,FALSE),"再入力")))</f>
        <v/>
      </c>
      <c r="H357" s="258" t="str">
        <f>IF(F357="","",IF(F357&lt;100,VLOOKUP(F357,'研修事項 一覧'!$B$285:$D$313,3,FALSE),IF(F357&gt;=100,VLOOKUP(F357,'研修事項 一覧'!$F$285:$H$308,3,FALSE),"再入力")))</f>
        <v/>
      </c>
      <c r="I357" s="125"/>
      <c r="J357" s="249"/>
      <c r="K357" s="125"/>
      <c r="L357" s="126"/>
      <c r="M357" s="127"/>
      <c r="N357" s="261"/>
    </row>
    <row r="358" spans="2:14" ht="12.6" customHeight="1">
      <c r="B358" s="244"/>
      <c r="C358" s="247"/>
      <c r="D358" s="256"/>
      <c r="E358" s="253"/>
      <c r="F358" s="247"/>
      <c r="G358" s="265"/>
      <c r="H358" s="259"/>
      <c r="I358" s="128"/>
      <c r="J358" s="250"/>
      <c r="K358" s="128"/>
      <c r="L358" s="129"/>
      <c r="M358" s="130"/>
      <c r="N358" s="262"/>
    </row>
    <row r="359" spans="2:14" ht="12.6" customHeight="1">
      <c r="B359" s="244"/>
      <c r="C359" s="247"/>
      <c r="D359" s="256"/>
      <c r="E359" s="253"/>
      <c r="F359" s="247"/>
      <c r="G359" s="265"/>
      <c r="H359" s="259"/>
      <c r="I359" s="128"/>
      <c r="J359" s="250"/>
      <c r="K359" s="128"/>
      <c r="L359" s="129"/>
      <c r="M359" s="130"/>
      <c r="N359" s="262"/>
    </row>
    <row r="360" spans="2:14" ht="12.6" customHeight="1">
      <c r="B360" s="244"/>
      <c r="C360" s="247"/>
      <c r="D360" s="256"/>
      <c r="E360" s="253"/>
      <c r="F360" s="247"/>
      <c r="G360" s="265"/>
      <c r="H360" s="259"/>
      <c r="I360" s="128"/>
      <c r="J360" s="250"/>
      <c r="K360" s="128"/>
      <c r="L360" s="129"/>
      <c r="M360" s="130"/>
      <c r="N360" s="262"/>
    </row>
    <row r="361" spans="2:14" ht="12.6" customHeight="1">
      <c r="B361" s="245"/>
      <c r="C361" s="248"/>
      <c r="D361" s="257"/>
      <c r="E361" s="254"/>
      <c r="F361" s="248"/>
      <c r="G361" s="266"/>
      <c r="H361" s="260"/>
      <c r="I361" s="131"/>
      <c r="J361" s="251"/>
      <c r="K361" s="131"/>
      <c r="L361" s="129"/>
      <c r="M361" s="130"/>
      <c r="N361" s="263"/>
    </row>
    <row r="362" spans="2:14" ht="12.6" customHeight="1">
      <c r="B362" s="243"/>
      <c r="C362" s="246"/>
      <c r="D362" s="255" t="str">
        <f>IF(B362="","",IF(B362=1,DATE(YEAR($E$3),B362,C362),IF(B362=2,DATE(YEAR($E$3),B362,C362),IF(B362=3,DATE(YEAR($E$3),B362,C362),DATE(YEAR($P$3),B362,C362)))))</f>
        <v/>
      </c>
      <c r="E362" s="252" t="str">
        <f>IF(B362="","",TEXT(WEEKDAY(D362),"aaa"))</f>
        <v/>
      </c>
      <c r="F362" s="246"/>
      <c r="G362" s="264" t="str">
        <f>IF(F362="","",IF(F362&lt;100,VLOOKUP(F362,'研修事項 一覧'!$B$285:$D$313,2,FALSE),IF(F362&gt;=100,VLOOKUP(F362,'研修事項 一覧'!$F$285:$H$308,2,FALSE),"再入力")))</f>
        <v/>
      </c>
      <c r="H362" s="258" t="str">
        <f>IF(F362="","",IF(F362&lt;100,VLOOKUP(F362,'研修事項 一覧'!$B$285:$D$313,3,FALSE),IF(F362&gt;=100,VLOOKUP(F362,'研修事項 一覧'!$F$285:$H$308,3,FALSE),"再入力")))</f>
        <v/>
      </c>
      <c r="I362" s="125"/>
      <c r="J362" s="249"/>
      <c r="K362" s="125"/>
      <c r="L362" s="126"/>
      <c r="M362" s="127"/>
      <c r="N362" s="261"/>
    </row>
    <row r="363" spans="2:14" ht="12.6" customHeight="1">
      <c r="B363" s="244"/>
      <c r="C363" s="247"/>
      <c r="D363" s="256"/>
      <c r="E363" s="253"/>
      <c r="F363" s="247"/>
      <c r="G363" s="265"/>
      <c r="H363" s="259"/>
      <c r="I363" s="128"/>
      <c r="J363" s="250"/>
      <c r="K363" s="128"/>
      <c r="L363" s="129"/>
      <c r="M363" s="130"/>
      <c r="N363" s="262"/>
    </row>
    <row r="364" spans="2:14" ht="12.6" customHeight="1">
      <c r="B364" s="244"/>
      <c r="C364" s="247"/>
      <c r="D364" s="256"/>
      <c r="E364" s="253"/>
      <c r="F364" s="247"/>
      <c r="G364" s="265"/>
      <c r="H364" s="259"/>
      <c r="I364" s="128"/>
      <c r="J364" s="250"/>
      <c r="K364" s="128"/>
      <c r="L364" s="129"/>
      <c r="M364" s="130"/>
      <c r="N364" s="262"/>
    </row>
    <row r="365" spans="2:14" ht="12.6" customHeight="1">
      <c r="B365" s="244"/>
      <c r="C365" s="247"/>
      <c r="D365" s="256"/>
      <c r="E365" s="253"/>
      <c r="F365" s="247"/>
      <c r="G365" s="265"/>
      <c r="H365" s="259"/>
      <c r="I365" s="128"/>
      <c r="J365" s="250"/>
      <c r="K365" s="128"/>
      <c r="L365" s="129"/>
      <c r="M365" s="130"/>
      <c r="N365" s="262"/>
    </row>
    <row r="366" spans="2:14" ht="12.6" customHeight="1">
      <c r="B366" s="245"/>
      <c r="C366" s="248"/>
      <c r="D366" s="257"/>
      <c r="E366" s="254"/>
      <c r="F366" s="248"/>
      <c r="G366" s="266"/>
      <c r="H366" s="260"/>
      <c r="I366" s="131"/>
      <c r="J366" s="251"/>
      <c r="K366" s="131"/>
      <c r="L366" s="132"/>
      <c r="M366" s="133"/>
      <c r="N366" s="263"/>
    </row>
    <row r="367" spans="2:14" ht="12.6" customHeight="1">
      <c r="B367" s="243"/>
      <c r="C367" s="246"/>
      <c r="D367" s="255" t="str">
        <f>IF(B367="","",IF(B367=1,DATE(YEAR($E$3),B367,C367),IF(B367=2,DATE(YEAR($E$3),B367,C367),IF(B367=3,DATE(YEAR($E$3),B367,C367),DATE(YEAR($P$3),B367,C367)))))</f>
        <v/>
      </c>
      <c r="E367" s="252" t="str">
        <f>IF(B367="","",TEXT(WEEKDAY(D367),"aaa"))</f>
        <v/>
      </c>
      <c r="F367" s="246"/>
      <c r="G367" s="264" t="str">
        <f>IF(F367="","",IF(F367&lt;100,VLOOKUP(F367,'研修事項 一覧'!$B$285:$D$313,2,FALSE),IF(F367&gt;=100,VLOOKUP(F367,'研修事項 一覧'!$F$285:$H$308,2,FALSE),"再入力")))</f>
        <v/>
      </c>
      <c r="H367" s="258" t="str">
        <f>IF(F367="","",IF(F367&lt;100,VLOOKUP(F367,'研修事項 一覧'!$B$285:$D$313,3,FALSE),IF(F367&gt;=100,VLOOKUP(F367,'研修事項 一覧'!$F$285:$H$308,3,FALSE),"再入力")))</f>
        <v/>
      </c>
      <c r="I367" s="125"/>
      <c r="J367" s="249"/>
      <c r="K367" s="125"/>
      <c r="L367" s="126"/>
      <c r="M367" s="127"/>
      <c r="N367" s="261"/>
    </row>
    <row r="368" spans="2:14" ht="12.6" customHeight="1">
      <c r="B368" s="244"/>
      <c r="C368" s="247"/>
      <c r="D368" s="256"/>
      <c r="E368" s="253"/>
      <c r="F368" s="247"/>
      <c r="G368" s="265"/>
      <c r="H368" s="259"/>
      <c r="I368" s="128"/>
      <c r="J368" s="250"/>
      <c r="K368" s="128"/>
      <c r="L368" s="129"/>
      <c r="M368" s="130"/>
      <c r="N368" s="262"/>
    </row>
    <row r="369" spans="2:14" ht="12.6" customHeight="1">
      <c r="B369" s="244"/>
      <c r="C369" s="247"/>
      <c r="D369" s="256"/>
      <c r="E369" s="253"/>
      <c r="F369" s="247"/>
      <c r="G369" s="265"/>
      <c r="H369" s="259"/>
      <c r="I369" s="128"/>
      <c r="J369" s="250"/>
      <c r="K369" s="128"/>
      <c r="L369" s="129"/>
      <c r="M369" s="130"/>
      <c r="N369" s="262"/>
    </row>
    <row r="370" spans="2:14" ht="12.6" customHeight="1">
      <c r="B370" s="244"/>
      <c r="C370" s="247"/>
      <c r="D370" s="256"/>
      <c r="E370" s="253"/>
      <c r="F370" s="247"/>
      <c r="G370" s="265"/>
      <c r="H370" s="259"/>
      <c r="I370" s="128"/>
      <c r="J370" s="250"/>
      <c r="K370" s="128"/>
      <c r="L370" s="129"/>
      <c r="M370" s="130"/>
      <c r="N370" s="262"/>
    </row>
    <row r="371" spans="2:14" ht="12.6" customHeight="1">
      <c r="B371" s="245"/>
      <c r="C371" s="248"/>
      <c r="D371" s="257"/>
      <c r="E371" s="254"/>
      <c r="F371" s="248"/>
      <c r="G371" s="266"/>
      <c r="H371" s="260"/>
      <c r="I371" s="131"/>
      <c r="J371" s="251"/>
      <c r="K371" s="131"/>
      <c r="L371" s="129"/>
      <c r="M371" s="130"/>
      <c r="N371" s="263"/>
    </row>
    <row r="372" spans="2:14" ht="12.6" customHeight="1">
      <c r="B372" s="243"/>
      <c r="C372" s="246"/>
      <c r="D372" s="255" t="str">
        <f>IF(B372="","",IF(B372=1,DATE(YEAR($E$3),B372,C372),IF(B372=2,DATE(YEAR($E$3),B372,C372),IF(B372=3,DATE(YEAR($E$3),B372,C372),DATE(YEAR($P$3),B372,C372)))))</f>
        <v/>
      </c>
      <c r="E372" s="252" t="str">
        <f>IF(B372="","",TEXT(WEEKDAY(D372),"aaa"))</f>
        <v/>
      </c>
      <c r="F372" s="246"/>
      <c r="G372" s="264" t="str">
        <f>IF(F372="","",IF(F372&lt;100,VLOOKUP(F372,'研修事項 一覧'!$B$285:$D$313,2,FALSE),IF(F372&gt;=100,VLOOKUP(F372,'研修事項 一覧'!$F$285:$H$308,2,FALSE),"再入力")))</f>
        <v/>
      </c>
      <c r="H372" s="258" t="str">
        <f>IF(F372="","",IF(F372&lt;100,VLOOKUP(F372,'研修事項 一覧'!$B$285:$D$313,3,FALSE),IF(F372&gt;=100,VLOOKUP(F372,'研修事項 一覧'!$F$285:$H$308,3,FALSE),"再入力")))</f>
        <v/>
      </c>
      <c r="I372" s="125"/>
      <c r="J372" s="249"/>
      <c r="K372" s="125"/>
      <c r="L372" s="126"/>
      <c r="M372" s="127"/>
      <c r="N372" s="261"/>
    </row>
    <row r="373" spans="2:14" ht="12.6" customHeight="1">
      <c r="B373" s="244"/>
      <c r="C373" s="247"/>
      <c r="D373" s="256"/>
      <c r="E373" s="253"/>
      <c r="F373" s="247"/>
      <c r="G373" s="265"/>
      <c r="H373" s="259"/>
      <c r="I373" s="128"/>
      <c r="J373" s="250"/>
      <c r="K373" s="128"/>
      <c r="L373" s="129"/>
      <c r="M373" s="130"/>
      <c r="N373" s="262"/>
    </row>
    <row r="374" spans="2:14" ht="12.6" customHeight="1">
      <c r="B374" s="244"/>
      <c r="C374" s="247"/>
      <c r="D374" s="256"/>
      <c r="E374" s="253"/>
      <c r="F374" s="247"/>
      <c r="G374" s="265"/>
      <c r="H374" s="259"/>
      <c r="I374" s="128"/>
      <c r="J374" s="250"/>
      <c r="K374" s="128"/>
      <c r="L374" s="129"/>
      <c r="M374" s="130"/>
      <c r="N374" s="262"/>
    </row>
    <row r="375" spans="2:14" ht="12.6" customHeight="1">
      <c r="B375" s="244"/>
      <c r="C375" s="247"/>
      <c r="D375" s="256"/>
      <c r="E375" s="253"/>
      <c r="F375" s="247"/>
      <c r="G375" s="265"/>
      <c r="H375" s="259"/>
      <c r="I375" s="128"/>
      <c r="J375" s="250"/>
      <c r="K375" s="128"/>
      <c r="L375" s="129"/>
      <c r="M375" s="130"/>
      <c r="N375" s="262"/>
    </row>
    <row r="376" spans="2:14" ht="12.6" customHeight="1">
      <c r="B376" s="245"/>
      <c r="C376" s="248"/>
      <c r="D376" s="257"/>
      <c r="E376" s="254"/>
      <c r="F376" s="248"/>
      <c r="G376" s="266"/>
      <c r="H376" s="260"/>
      <c r="I376" s="131"/>
      <c r="J376" s="251"/>
      <c r="K376" s="131"/>
      <c r="L376" s="129"/>
      <c r="M376" s="130"/>
      <c r="N376" s="263"/>
    </row>
    <row r="377" spans="2:14" ht="12.6" customHeight="1">
      <c r="B377" s="243"/>
      <c r="C377" s="246"/>
      <c r="D377" s="255" t="str">
        <f>IF(B377="","",IF(B377=1,DATE(YEAR($E$3),B377,C377),IF(B377=2,DATE(YEAR($E$3),B377,C377),IF(B377=3,DATE(YEAR($E$3),B377,C377),DATE(YEAR($P$3),B377,C377)))))</f>
        <v/>
      </c>
      <c r="E377" s="252" t="str">
        <f>IF(B377="","",TEXT(WEEKDAY(D377),"aaa"))</f>
        <v/>
      </c>
      <c r="F377" s="246"/>
      <c r="G377" s="264" t="str">
        <f>IF(F377="","",IF(F377&lt;100,VLOOKUP(F377,'研修事項 一覧'!$B$285:$D$313,2,FALSE),IF(F377&gt;=100,VLOOKUP(F377,'研修事項 一覧'!$F$285:$H$308,2,FALSE),"再入力")))</f>
        <v/>
      </c>
      <c r="H377" s="258" t="str">
        <f>IF(F377="","",IF(F377&lt;100,VLOOKUP(F377,'研修事項 一覧'!$B$285:$D$313,3,FALSE),IF(F377&gt;=100,VLOOKUP(F377,'研修事項 一覧'!$F$285:$H$308,3,FALSE),"再入力")))</f>
        <v/>
      </c>
      <c r="I377" s="125"/>
      <c r="J377" s="249"/>
      <c r="K377" s="125"/>
      <c r="L377" s="126"/>
      <c r="M377" s="127"/>
      <c r="N377" s="261"/>
    </row>
    <row r="378" spans="2:14" ht="12.6" customHeight="1">
      <c r="B378" s="244"/>
      <c r="C378" s="247"/>
      <c r="D378" s="256"/>
      <c r="E378" s="253"/>
      <c r="F378" s="247"/>
      <c r="G378" s="265"/>
      <c r="H378" s="259"/>
      <c r="I378" s="128"/>
      <c r="J378" s="250"/>
      <c r="K378" s="128"/>
      <c r="L378" s="129"/>
      <c r="M378" s="130"/>
      <c r="N378" s="262"/>
    </row>
    <row r="379" spans="2:14" ht="12.6" customHeight="1">
      <c r="B379" s="244"/>
      <c r="C379" s="247"/>
      <c r="D379" s="256"/>
      <c r="E379" s="253"/>
      <c r="F379" s="247"/>
      <c r="G379" s="265"/>
      <c r="H379" s="259"/>
      <c r="I379" s="128"/>
      <c r="J379" s="250"/>
      <c r="K379" s="128"/>
      <c r="L379" s="129"/>
      <c r="M379" s="130"/>
      <c r="N379" s="262"/>
    </row>
    <row r="380" spans="2:14" ht="12.6" customHeight="1">
      <c r="B380" s="244"/>
      <c r="C380" s="247"/>
      <c r="D380" s="256"/>
      <c r="E380" s="253"/>
      <c r="F380" s="247"/>
      <c r="G380" s="265"/>
      <c r="H380" s="259"/>
      <c r="I380" s="128"/>
      <c r="J380" s="250"/>
      <c r="K380" s="128"/>
      <c r="L380" s="129"/>
      <c r="M380" s="130"/>
      <c r="N380" s="262"/>
    </row>
    <row r="381" spans="2:14" ht="12.6" customHeight="1">
      <c r="B381" s="245"/>
      <c r="C381" s="248"/>
      <c r="D381" s="257"/>
      <c r="E381" s="254"/>
      <c r="F381" s="248"/>
      <c r="G381" s="266"/>
      <c r="H381" s="260"/>
      <c r="I381" s="131"/>
      <c r="J381" s="251"/>
      <c r="K381" s="131"/>
      <c r="L381" s="129"/>
      <c r="M381" s="130"/>
      <c r="N381" s="263"/>
    </row>
    <row r="382" spans="2:14" ht="12.6" customHeight="1">
      <c r="B382" s="243"/>
      <c r="C382" s="246"/>
      <c r="D382" s="255" t="str">
        <f>IF(B382="","",IF(B382=1,DATE(YEAR($E$3),B382,C382),IF(B382=2,DATE(YEAR($E$3),B382,C382),IF(B382=3,DATE(YEAR($E$3),B382,C382),DATE(YEAR($P$3),B382,C382)))))</f>
        <v/>
      </c>
      <c r="E382" s="252" t="str">
        <f>IF(B382="","",TEXT(WEEKDAY(D382),"aaa"))</f>
        <v/>
      </c>
      <c r="F382" s="246"/>
      <c r="G382" s="264" t="str">
        <f>IF(F382="","",IF(F382&lt;100,VLOOKUP(F382,'研修事項 一覧'!$B$285:$D$313,2,FALSE),IF(F382&gt;=100,VLOOKUP(F382,'研修事項 一覧'!$F$285:$H$308,2,FALSE),"再入力")))</f>
        <v/>
      </c>
      <c r="H382" s="258" t="str">
        <f>IF(F382="","",IF(F382&lt;100,VLOOKUP(F382,'研修事項 一覧'!$B$285:$D$313,3,FALSE),IF(F382&gt;=100,VLOOKUP(F382,'研修事項 一覧'!$F$285:$H$308,3,FALSE),"再入力")))</f>
        <v/>
      </c>
      <c r="I382" s="125"/>
      <c r="J382" s="249"/>
      <c r="K382" s="125"/>
      <c r="L382" s="126"/>
      <c r="M382" s="127"/>
      <c r="N382" s="261"/>
    </row>
    <row r="383" spans="2:14" ht="12.6" customHeight="1">
      <c r="B383" s="244"/>
      <c r="C383" s="247"/>
      <c r="D383" s="256"/>
      <c r="E383" s="253"/>
      <c r="F383" s="247"/>
      <c r="G383" s="265"/>
      <c r="H383" s="259"/>
      <c r="I383" s="128"/>
      <c r="J383" s="250"/>
      <c r="K383" s="128"/>
      <c r="L383" s="129"/>
      <c r="M383" s="130"/>
      <c r="N383" s="262"/>
    </row>
    <row r="384" spans="2:14" ht="12.6" customHeight="1">
      <c r="B384" s="244"/>
      <c r="C384" s="247"/>
      <c r="D384" s="256"/>
      <c r="E384" s="253"/>
      <c r="F384" s="247"/>
      <c r="G384" s="265"/>
      <c r="H384" s="259"/>
      <c r="I384" s="128"/>
      <c r="J384" s="250"/>
      <c r="K384" s="128"/>
      <c r="L384" s="129"/>
      <c r="M384" s="130"/>
      <c r="N384" s="262"/>
    </row>
    <row r="385" spans="2:14" ht="12.6" customHeight="1">
      <c r="B385" s="244"/>
      <c r="C385" s="247"/>
      <c r="D385" s="256"/>
      <c r="E385" s="253"/>
      <c r="F385" s="247"/>
      <c r="G385" s="265"/>
      <c r="H385" s="259"/>
      <c r="I385" s="128"/>
      <c r="J385" s="250"/>
      <c r="K385" s="128"/>
      <c r="L385" s="129"/>
      <c r="M385" s="130"/>
      <c r="N385" s="262"/>
    </row>
    <row r="386" spans="2:14" ht="12.6" customHeight="1">
      <c r="B386" s="245"/>
      <c r="C386" s="248"/>
      <c r="D386" s="257"/>
      <c r="E386" s="254"/>
      <c r="F386" s="248"/>
      <c r="G386" s="266"/>
      <c r="H386" s="260"/>
      <c r="I386" s="131"/>
      <c r="J386" s="251"/>
      <c r="K386" s="131"/>
      <c r="L386" s="129"/>
      <c r="M386" s="130"/>
      <c r="N386" s="263"/>
    </row>
    <row r="387" spans="2:14" ht="12.6" customHeight="1">
      <c r="B387" s="243"/>
      <c r="C387" s="246"/>
      <c r="D387" s="255" t="str">
        <f>IF(B387="","",IF(B387=1,DATE(YEAR($E$3),B387,C387),IF(B387=2,DATE(YEAR($E$3),B387,C387),IF(B387=3,DATE(YEAR($E$3),B387,C387),DATE(YEAR($P$3),B387,C387)))))</f>
        <v/>
      </c>
      <c r="E387" s="252" t="str">
        <f>IF(B387="","",TEXT(WEEKDAY(D387),"aaa"))</f>
        <v/>
      </c>
      <c r="F387" s="246"/>
      <c r="G387" s="264" t="str">
        <f>IF(F387="","",IF(F387&lt;100,VLOOKUP(F387,'研修事項 一覧'!$B$285:$D$313,2,FALSE),IF(F387&gt;=100,VLOOKUP(F387,'研修事項 一覧'!$F$285:$H$308,2,FALSE),"再入力")))</f>
        <v/>
      </c>
      <c r="H387" s="258" t="str">
        <f>IF(F387="","",IF(F387&lt;100,VLOOKUP(F387,'研修事項 一覧'!$B$285:$D$313,3,FALSE),IF(F387&gt;=100,VLOOKUP(F387,'研修事項 一覧'!$F$285:$H$308,3,FALSE),"再入力")))</f>
        <v/>
      </c>
      <c r="I387" s="125"/>
      <c r="J387" s="249"/>
      <c r="K387" s="125"/>
      <c r="L387" s="126"/>
      <c r="M387" s="127"/>
      <c r="N387" s="261"/>
    </row>
    <row r="388" spans="2:14" ht="12.6" customHeight="1">
      <c r="B388" s="244"/>
      <c r="C388" s="247"/>
      <c r="D388" s="256"/>
      <c r="E388" s="253"/>
      <c r="F388" s="247"/>
      <c r="G388" s="265"/>
      <c r="H388" s="259"/>
      <c r="I388" s="128"/>
      <c r="J388" s="250"/>
      <c r="K388" s="128"/>
      <c r="L388" s="129"/>
      <c r="M388" s="130"/>
      <c r="N388" s="262"/>
    </row>
    <row r="389" spans="2:14" ht="12.6" customHeight="1">
      <c r="B389" s="244"/>
      <c r="C389" s="247"/>
      <c r="D389" s="256"/>
      <c r="E389" s="253"/>
      <c r="F389" s="247"/>
      <c r="G389" s="265"/>
      <c r="H389" s="259"/>
      <c r="I389" s="128"/>
      <c r="J389" s="250"/>
      <c r="K389" s="128"/>
      <c r="L389" s="129"/>
      <c r="M389" s="130"/>
      <c r="N389" s="262"/>
    </row>
    <row r="390" spans="2:14" ht="12.6" customHeight="1">
      <c r="B390" s="244"/>
      <c r="C390" s="247"/>
      <c r="D390" s="256"/>
      <c r="E390" s="253"/>
      <c r="F390" s="247"/>
      <c r="G390" s="265"/>
      <c r="H390" s="259"/>
      <c r="I390" s="128"/>
      <c r="J390" s="250"/>
      <c r="K390" s="128"/>
      <c r="L390" s="129"/>
      <c r="M390" s="130"/>
      <c r="N390" s="262"/>
    </row>
    <row r="391" spans="2:14" ht="12.6" customHeight="1">
      <c r="B391" s="245"/>
      <c r="C391" s="248"/>
      <c r="D391" s="257"/>
      <c r="E391" s="254"/>
      <c r="F391" s="248"/>
      <c r="G391" s="266"/>
      <c r="H391" s="260"/>
      <c r="I391" s="131"/>
      <c r="J391" s="251"/>
      <c r="K391" s="131"/>
      <c r="L391" s="132"/>
      <c r="M391" s="133"/>
      <c r="N391" s="263"/>
    </row>
    <row r="392" spans="2:14" ht="12.6" customHeight="1">
      <c r="B392" s="243"/>
      <c r="C392" s="246"/>
      <c r="D392" s="255" t="str">
        <f>IF(B392="","",IF(B392=1,DATE(YEAR($E$3),B392,C392),IF(B392=2,DATE(YEAR($E$3),B392,C392),IF(B392=3,DATE(YEAR($E$3),B392,C392),DATE(YEAR($P$3),B392,C392)))))</f>
        <v/>
      </c>
      <c r="E392" s="252" t="str">
        <f>IF(B392="","",TEXT(WEEKDAY(D392),"aaa"))</f>
        <v/>
      </c>
      <c r="F392" s="246"/>
      <c r="G392" s="264" t="str">
        <f>IF(F392="","",IF(F392&lt;100,VLOOKUP(F392,'研修事項 一覧'!$B$285:$D$313,2,FALSE),IF(F392&gt;=100,VLOOKUP(F392,'研修事項 一覧'!$F$285:$H$308,2,FALSE),"再入力")))</f>
        <v/>
      </c>
      <c r="H392" s="258" t="str">
        <f>IF(F392="","",IF(F392&lt;100,VLOOKUP(F392,'研修事項 一覧'!$B$285:$D$313,3,FALSE),IF(F392&gt;=100,VLOOKUP(F392,'研修事項 一覧'!$F$285:$H$308,3,FALSE),"再入力")))</f>
        <v/>
      </c>
      <c r="I392" s="125"/>
      <c r="J392" s="249"/>
      <c r="K392" s="125"/>
      <c r="L392" s="126"/>
      <c r="M392" s="127"/>
      <c r="N392" s="261"/>
    </row>
    <row r="393" spans="2:14" ht="12.6" customHeight="1">
      <c r="B393" s="244"/>
      <c r="C393" s="247"/>
      <c r="D393" s="256"/>
      <c r="E393" s="253"/>
      <c r="F393" s="247"/>
      <c r="G393" s="265"/>
      <c r="H393" s="259"/>
      <c r="I393" s="128"/>
      <c r="J393" s="250"/>
      <c r="K393" s="128"/>
      <c r="L393" s="129"/>
      <c r="M393" s="130"/>
      <c r="N393" s="262"/>
    </row>
    <row r="394" spans="2:14" ht="12.6" customHeight="1">
      <c r="B394" s="244"/>
      <c r="C394" s="247"/>
      <c r="D394" s="256"/>
      <c r="E394" s="253"/>
      <c r="F394" s="247"/>
      <c r="G394" s="265"/>
      <c r="H394" s="259"/>
      <c r="I394" s="128"/>
      <c r="J394" s="250"/>
      <c r="K394" s="128"/>
      <c r="L394" s="129"/>
      <c r="M394" s="130"/>
      <c r="N394" s="262"/>
    </row>
    <row r="395" spans="2:14" ht="12.6" customHeight="1">
      <c r="B395" s="244"/>
      <c r="C395" s="247"/>
      <c r="D395" s="256"/>
      <c r="E395" s="253"/>
      <c r="F395" s="247"/>
      <c r="G395" s="265"/>
      <c r="H395" s="259"/>
      <c r="I395" s="128"/>
      <c r="J395" s="250"/>
      <c r="K395" s="128"/>
      <c r="L395" s="129"/>
      <c r="M395" s="130"/>
      <c r="N395" s="262"/>
    </row>
    <row r="396" spans="2:14" ht="12.6" customHeight="1">
      <c r="B396" s="245"/>
      <c r="C396" s="248"/>
      <c r="D396" s="257"/>
      <c r="E396" s="254"/>
      <c r="F396" s="248"/>
      <c r="G396" s="266"/>
      <c r="H396" s="260"/>
      <c r="I396" s="131"/>
      <c r="J396" s="251"/>
      <c r="K396" s="131"/>
      <c r="L396" s="129"/>
      <c r="M396" s="130"/>
      <c r="N396" s="263"/>
    </row>
    <row r="397" spans="2:14" ht="12.6" customHeight="1">
      <c r="B397" s="243"/>
      <c r="C397" s="246"/>
      <c r="D397" s="255" t="str">
        <f>IF(B397="","",IF(B397=1,DATE(YEAR($E$3),B397,C397),IF(B397=2,DATE(YEAR($E$3),B397,C397),IF(B397=3,DATE(YEAR($E$3),B397,C397),DATE(YEAR($P$3),B397,C397)))))</f>
        <v/>
      </c>
      <c r="E397" s="252" t="str">
        <f>IF(B397="","",TEXT(WEEKDAY(D397),"aaa"))</f>
        <v/>
      </c>
      <c r="F397" s="246"/>
      <c r="G397" s="264" t="str">
        <f>IF(F397="","",IF(F397&lt;100,VLOOKUP(F397,'研修事項 一覧'!$B$285:$D$313,2,FALSE),IF(F397&gt;=100,VLOOKUP(F397,'研修事項 一覧'!$F$285:$H$308,2,FALSE),"再入力")))</f>
        <v/>
      </c>
      <c r="H397" s="258" t="str">
        <f>IF(F397="","",IF(F397&lt;100,VLOOKUP(F397,'研修事項 一覧'!$B$285:$D$313,3,FALSE),IF(F397&gt;=100,VLOOKUP(F397,'研修事項 一覧'!$F$285:$H$308,3,FALSE),"再入力")))</f>
        <v/>
      </c>
      <c r="I397" s="125"/>
      <c r="J397" s="249"/>
      <c r="K397" s="125"/>
      <c r="L397" s="126"/>
      <c r="M397" s="127"/>
      <c r="N397" s="261"/>
    </row>
    <row r="398" spans="2:14" ht="12.6" customHeight="1">
      <c r="B398" s="244"/>
      <c r="C398" s="247"/>
      <c r="D398" s="256"/>
      <c r="E398" s="253"/>
      <c r="F398" s="247"/>
      <c r="G398" s="265"/>
      <c r="H398" s="259"/>
      <c r="I398" s="128"/>
      <c r="J398" s="250"/>
      <c r="K398" s="128"/>
      <c r="L398" s="129"/>
      <c r="M398" s="130"/>
      <c r="N398" s="262"/>
    </row>
    <row r="399" spans="2:14" ht="12.6" customHeight="1">
      <c r="B399" s="244"/>
      <c r="C399" s="247"/>
      <c r="D399" s="256"/>
      <c r="E399" s="253"/>
      <c r="F399" s="247"/>
      <c r="G399" s="265"/>
      <c r="H399" s="259"/>
      <c r="I399" s="128"/>
      <c r="J399" s="250"/>
      <c r="K399" s="128"/>
      <c r="L399" s="129"/>
      <c r="M399" s="130"/>
      <c r="N399" s="262"/>
    </row>
    <row r="400" spans="2:14" ht="12.6" customHeight="1">
      <c r="B400" s="244"/>
      <c r="C400" s="247"/>
      <c r="D400" s="256"/>
      <c r="E400" s="253"/>
      <c r="F400" s="247"/>
      <c r="G400" s="265"/>
      <c r="H400" s="259"/>
      <c r="I400" s="128"/>
      <c r="J400" s="250"/>
      <c r="K400" s="128"/>
      <c r="L400" s="129"/>
      <c r="M400" s="130"/>
      <c r="N400" s="262"/>
    </row>
    <row r="401" spans="2:14" ht="12.6" customHeight="1">
      <c r="B401" s="245"/>
      <c r="C401" s="248"/>
      <c r="D401" s="257"/>
      <c r="E401" s="254"/>
      <c r="F401" s="248"/>
      <c r="G401" s="266"/>
      <c r="H401" s="260"/>
      <c r="I401" s="131"/>
      <c r="J401" s="251"/>
      <c r="K401" s="131"/>
      <c r="L401" s="129"/>
      <c r="M401" s="130"/>
      <c r="N401" s="263"/>
    </row>
    <row r="402" spans="2:14" ht="12.6" customHeight="1">
      <c r="B402" s="243"/>
      <c r="C402" s="246"/>
      <c r="D402" s="255" t="str">
        <f>IF(B402="","",IF(B402=1,DATE(YEAR($E$3),B402,C402),IF(B402=2,DATE(YEAR($E$3),B402,C402),IF(B402=3,DATE(YEAR($E$3),B402,C402),DATE(YEAR($P$3),B402,C402)))))</f>
        <v/>
      </c>
      <c r="E402" s="252" t="str">
        <f>IF(B402="","",TEXT(WEEKDAY(D402),"aaa"))</f>
        <v/>
      </c>
      <c r="F402" s="246"/>
      <c r="G402" s="264" t="str">
        <f>IF(F402="","",IF(F402&lt;100,VLOOKUP(F402,'研修事項 一覧'!$B$285:$D$313,2,FALSE),IF(F402&gt;=100,VLOOKUP(F402,'研修事項 一覧'!$F$285:$H$308,2,FALSE),"再入力")))</f>
        <v/>
      </c>
      <c r="H402" s="258" t="str">
        <f>IF(F402="","",IF(F402&lt;100,VLOOKUP(F402,'研修事項 一覧'!$B$285:$D$313,3,FALSE),IF(F402&gt;=100,VLOOKUP(F402,'研修事項 一覧'!$F$285:$H$308,3,FALSE),"再入力")))</f>
        <v/>
      </c>
      <c r="I402" s="125"/>
      <c r="J402" s="249"/>
      <c r="K402" s="125"/>
      <c r="L402" s="126"/>
      <c r="M402" s="127"/>
      <c r="N402" s="261"/>
    </row>
    <row r="403" spans="2:14" ht="12.6" customHeight="1">
      <c r="B403" s="244"/>
      <c r="C403" s="247"/>
      <c r="D403" s="256"/>
      <c r="E403" s="253"/>
      <c r="F403" s="247"/>
      <c r="G403" s="265"/>
      <c r="H403" s="259"/>
      <c r="I403" s="128"/>
      <c r="J403" s="250"/>
      <c r="K403" s="128"/>
      <c r="L403" s="129"/>
      <c r="M403" s="130"/>
      <c r="N403" s="262"/>
    </row>
    <row r="404" spans="2:14" ht="12.6" customHeight="1">
      <c r="B404" s="244"/>
      <c r="C404" s="247"/>
      <c r="D404" s="256"/>
      <c r="E404" s="253"/>
      <c r="F404" s="247"/>
      <c r="G404" s="265"/>
      <c r="H404" s="259"/>
      <c r="I404" s="128"/>
      <c r="J404" s="250"/>
      <c r="K404" s="128"/>
      <c r="L404" s="129"/>
      <c r="M404" s="130"/>
      <c r="N404" s="262"/>
    </row>
    <row r="405" spans="2:14" ht="12.6" customHeight="1">
      <c r="B405" s="244"/>
      <c r="C405" s="247"/>
      <c r="D405" s="256"/>
      <c r="E405" s="253"/>
      <c r="F405" s="247"/>
      <c r="G405" s="265"/>
      <c r="H405" s="259"/>
      <c r="I405" s="128"/>
      <c r="J405" s="250"/>
      <c r="K405" s="128"/>
      <c r="L405" s="129"/>
      <c r="M405" s="130"/>
      <c r="N405" s="262"/>
    </row>
    <row r="406" spans="2:14" ht="12.6" customHeight="1">
      <c r="B406" s="245"/>
      <c r="C406" s="248"/>
      <c r="D406" s="257"/>
      <c r="E406" s="254"/>
      <c r="F406" s="248"/>
      <c r="G406" s="266"/>
      <c r="H406" s="260"/>
      <c r="I406" s="131"/>
      <c r="J406" s="251"/>
      <c r="K406" s="131"/>
      <c r="L406" s="129"/>
      <c r="M406" s="130"/>
      <c r="N406" s="263"/>
    </row>
    <row r="407" spans="2:14" ht="12.6" customHeight="1">
      <c r="B407" s="243"/>
      <c r="C407" s="246"/>
      <c r="D407" s="255" t="str">
        <f>IF(B407="","",IF(B407=1,DATE(YEAR($E$3),B407,C407),IF(B407=2,DATE(YEAR($E$3),B407,C407),IF(B407=3,DATE(YEAR($E$3),B407,C407),DATE(YEAR($P$3),B407,C407)))))</f>
        <v/>
      </c>
      <c r="E407" s="252" t="str">
        <f>IF(B407="","",TEXT(WEEKDAY(D407),"aaa"))</f>
        <v/>
      </c>
      <c r="F407" s="246"/>
      <c r="G407" s="264" t="str">
        <f>IF(F407="","",IF(F407&lt;100,VLOOKUP(F407,'研修事項 一覧'!$B$285:$D$313,2,FALSE),IF(F407&gt;=100,VLOOKUP(F407,'研修事項 一覧'!$F$285:$H$308,2,FALSE),"再入力")))</f>
        <v/>
      </c>
      <c r="H407" s="258" t="str">
        <f>IF(F407="","",IF(F407&lt;100,VLOOKUP(F407,'研修事項 一覧'!$B$285:$D$313,3,FALSE),IF(F407&gt;=100,VLOOKUP(F407,'研修事項 一覧'!$F$285:$H$308,3,FALSE),"再入力")))</f>
        <v/>
      </c>
      <c r="I407" s="125"/>
      <c r="J407" s="249"/>
      <c r="K407" s="125"/>
      <c r="L407" s="126"/>
      <c r="M407" s="127"/>
      <c r="N407" s="261"/>
    </row>
    <row r="408" spans="2:14" ht="12.6" customHeight="1">
      <c r="B408" s="244"/>
      <c r="C408" s="247"/>
      <c r="D408" s="256"/>
      <c r="E408" s="253"/>
      <c r="F408" s="247"/>
      <c r="G408" s="265"/>
      <c r="H408" s="259"/>
      <c r="I408" s="128"/>
      <c r="J408" s="250"/>
      <c r="K408" s="128"/>
      <c r="L408" s="129"/>
      <c r="M408" s="130"/>
      <c r="N408" s="262"/>
    </row>
    <row r="409" spans="2:14" ht="12.6" customHeight="1">
      <c r="B409" s="244"/>
      <c r="C409" s="247"/>
      <c r="D409" s="256"/>
      <c r="E409" s="253"/>
      <c r="F409" s="247"/>
      <c r="G409" s="265"/>
      <c r="H409" s="259"/>
      <c r="I409" s="128"/>
      <c r="J409" s="250"/>
      <c r="K409" s="128"/>
      <c r="L409" s="129"/>
      <c r="M409" s="130"/>
      <c r="N409" s="262"/>
    </row>
    <row r="410" spans="2:14" ht="12.6" customHeight="1">
      <c r="B410" s="244"/>
      <c r="C410" s="247"/>
      <c r="D410" s="256"/>
      <c r="E410" s="253"/>
      <c r="F410" s="247"/>
      <c r="G410" s="265"/>
      <c r="H410" s="259"/>
      <c r="I410" s="128"/>
      <c r="J410" s="250"/>
      <c r="K410" s="128"/>
      <c r="L410" s="129"/>
      <c r="M410" s="130"/>
      <c r="N410" s="262"/>
    </row>
    <row r="411" spans="2:14" ht="12.6" customHeight="1">
      <c r="B411" s="245"/>
      <c r="C411" s="248"/>
      <c r="D411" s="257"/>
      <c r="E411" s="254"/>
      <c r="F411" s="248"/>
      <c r="G411" s="266"/>
      <c r="H411" s="260"/>
      <c r="I411" s="131"/>
      <c r="J411" s="251"/>
      <c r="K411" s="131"/>
      <c r="L411" s="129"/>
      <c r="M411" s="130"/>
      <c r="N411" s="263"/>
    </row>
    <row r="412" spans="2:14" ht="12.6" customHeight="1">
      <c r="B412" s="243"/>
      <c r="C412" s="246"/>
      <c r="D412" s="255" t="str">
        <f>IF(B412="","",IF(B412=1,DATE(YEAR($E$3),B412,C412),IF(B412=2,DATE(YEAR($E$3),B412,C412),IF(B412=3,DATE(YEAR($E$3),B412,C412),DATE(YEAR($P$3),B412,C412)))))</f>
        <v/>
      </c>
      <c r="E412" s="252" t="str">
        <f>IF(B412="","",TEXT(WEEKDAY(D412),"aaa"))</f>
        <v/>
      </c>
      <c r="F412" s="246"/>
      <c r="G412" s="264" t="str">
        <f>IF(F412="","",IF(F412&lt;100,VLOOKUP(F412,'研修事項 一覧'!$B$285:$D$313,2,FALSE),IF(F412&gt;=100,VLOOKUP(F412,'研修事項 一覧'!$F$285:$H$308,2,FALSE),"再入力")))</f>
        <v/>
      </c>
      <c r="H412" s="258" t="str">
        <f>IF(F412="","",IF(F412&lt;100,VLOOKUP(F412,'研修事項 一覧'!$B$285:$D$313,3,FALSE),IF(F412&gt;=100,VLOOKUP(F412,'研修事項 一覧'!$F$285:$H$308,3,FALSE),"再入力")))</f>
        <v/>
      </c>
      <c r="I412" s="125"/>
      <c r="J412" s="249"/>
      <c r="K412" s="125"/>
      <c r="L412" s="126"/>
      <c r="M412" s="127"/>
      <c r="N412" s="261"/>
    </row>
    <row r="413" spans="2:14" ht="12.6" customHeight="1">
      <c r="B413" s="244"/>
      <c r="C413" s="247"/>
      <c r="D413" s="256"/>
      <c r="E413" s="253"/>
      <c r="F413" s="247"/>
      <c r="G413" s="265"/>
      <c r="H413" s="259"/>
      <c r="I413" s="128"/>
      <c r="J413" s="250"/>
      <c r="K413" s="128"/>
      <c r="L413" s="129"/>
      <c r="M413" s="130"/>
      <c r="N413" s="262"/>
    </row>
    <row r="414" spans="2:14" ht="12.6" customHeight="1">
      <c r="B414" s="244"/>
      <c r="C414" s="247"/>
      <c r="D414" s="256"/>
      <c r="E414" s="253"/>
      <c r="F414" s="247"/>
      <c r="G414" s="265"/>
      <c r="H414" s="259"/>
      <c r="I414" s="128"/>
      <c r="J414" s="250"/>
      <c r="K414" s="128"/>
      <c r="L414" s="129"/>
      <c r="M414" s="130"/>
      <c r="N414" s="262"/>
    </row>
    <row r="415" spans="2:14" ht="12.6" customHeight="1">
      <c r="B415" s="244"/>
      <c r="C415" s="247"/>
      <c r="D415" s="256"/>
      <c r="E415" s="253"/>
      <c r="F415" s="247"/>
      <c r="G415" s="265"/>
      <c r="H415" s="259"/>
      <c r="I415" s="128"/>
      <c r="J415" s="250"/>
      <c r="K415" s="128"/>
      <c r="L415" s="129"/>
      <c r="M415" s="130"/>
      <c r="N415" s="262"/>
    </row>
    <row r="416" spans="2:14" ht="12.6" customHeight="1">
      <c r="B416" s="245"/>
      <c r="C416" s="248"/>
      <c r="D416" s="257"/>
      <c r="E416" s="254"/>
      <c r="F416" s="248"/>
      <c r="G416" s="266"/>
      <c r="H416" s="260"/>
      <c r="I416" s="131"/>
      <c r="J416" s="251"/>
      <c r="K416" s="131"/>
      <c r="L416" s="129"/>
      <c r="M416" s="130"/>
      <c r="N416" s="263"/>
    </row>
    <row r="417" spans="2:14" ht="12.6" customHeight="1">
      <c r="B417" s="243"/>
      <c r="C417" s="246"/>
      <c r="D417" s="255" t="str">
        <f>IF(B417="","",IF(B417=1,DATE(YEAR($E$3),B417,C417),IF(B417=2,DATE(YEAR($E$3),B417,C417),IF(B417=3,DATE(YEAR($E$3),B417,C417),DATE(YEAR($P$3),B417,C417)))))</f>
        <v/>
      </c>
      <c r="E417" s="252" t="str">
        <f>IF(B417="","",TEXT(WEEKDAY(D417),"aaa"))</f>
        <v/>
      </c>
      <c r="F417" s="246"/>
      <c r="G417" s="264" t="str">
        <f>IF(F417="","",IF(F417&lt;100,VLOOKUP(F417,'研修事項 一覧'!$B$285:$D$313,2,FALSE),IF(F417&gt;=100,VLOOKUP(F417,'研修事項 一覧'!$F$285:$H$308,2,FALSE),"再入力")))</f>
        <v/>
      </c>
      <c r="H417" s="258" t="str">
        <f>IF(F417="","",IF(F417&lt;100,VLOOKUP(F417,'研修事項 一覧'!$B$285:$D$313,3,FALSE),IF(F417&gt;=100,VLOOKUP(F417,'研修事項 一覧'!$F$285:$H$308,3,FALSE),"再入力")))</f>
        <v/>
      </c>
      <c r="I417" s="125"/>
      <c r="J417" s="249"/>
      <c r="K417" s="125"/>
      <c r="L417" s="126"/>
      <c r="M417" s="127"/>
      <c r="N417" s="261"/>
    </row>
    <row r="418" spans="2:14" ht="12.6" customHeight="1">
      <c r="B418" s="244"/>
      <c r="C418" s="247"/>
      <c r="D418" s="256"/>
      <c r="E418" s="253"/>
      <c r="F418" s="247"/>
      <c r="G418" s="265"/>
      <c r="H418" s="259"/>
      <c r="I418" s="128"/>
      <c r="J418" s="250"/>
      <c r="K418" s="128"/>
      <c r="L418" s="129"/>
      <c r="M418" s="130"/>
      <c r="N418" s="262"/>
    </row>
    <row r="419" spans="2:14" ht="12.6" customHeight="1">
      <c r="B419" s="244"/>
      <c r="C419" s="247"/>
      <c r="D419" s="256"/>
      <c r="E419" s="253"/>
      <c r="F419" s="247"/>
      <c r="G419" s="265"/>
      <c r="H419" s="259"/>
      <c r="I419" s="128"/>
      <c r="J419" s="250"/>
      <c r="K419" s="128"/>
      <c r="L419" s="129"/>
      <c r="M419" s="130"/>
      <c r="N419" s="262"/>
    </row>
    <row r="420" spans="2:14" ht="12.6" customHeight="1">
      <c r="B420" s="244"/>
      <c r="C420" s="247"/>
      <c r="D420" s="256"/>
      <c r="E420" s="253"/>
      <c r="F420" s="247"/>
      <c r="G420" s="265"/>
      <c r="H420" s="259"/>
      <c r="I420" s="128"/>
      <c r="J420" s="250"/>
      <c r="K420" s="128"/>
      <c r="L420" s="129"/>
      <c r="M420" s="130"/>
      <c r="N420" s="262"/>
    </row>
    <row r="421" spans="2:14" ht="12.6" customHeight="1">
      <c r="B421" s="245"/>
      <c r="C421" s="248"/>
      <c r="D421" s="257"/>
      <c r="E421" s="254"/>
      <c r="F421" s="248"/>
      <c r="G421" s="266"/>
      <c r="H421" s="260"/>
      <c r="I421" s="131"/>
      <c r="J421" s="251"/>
      <c r="K421" s="131"/>
      <c r="L421" s="129"/>
      <c r="M421" s="130"/>
      <c r="N421" s="263"/>
    </row>
    <row r="422" spans="2:14" ht="12.6" customHeight="1">
      <c r="B422" s="243"/>
      <c r="C422" s="246"/>
      <c r="D422" s="255" t="str">
        <f>IF(B422="","",IF(B422=1,DATE(YEAR($E$3),B422,C422),IF(B422=2,DATE(YEAR($E$3),B422,C422),IF(B422=3,DATE(YEAR($E$3),B422,C422),DATE(YEAR($P$3),B422,C422)))))</f>
        <v/>
      </c>
      <c r="E422" s="252" t="str">
        <f>IF(B422="","",TEXT(WEEKDAY(D422),"aaa"))</f>
        <v/>
      </c>
      <c r="F422" s="246"/>
      <c r="G422" s="264" t="str">
        <f>IF(F422="","",IF(F422&lt;100,VLOOKUP(F422,'研修事項 一覧'!$B$285:$D$313,2,FALSE),IF(F422&gt;=100,VLOOKUP(F422,'研修事項 一覧'!$F$285:$H$308,2,FALSE),"再入力")))</f>
        <v/>
      </c>
      <c r="H422" s="258" t="str">
        <f>IF(F422="","",IF(F422&lt;100,VLOOKUP(F422,'研修事項 一覧'!$B$285:$D$313,3,FALSE),IF(F422&gt;=100,VLOOKUP(F422,'研修事項 一覧'!$F$285:$H$308,3,FALSE),"再入力")))</f>
        <v/>
      </c>
      <c r="I422" s="125"/>
      <c r="J422" s="249"/>
      <c r="K422" s="125"/>
      <c r="L422" s="126"/>
      <c r="M422" s="127"/>
      <c r="N422" s="261"/>
    </row>
    <row r="423" spans="2:14" ht="12.6" customHeight="1">
      <c r="B423" s="244"/>
      <c r="C423" s="247"/>
      <c r="D423" s="256"/>
      <c r="E423" s="253"/>
      <c r="F423" s="247"/>
      <c r="G423" s="265"/>
      <c r="H423" s="259"/>
      <c r="I423" s="128"/>
      <c r="J423" s="250"/>
      <c r="K423" s="128"/>
      <c r="L423" s="129"/>
      <c r="M423" s="130"/>
      <c r="N423" s="262"/>
    </row>
    <row r="424" spans="2:14" ht="12.6" customHeight="1">
      <c r="B424" s="244"/>
      <c r="C424" s="247"/>
      <c r="D424" s="256"/>
      <c r="E424" s="253"/>
      <c r="F424" s="247"/>
      <c r="G424" s="265"/>
      <c r="H424" s="259"/>
      <c r="I424" s="128"/>
      <c r="J424" s="250"/>
      <c r="K424" s="128"/>
      <c r="L424" s="129"/>
      <c r="M424" s="130"/>
      <c r="N424" s="262"/>
    </row>
    <row r="425" spans="2:14" ht="12.6" customHeight="1">
      <c r="B425" s="244"/>
      <c r="C425" s="247"/>
      <c r="D425" s="256"/>
      <c r="E425" s="253"/>
      <c r="F425" s="247"/>
      <c r="G425" s="265"/>
      <c r="H425" s="259"/>
      <c r="I425" s="128"/>
      <c r="J425" s="250"/>
      <c r="K425" s="128"/>
      <c r="L425" s="129"/>
      <c r="M425" s="130"/>
      <c r="N425" s="262"/>
    </row>
    <row r="426" spans="2:14" ht="12.6" customHeight="1">
      <c r="B426" s="245"/>
      <c r="C426" s="248"/>
      <c r="D426" s="257"/>
      <c r="E426" s="254"/>
      <c r="F426" s="248"/>
      <c r="G426" s="266"/>
      <c r="H426" s="260"/>
      <c r="I426" s="131"/>
      <c r="J426" s="251"/>
      <c r="K426" s="131"/>
      <c r="L426" s="132"/>
      <c r="M426" s="133"/>
      <c r="N426" s="263"/>
    </row>
    <row r="427" spans="2:14" ht="12.6" customHeight="1">
      <c r="B427" s="243"/>
      <c r="C427" s="246"/>
      <c r="D427" s="255" t="str">
        <f>IF(B427="","",IF(B427=1,DATE(YEAR($E$3),B427,C427),IF(B427=2,DATE(YEAR($E$3),B427,C427),IF(B427=3,DATE(YEAR($E$3),B427,C427),DATE(YEAR($P$3),B427,C427)))))</f>
        <v/>
      </c>
      <c r="E427" s="252" t="str">
        <f>IF(B427="","",TEXT(WEEKDAY(D427),"aaa"))</f>
        <v/>
      </c>
      <c r="F427" s="246"/>
      <c r="G427" s="264" t="str">
        <f>IF(F427="","",IF(F427&lt;100,VLOOKUP(F427,'研修事項 一覧'!$B$285:$D$313,2,FALSE),IF(F427&gt;=100,VLOOKUP(F427,'研修事項 一覧'!$F$285:$H$308,2,FALSE),"再入力")))</f>
        <v/>
      </c>
      <c r="H427" s="258" t="str">
        <f>IF(F427="","",IF(F427&lt;100,VLOOKUP(F427,'研修事項 一覧'!$B$285:$D$313,3,FALSE),IF(F427&gt;=100,VLOOKUP(F427,'研修事項 一覧'!$F$285:$H$308,3,FALSE),"再入力")))</f>
        <v/>
      </c>
      <c r="I427" s="125"/>
      <c r="J427" s="249"/>
      <c r="K427" s="125"/>
      <c r="L427" s="126"/>
      <c r="M427" s="127"/>
      <c r="N427" s="261"/>
    </row>
    <row r="428" spans="2:14" ht="12.6" customHeight="1">
      <c r="B428" s="244"/>
      <c r="C428" s="247"/>
      <c r="D428" s="256"/>
      <c r="E428" s="253"/>
      <c r="F428" s="247"/>
      <c r="G428" s="265"/>
      <c r="H428" s="259"/>
      <c r="I428" s="128"/>
      <c r="J428" s="250"/>
      <c r="K428" s="128"/>
      <c r="L428" s="129"/>
      <c r="M428" s="130"/>
      <c r="N428" s="262"/>
    </row>
    <row r="429" spans="2:14" ht="12.6" customHeight="1">
      <c r="B429" s="244"/>
      <c r="C429" s="247"/>
      <c r="D429" s="256"/>
      <c r="E429" s="253"/>
      <c r="F429" s="247"/>
      <c r="G429" s="265"/>
      <c r="H429" s="259"/>
      <c r="I429" s="128"/>
      <c r="J429" s="250"/>
      <c r="K429" s="128"/>
      <c r="L429" s="129"/>
      <c r="M429" s="130"/>
      <c r="N429" s="262"/>
    </row>
    <row r="430" spans="2:14" ht="12.6" customHeight="1">
      <c r="B430" s="244"/>
      <c r="C430" s="247"/>
      <c r="D430" s="256"/>
      <c r="E430" s="253"/>
      <c r="F430" s="247"/>
      <c r="G430" s="265"/>
      <c r="H430" s="259"/>
      <c r="I430" s="128"/>
      <c r="J430" s="250"/>
      <c r="K430" s="128"/>
      <c r="L430" s="129"/>
      <c r="M430" s="130"/>
      <c r="N430" s="262"/>
    </row>
    <row r="431" spans="2:14" ht="12.6" customHeight="1">
      <c r="B431" s="245"/>
      <c r="C431" s="248"/>
      <c r="D431" s="257"/>
      <c r="E431" s="254"/>
      <c r="F431" s="248"/>
      <c r="G431" s="266"/>
      <c r="H431" s="260"/>
      <c r="I431" s="131"/>
      <c r="J431" s="251"/>
      <c r="K431" s="131"/>
      <c r="L431" s="129"/>
      <c r="M431" s="130"/>
      <c r="N431" s="263"/>
    </row>
    <row r="432" spans="2:14" ht="12.6" customHeight="1">
      <c r="B432" s="243"/>
      <c r="C432" s="246"/>
      <c r="D432" s="255" t="str">
        <f>IF(B432="","",IF(B432=1,DATE(YEAR($E$3),B432,C432),IF(B432=2,DATE(YEAR($E$3),B432,C432),IF(B432=3,DATE(YEAR($E$3),B432,C432),DATE(YEAR($P$3),B432,C432)))))</f>
        <v/>
      </c>
      <c r="E432" s="252" t="str">
        <f>IF(B432="","",TEXT(WEEKDAY(D432),"aaa"))</f>
        <v/>
      </c>
      <c r="F432" s="246"/>
      <c r="G432" s="264" t="str">
        <f>IF(F432="","",IF(F432&lt;100,VLOOKUP(F432,'研修事項 一覧'!$B$285:$D$313,2,FALSE),IF(F432&gt;=100,VLOOKUP(F432,'研修事項 一覧'!$F$285:$H$308,2,FALSE),"再入力")))</f>
        <v/>
      </c>
      <c r="H432" s="258" t="str">
        <f>IF(F432="","",IF(F432&lt;100,VLOOKUP(F432,'研修事項 一覧'!$B$285:$D$313,3,FALSE),IF(F432&gt;=100,VLOOKUP(F432,'研修事項 一覧'!$F$285:$H$308,3,FALSE),"再入力")))</f>
        <v/>
      </c>
      <c r="I432" s="125"/>
      <c r="J432" s="249"/>
      <c r="K432" s="125"/>
      <c r="L432" s="126"/>
      <c r="M432" s="127"/>
      <c r="N432" s="261"/>
    </row>
    <row r="433" spans="2:14" ht="12.6" customHeight="1">
      <c r="B433" s="244"/>
      <c r="C433" s="247"/>
      <c r="D433" s="256"/>
      <c r="E433" s="253"/>
      <c r="F433" s="247"/>
      <c r="G433" s="265"/>
      <c r="H433" s="259"/>
      <c r="I433" s="128"/>
      <c r="J433" s="250"/>
      <c r="K433" s="128"/>
      <c r="L433" s="129"/>
      <c r="M433" s="130"/>
      <c r="N433" s="262"/>
    </row>
    <row r="434" spans="2:14" ht="12.6" customHeight="1">
      <c r="B434" s="244"/>
      <c r="C434" s="247"/>
      <c r="D434" s="256"/>
      <c r="E434" s="253"/>
      <c r="F434" s="247"/>
      <c r="G434" s="265"/>
      <c r="H434" s="259"/>
      <c r="I434" s="128"/>
      <c r="J434" s="250"/>
      <c r="K434" s="128"/>
      <c r="L434" s="129"/>
      <c r="M434" s="130"/>
      <c r="N434" s="262"/>
    </row>
    <row r="435" spans="2:14" ht="12.6" customHeight="1">
      <c r="B435" s="244"/>
      <c r="C435" s="247"/>
      <c r="D435" s="256"/>
      <c r="E435" s="253"/>
      <c r="F435" s="247"/>
      <c r="G435" s="265"/>
      <c r="H435" s="259"/>
      <c r="I435" s="128"/>
      <c r="J435" s="250"/>
      <c r="K435" s="128"/>
      <c r="L435" s="129"/>
      <c r="M435" s="130"/>
      <c r="N435" s="262"/>
    </row>
    <row r="436" spans="2:14" ht="12.6" customHeight="1">
      <c r="B436" s="245"/>
      <c r="C436" s="248"/>
      <c r="D436" s="257"/>
      <c r="E436" s="254"/>
      <c r="F436" s="248"/>
      <c r="G436" s="266"/>
      <c r="H436" s="260"/>
      <c r="I436" s="131"/>
      <c r="J436" s="251"/>
      <c r="K436" s="131"/>
      <c r="L436" s="129"/>
      <c r="M436" s="130"/>
      <c r="N436" s="263"/>
    </row>
    <row r="437" spans="2:14" ht="12.6" customHeight="1">
      <c r="B437" s="243"/>
      <c r="C437" s="246"/>
      <c r="D437" s="255" t="str">
        <f>IF(B437="","",IF(B437=1,DATE(YEAR($E$3),B437,C437),IF(B437=2,DATE(YEAR($E$3),B437,C437),IF(B437=3,DATE(YEAR($E$3),B437,C437),DATE(YEAR($P$3),B437,C437)))))</f>
        <v/>
      </c>
      <c r="E437" s="252" t="str">
        <f>IF(B437="","",TEXT(WEEKDAY(D437),"aaa"))</f>
        <v/>
      </c>
      <c r="F437" s="246"/>
      <c r="G437" s="264" t="str">
        <f>IF(F437="","",IF(F437&lt;100,VLOOKUP(F437,'研修事項 一覧'!$B$285:$D$313,2,FALSE),IF(F437&gt;=100,VLOOKUP(F437,'研修事項 一覧'!$F$285:$H$308,2,FALSE),"再入力")))</f>
        <v/>
      </c>
      <c r="H437" s="258" t="str">
        <f>IF(F437="","",IF(F437&lt;100,VLOOKUP(F437,'研修事項 一覧'!$B$285:$D$313,3,FALSE),IF(F437&gt;=100,VLOOKUP(F437,'研修事項 一覧'!$F$285:$H$308,3,FALSE),"再入力")))</f>
        <v/>
      </c>
      <c r="I437" s="125"/>
      <c r="J437" s="249"/>
      <c r="K437" s="125"/>
      <c r="L437" s="126"/>
      <c r="M437" s="127"/>
      <c r="N437" s="261"/>
    </row>
    <row r="438" spans="2:14" ht="12.6" customHeight="1">
      <c r="B438" s="244"/>
      <c r="C438" s="247"/>
      <c r="D438" s="256"/>
      <c r="E438" s="253"/>
      <c r="F438" s="247"/>
      <c r="G438" s="265"/>
      <c r="H438" s="259"/>
      <c r="I438" s="128"/>
      <c r="J438" s="250"/>
      <c r="K438" s="128"/>
      <c r="L438" s="129"/>
      <c r="M438" s="130"/>
      <c r="N438" s="262"/>
    </row>
    <row r="439" spans="2:14" ht="12.6" customHeight="1">
      <c r="B439" s="244"/>
      <c r="C439" s="247"/>
      <c r="D439" s="256"/>
      <c r="E439" s="253"/>
      <c r="F439" s="247"/>
      <c r="G439" s="265"/>
      <c r="H439" s="259"/>
      <c r="I439" s="128"/>
      <c r="J439" s="250"/>
      <c r="K439" s="128"/>
      <c r="L439" s="129"/>
      <c r="M439" s="130"/>
      <c r="N439" s="262"/>
    </row>
    <row r="440" spans="2:14" ht="12.6" customHeight="1">
      <c r="B440" s="244"/>
      <c r="C440" s="247"/>
      <c r="D440" s="256"/>
      <c r="E440" s="253"/>
      <c r="F440" s="247"/>
      <c r="G440" s="265"/>
      <c r="H440" s="259"/>
      <c r="I440" s="128"/>
      <c r="J440" s="250"/>
      <c r="K440" s="128"/>
      <c r="L440" s="129"/>
      <c r="M440" s="130"/>
      <c r="N440" s="262"/>
    </row>
    <row r="441" spans="2:14" ht="12.6" customHeight="1">
      <c r="B441" s="245"/>
      <c r="C441" s="248"/>
      <c r="D441" s="257"/>
      <c r="E441" s="254"/>
      <c r="F441" s="248"/>
      <c r="G441" s="266"/>
      <c r="H441" s="260"/>
      <c r="I441" s="131"/>
      <c r="J441" s="251"/>
      <c r="K441" s="131"/>
      <c r="L441" s="129"/>
      <c r="M441" s="130"/>
      <c r="N441" s="263"/>
    </row>
    <row r="442" spans="2:14" ht="12.6" customHeight="1">
      <c r="B442" s="243"/>
      <c r="C442" s="246"/>
      <c r="D442" s="255" t="str">
        <f>IF(B442="","",IF(B442=1,DATE(YEAR($E$3),B442,C442),IF(B442=2,DATE(YEAR($E$3),B442,C442),IF(B442=3,DATE(YEAR($E$3),B442,C442),DATE(YEAR($P$3),B442,C442)))))</f>
        <v/>
      </c>
      <c r="E442" s="252" t="str">
        <f>IF(B442="","",TEXT(WEEKDAY(D442),"aaa"))</f>
        <v/>
      </c>
      <c r="F442" s="246"/>
      <c r="G442" s="264" t="str">
        <f>IF(F442="","",IF(F442&lt;100,VLOOKUP(F442,'研修事項 一覧'!$B$285:$D$313,2,FALSE),IF(F442&gt;=100,VLOOKUP(F442,'研修事項 一覧'!$F$285:$H$308,2,FALSE),"再入力")))</f>
        <v/>
      </c>
      <c r="H442" s="258" t="str">
        <f>IF(F442="","",IF(F442&lt;100,VLOOKUP(F442,'研修事項 一覧'!$B$285:$D$313,3,FALSE),IF(F442&gt;=100,VLOOKUP(F442,'研修事項 一覧'!$F$285:$H$308,3,FALSE),"再入力")))</f>
        <v/>
      </c>
      <c r="I442" s="125"/>
      <c r="J442" s="249"/>
      <c r="K442" s="125"/>
      <c r="L442" s="126"/>
      <c r="M442" s="127"/>
      <c r="N442" s="261"/>
    </row>
    <row r="443" spans="2:14" ht="12.6" customHeight="1">
      <c r="B443" s="244"/>
      <c r="C443" s="247"/>
      <c r="D443" s="256"/>
      <c r="E443" s="253"/>
      <c r="F443" s="247"/>
      <c r="G443" s="265"/>
      <c r="H443" s="259"/>
      <c r="I443" s="128"/>
      <c r="J443" s="250"/>
      <c r="K443" s="128"/>
      <c r="L443" s="129"/>
      <c r="M443" s="130"/>
      <c r="N443" s="262"/>
    </row>
    <row r="444" spans="2:14" ht="12.6" customHeight="1">
      <c r="B444" s="244"/>
      <c r="C444" s="247"/>
      <c r="D444" s="256"/>
      <c r="E444" s="253"/>
      <c r="F444" s="247"/>
      <c r="G444" s="265"/>
      <c r="H444" s="259"/>
      <c r="I444" s="128"/>
      <c r="J444" s="250"/>
      <c r="K444" s="128"/>
      <c r="L444" s="129"/>
      <c r="M444" s="130"/>
      <c r="N444" s="262"/>
    </row>
    <row r="445" spans="2:14" ht="12.6" customHeight="1">
      <c r="B445" s="244"/>
      <c r="C445" s="247"/>
      <c r="D445" s="256"/>
      <c r="E445" s="253"/>
      <c r="F445" s="247"/>
      <c r="G445" s="265"/>
      <c r="H445" s="259"/>
      <c r="I445" s="128"/>
      <c r="J445" s="250"/>
      <c r="K445" s="128"/>
      <c r="L445" s="129"/>
      <c r="M445" s="130"/>
      <c r="N445" s="262"/>
    </row>
    <row r="446" spans="2:14" ht="12.6" customHeight="1">
      <c r="B446" s="245"/>
      <c r="C446" s="248"/>
      <c r="D446" s="257"/>
      <c r="E446" s="254"/>
      <c r="F446" s="248"/>
      <c r="G446" s="266"/>
      <c r="H446" s="260"/>
      <c r="I446" s="131"/>
      <c r="J446" s="251"/>
      <c r="K446" s="131"/>
      <c r="L446" s="132"/>
      <c r="M446" s="133"/>
      <c r="N446" s="263"/>
    </row>
    <row r="447" spans="2:14" ht="12.6" customHeight="1">
      <c r="B447" s="243"/>
      <c r="C447" s="246"/>
      <c r="D447" s="255" t="str">
        <f>IF(B447="","",IF(B447=1,DATE(YEAR($E$3),B447,C447),IF(B447=2,DATE(YEAR($E$3),B447,C447),IF(B447=3,DATE(YEAR($E$3),B447,C447),DATE(YEAR($P$3),B447,C447)))))</f>
        <v/>
      </c>
      <c r="E447" s="252" t="str">
        <f>IF(B447="","",TEXT(WEEKDAY(D447),"aaa"))</f>
        <v/>
      </c>
      <c r="F447" s="246"/>
      <c r="G447" s="264" t="str">
        <f>IF(F447="","",IF(F447&lt;100,VLOOKUP(F447,'研修事項 一覧'!$B$285:$D$313,2,FALSE),IF(F447&gt;=100,VLOOKUP(F447,'研修事項 一覧'!$F$285:$H$308,2,FALSE),"再入力")))</f>
        <v/>
      </c>
      <c r="H447" s="258" t="str">
        <f>IF(F447="","",IF(F447&lt;100,VLOOKUP(F447,'研修事項 一覧'!$B$285:$D$313,3,FALSE),IF(F447&gt;=100,VLOOKUP(F447,'研修事項 一覧'!$F$285:$H$308,3,FALSE),"再入力")))</f>
        <v/>
      </c>
      <c r="I447" s="125"/>
      <c r="J447" s="249"/>
      <c r="K447" s="125"/>
      <c r="L447" s="126"/>
      <c r="M447" s="127"/>
      <c r="N447" s="261"/>
    </row>
    <row r="448" spans="2:14" ht="12.6" customHeight="1">
      <c r="B448" s="244"/>
      <c r="C448" s="247"/>
      <c r="D448" s="256"/>
      <c r="E448" s="253"/>
      <c r="F448" s="247"/>
      <c r="G448" s="265"/>
      <c r="H448" s="259"/>
      <c r="I448" s="128"/>
      <c r="J448" s="250"/>
      <c r="K448" s="128"/>
      <c r="L448" s="129"/>
      <c r="M448" s="130"/>
      <c r="N448" s="262"/>
    </row>
    <row r="449" spans="2:14" ht="12.6" customHeight="1">
      <c r="B449" s="244"/>
      <c r="C449" s="247"/>
      <c r="D449" s="256"/>
      <c r="E449" s="253"/>
      <c r="F449" s="247"/>
      <c r="G449" s="265"/>
      <c r="H449" s="259"/>
      <c r="I449" s="128"/>
      <c r="J449" s="250"/>
      <c r="K449" s="128"/>
      <c r="L449" s="129"/>
      <c r="M449" s="130"/>
      <c r="N449" s="262"/>
    </row>
    <row r="450" spans="2:14" ht="12.6" customHeight="1">
      <c r="B450" s="244"/>
      <c r="C450" s="247"/>
      <c r="D450" s="256"/>
      <c r="E450" s="253"/>
      <c r="F450" s="247"/>
      <c r="G450" s="265"/>
      <c r="H450" s="259"/>
      <c r="I450" s="128"/>
      <c r="J450" s="250"/>
      <c r="K450" s="128"/>
      <c r="L450" s="129"/>
      <c r="M450" s="130"/>
      <c r="N450" s="262"/>
    </row>
    <row r="451" spans="2:14" ht="12.6" customHeight="1">
      <c r="B451" s="245"/>
      <c r="C451" s="248"/>
      <c r="D451" s="257"/>
      <c r="E451" s="254"/>
      <c r="F451" s="248"/>
      <c r="G451" s="266"/>
      <c r="H451" s="260"/>
      <c r="I451" s="131"/>
      <c r="J451" s="251"/>
      <c r="K451" s="131"/>
      <c r="L451" s="129"/>
      <c r="M451" s="130"/>
      <c r="N451" s="263"/>
    </row>
    <row r="452" spans="2:14" ht="12.6" customHeight="1">
      <c r="B452" s="243"/>
      <c r="C452" s="246"/>
      <c r="D452" s="255" t="str">
        <f>IF(B452="","",IF(B452=1,DATE(YEAR($E$3),B452,C452),IF(B452=2,DATE(YEAR($E$3),B452,C452),IF(B452=3,DATE(YEAR($E$3),B452,C452),DATE(YEAR($P$3),B452,C452)))))</f>
        <v/>
      </c>
      <c r="E452" s="252" t="str">
        <f>IF(B452="","",TEXT(WEEKDAY(D452),"aaa"))</f>
        <v/>
      </c>
      <c r="F452" s="246"/>
      <c r="G452" s="264" t="str">
        <f>IF(F452="","",IF(F452&lt;100,VLOOKUP(F452,'研修事項 一覧'!$B$285:$D$313,2,FALSE),IF(F452&gt;=100,VLOOKUP(F452,'研修事項 一覧'!$F$285:$H$308,2,FALSE),"再入力")))</f>
        <v/>
      </c>
      <c r="H452" s="258" t="str">
        <f>IF(F452="","",IF(F452&lt;100,VLOOKUP(F452,'研修事項 一覧'!$B$285:$D$313,3,FALSE),IF(F452&gt;=100,VLOOKUP(F452,'研修事項 一覧'!$F$285:$H$308,3,FALSE),"再入力")))</f>
        <v/>
      </c>
      <c r="I452" s="125"/>
      <c r="J452" s="249"/>
      <c r="K452" s="125"/>
      <c r="L452" s="126"/>
      <c r="M452" s="127"/>
      <c r="N452" s="261"/>
    </row>
    <row r="453" spans="2:14" ht="12.6" customHeight="1">
      <c r="B453" s="244"/>
      <c r="C453" s="247"/>
      <c r="D453" s="256"/>
      <c r="E453" s="253"/>
      <c r="F453" s="247"/>
      <c r="G453" s="265"/>
      <c r="H453" s="259"/>
      <c r="I453" s="128"/>
      <c r="J453" s="250"/>
      <c r="K453" s="128"/>
      <c r="L453" s="129"/>
      <c r="M453" s="130"/>
      <c r="N453" s="262"/>
    </row>
    <row r="454" spans="2:14" ht="12.6" customHeight="1">
      <c r="B454" s="244"/>
      <c r="C454" s="247"/>
      <c r="D454" s="256"/>
      <c r="E454" s="253"/>
      <c r="F454" s="247"/>
      <c r="G454" s="265"/>
      <c r="H454" s="259"/>
      <c r="I454" s="128"/>
      <c r="J454" s="250"/>
      <c r="K454" s="128"/>
      <c r="L454" s="129"/>
      <c r="M454" s="130"/>
      <c r="N454" s="262"/>
    </row>
    <row r="455" spans="2:14" ht="12.6" customHeight="1">
      <c r="B455" s="244"/>
      <c r="C455" s="247"/>
      <c r="D455" s="256"/>
      <c r="E455" s="253"/>
      <c r="F455" s="247"/>
      <c r="G455" s="265"/>
      <c r="H455" s="259"/>
      <c r="I455" s="128"/>
      <c r="J455" s="250"/>
      <c r="K455" s="128"/>
      <c r="L455" s="129"/>
      <c r="M455" s="130"/>
      <c r="N455" s="262"/>
    </row>
    <row r="456" spans="2:14" ht="12.6" customHeight="1">
      <c r="B456" s="245"/>
      <c r="C456" s="248"/>
      <c r="D456" s="257"/>
      <c r="E456" s="254"/>
      <c r="F456" s="248"/>
      <c r="G456" s="266"/>
      <c r="H456" s="260"/>
      <c r="I456" s="131"/>
      <c r="J456" s="251"/>
      <c r="K456" s="131"/>
      <c r="L456" s="129"/>
      <c r="M456" s="130"/>
      <c r="N456" s="263"/>
    </row>
    <row r="457" spans="2:14" ht="12.6" customHeight="1">
      <c r="B457" s="243"/>
      <c r="C457" s="246"/>
      <c r="D457" s="255"/>
      <c r="E457" s="252"/>
      <c r="F457" s="246"/>
      <c r="G457" s="264"/>
      <c r="H457" s="258"/>
      <c r="I457" s="125"/>
      <c r="J457" s="249"/>
      <c r="K457" s="125"/>
      <c r="L457" s="126"/>
      <c r="M457" s="127"/>
      <c r="N457" s="261"/>
    </row>
    <row r="458" spans="2:14" ht="12.6" customHeight="1">
      <c r="B458" s="244"/>
      <c r="C458" s="247"/>
      <c r="D458" s="256"/>
      <c r="E458" s="253"/>
      <c r="F458" s="247"/>
      <c r="G458" s="265"/>
      <c r="H458" s="259"/>
      <c r="I458" s="128"/>
      <c r="J458" s="250"/>
      <c r="K458" s="128"/>
      <c r="L458" s="129"/>
      <c r="M458" s="130"/>
      <c r="N458" s="262"/>
    </row>
    <row r="459" spans="2:14" ht="12.6" customHeight="1">
      <c r="B459" s="244"/>
      <c r="C459" s="247"/>
      <c r="D459" s="256"/>
      <c r="E459" s="253"/>
      <c r="F459" s="247"/>
      <c r="G459" s="265"/>
      <c r="H459" s="259"/>
      <c r="I459" s="128"/>
      <c r="J459" s="250"/>
      <c r="K459" s="128"/>
      <c r="L459" s="129"/>
      <c r="M459" s="130"/>
      <c r="N459" s="262"/>
    </row>
    <row r="460" spans="2:14" ht="12.6" customHeight="1">
      <c r="B460" s="244"/>
      <c r="C460" s="247"/>
      <c r="D460" s="256"/>
      <c r="E460" s="253"/>
      <c r="F460" s="247"/>
      <c r="G460" s="265"/>
      <c r="H460" s="259"/>
      <c r="I460" s="128"/>
      <c r="J460" s="250"/>
      <c r="K460" s="128"/>
      <c r="L460" s="129"/>
      <c r="M460" s="130"/>
      <c r="N460" s="262"/>
    </row>
    <row r="461" spans="2:14" ht="12.6" customHeight="1">
      <c r="B461" s="245"/>
      <c r="C461" s="248"/>
      <c r="D461" s="257"/>
      <c r="E461" s="254"/>
      <c r="F461" s="248"/>
      <c r="G461" s="266"/>
      <c r="H461" s="260"/>
      <c r="I461" s="131"/>
      <c r="J461" s="251"/>
      <c r="K461" s="131"/>
      <c r="L461" s="132"/>
      <c r="M461" s="133"/>
      <c r="N461" s="263"/>
    </row>
    <row r="462" spans="2:14" ht="12.6" customHeight="1">
      <c r="B462" s="243"/>
      <c r="C462" s="246"/>
      <c r="D462" s="255" t="str">
        <f>IF(B462="","",IF(B462=1,DATE(YEAR($E$3),B462,C462),IF(B462=2,DATE(YEAR($E$3),B462,C462),IF(B462=3,DATE(YEAR($E$3),B462,C462),DATE(YEAR($P$3),B462,C462)))))</f>
        <v/>
      </c>
      <c r="E462" s="252" t="str">
        <f>IF(B462="","",TEXT(WEEKDAY(D462),"aaa"))</f>
        <v/>
      </c>
      <c r="F462" s="246"/>
      <c r="G462" s="264" t="str">
        <f>IF(F462="","",IF(F462&lt;100,VLOOKUP(F462,'研修事項 一覧'!$B$285:$D$313,2,FALSE),IF(F462&gt;=100,VLOOKUP(F462,'研修事項 一覧'!$F$285:$H$308,2,FALSE),"再入力")))</f>
        <v/>
      </c>
      <c r="H462" s="258" t="str">
        <f>IF(F462="","",IF(F462&lt;100,VLOOKUP(F462,'研修事項 一覧'!$B$285:$D$313,3,FALSE),IF(F462&gt;=100,VLOOKUP(F462,'研修事項 一覧'!$F$285:$H$308,3,FALSE),"再入力")))</f>
        <v/>
      </c>
      <c r="I462" s="125"/>
      <c r="J462" s="249"/>
      <c r="K462" s="125"/>
      <c r="L462" s="126"/>
      <c r="M462" s="127"/>
      <c r="N462" s="261"/>
    </row>
    <row r="463" spans="2:14" ht="12.6" customHeight="1">
      <c r="B463" s="244"/>
      <c r="C463" s="247"/>
      <c r="D463" s="256"/>
      <c r="E463" s="253"/>
      <c r="F463" s="247"/>
      <c r="G463" s="265"/>
      <c r="H463" s="259"/>
      <c r="I463" s="128"/>
      <c r="J463" s="250"/>
      <c r="K463" s="128"/>
      <c r="L463" s="129"/>
      <c r="M463" s="130"/>
      <c r="N463" s="262"/>
    </row>
    <row r="464" spans="2:14" ht="12.6" customHeight="1">
      <c r="B464" s="244"/>
      <c r="C464" s="247"/>
      <c r="D464" s="256"/>
      <c r="E464" s="253"/>
      <c r="F464" s="247"/>
      <c r="G464" s="265"/>
      <c r="H464" s="259"/>
      <c r="I464" s="128"/>
      <c r="J464" s="250"/>
      <c r="K464" s="128"/>
      <c r="L464" s="129"/>
      <c r="M464" s="130"/>
      <c r="N464" s="262"/>
    </row>
    <row r="465" spans="2:14" ht="12.6" customHeight="1">
      <c r="B465" s="244"/>
      <c r="C465" s="247"/>
      <c r="D465" s="256"/>
      <c r="E465" s="253"/>
      <c r="F465" s="247"/>
      <c r="G465" s="265"/>
      <c r="H465" s="259"/>
      <c r="I465" s="128"/>
      <c r="J465" s="250"/>
      <c r="K465" s="128"/>
      <c r="L465" s="129"/>
      <c r="M465" s="130"/>
      <c r="N465" s="262"/>
    </row>
    <row r="466" spans="2:14" ht="12.6" customHeight="1">
      <c r="B466" s="245"/>
      <c r="C466" s="248"/>
      <c r="D466" s="257"/>
      <c r="E466" s="254"/>
      <c r="F466" s="248"/>
      <c r="G466" s="266"/>
      <c r="H466" s="260"/>
      <c r="I466" s="131"/>
      <c r="J466" s="251"/>
      <c r="K466" s="131"/>
      <c r="L466" s="129"/>
      <c r="M466" s="130"/>
      <c r="N466" s="263"/>
    </row>
    <row r="467" spans="2:14" ht="12.6" customHeight="1">
      <c r="B467" s="243"/>
      <c r="C467" s="246"/>
      <c r="D467" s="255"/>
      <c r="E467" s="252"/>
      <c r="F467" s="246"/>
      <c r="G467" s="264"/>
      <c r="H467" s="258"/>
      <c r="I467" s="125"/>
      <c r="J467" s="249"/>
      <c r="K467" s="125"/>
      <c r="L467" s="126"/>
      <c r="M467" s="127"/>
      <c r="N467" s="261"/>
    </row>
    <row r="468" spans="2:14" ht="12.6" customHeight="1">
      <c r="B468" s="244"/>
      <c r="C468" s="247"/>
      <c r="D468" s="256"/>
      <c r="E468" s="253"/>
      <c r="F468" s="247"/>
      <c r="G468" s="265"/>
      <c r="H468" s="259"/>
      <c r="I468" s="128"/>
      <c r="J468" s="250"/>
      <c r="K468" s="128"/>
      <c r="L468" s="129"/>
      <c r="M468" s="130"/>
      <c r="N468" s="262"/>
    </row>
    <row r="469" spans="2:14" ht="12.6" customHeight="1">
      <c r="B469" s="244"/>
      <c r="C469" s="247"/>
      <c r="D469" s="256"/>
      <c r="E469" s="253"/>
      <c r="F469" s="247"/>
      <c r="G469" s="265"/>
      <c r="H469" s="259"/>
      <c r="I469" s="128"/>
      <c r="J469" s="250"/>
      <c r="K469" s="128"/>
      <c r="L469" s="129"/>
      <c r="M469" s="130"/>
      <c r="N469" s="262"/>
    </row>
    <row r="470" spans="2:14" ht="12.6" customHeight="1">
      <c r="B470" s="244"/>
      <c r="C470" s="247"/>
      <c r="D470" s="256"/>
      <c r="E470" s="253"/>
      <c r="F470" s="247"/>
      <c r="G470" s="265"/>
      <c r="H470" s="259"/>
      <c r="I470" s="128"/>
      <c r="J470" s="250"/>
      <c r="K470" s="128"/>
      <c r="L470" s="129"/>
      <c r="M470" s="130"/>
      <c r="N470" s="262"/>
    </row>
    <row r="471" spans="2:14" ht="12.6" customHeight="1">
      <c r="B471" s="245"/>
      <c r="C471" s="248"/>
      <c r="D471" s="257"/>
      <c r="E471" s="254"/>
      <c r="F471" s="248"/>
      <c r="G471" s="266"/>
      <c r="H471" s="260"/>
      <c r="I471" s="131"/>
      <c r="J471" s="251"/>
      <c r="K471" s="131"/>
      <c r="L471" s="129"/>
      <c r="M471" s="130"/>
      <c r="N471" s="263"/>
    </row>
    <row r="472" spans="2:14" ht="12.6" customHeight="1">
      <c r="B472" s="243"/>
      <c r="C472" s="246"/>
      <c r="D472" s="255"/>
      <c r="E472" s="252"/>
      <c r="F472" s="246"/>
      <c r="G472" s="264"/>
      <c r="H472" s="258"/>
      <c r="I472" s="125"/>
      <c r="J472" s="249"/>
      <c r="K472" s="125"/>
      <c r="L472" s="126"/>
      <c r="M472" s="127"/>
      <c r="N472" s="261"/>
    </row>
    <row r="473" spans="2:14" ht="12.6" customHeight="1">
      <c r="B473" s="244"/>
      <c r="C473" s="247"/>
      <c r="D473" s="256"/>
      <c r="E473" s="253"/>
      <c r="F473" s="247"/>
      <c r="G473" s="265"/>
      <c r="H473" s="259"/>
      <c r="I473" s="128"/>
      <c r="J473" s="250"/>
      <c r="K473" s="128"/>
      <c r="L473" s="129"/>
      <c r="M473" s="130"/>
      <c r="N473" s="262"/>
    </row>
    <row r="474" spans="2:14" ht="12.6" customHeight="1">
      <c r="B474" s="244"/>
      <c r="C474" s="247"/>
      <c r="D474" s="256"/>
      <c r="E474" s="253"/>
      <c r="F474" s="247"/>
      <c r="G474" s="265"/>
      <c r="H474" s="259"/>
      <c r="I474" s="128"/>
      <c r="J474" s="250"/>
      <c r="K474" s="128"/>
      <c r="L474" s="129"/>
      <c r="M474" s="130"/>
      <c r="N474" s="262"/>
    </row>
    <row r="475" spans="2:14" ht="12.6" customHeight="1">
      <c r="B475" s="244"/>
      <c r="C475" s="247"/>
      <c r="D475" s="256"/>
      <c r="E475" s="253"/>
      <c r="F475" s="247"/>
      <c r="G475" s="265"/>
      <c r="H475" s="259"/>
      <c r="I475" s="128"/>
      <c r="J475" s="250"/>
      <c r="K475" s="128"/>
      <c r="L475" s="129"/>
      <c r="M475" s="130"/>
      <c r="N475" s="262"/>
    </row>
    <row r="476" spans="2:14" ht="12.6" customHeight="1">
      <c r="B476" s="245"/>
      <c r="C476" s="248"/>
      <c r="D476" s="257"/>
      <c r="E476" s="254"/>
      <c r="F476" s="248"/>
      <c r="G476" s="266"/>
      <c r="H476" s="260"/>
      <c r="I476" s="131"/>
      <c r="J476" s="251"/>
      <c r="K476" s="131"/>
      <c r="L476" s="129"/>
      <c r="M476" s="130"/>
      <c r="N476" s="263"/>
    </row>
    <row r="477" spans="2:14" ht="12.6" customHeight="1">
      <c r="B477" s="243"/>
      <c r="C477" s="246"/>
      <c r="D477" s="255"/>
      <c r="E477" s="252"/>
      <c r="F477" s="246"/>
      <c r="G477" s="264"/>
      <c r="H477" s="258"/>
      <c r="I477" s="125"/>
      <c r="J477" s="249"/>
      <c r="K477" s="125"/>
      <c r="L477" s="126"/>
      <c r="M477" s="127"/>
      <c r="N477" s="261"/>
    </row>
    <row r="478" spans="2:14" ht="12.6" customHeight="1">
      <c r="B478" s="244"/>
      <c r="C478" s="247"/>
      <c r="D478" s="256"/>
      <c r="E478" s="253"/>
      <c r="F478" s="247"/>
      <c r="G478" s="265"/>
      <c r="H478" s="259"/>
      <c r="I478" s="128"/>
      <c r="J478" s="250"/>
      <c r="K478" s="128"/>
      <c r="L478" s="129"/>
      <c r="M478" s="130"/>
      <c r="N478" s="262"/>
    </row>
    <row r="479" spans="2:14" ht="12.6" customHeight="1">
      <c r="B479" s="244"/>
      <c r="C479" s="247"/>
      <c r="D479" s="256"/>
      <c r="E479" s="253"/>
      <c r="F479" s="247"/>
      <c r="G479" s="265"/>
      <c r="H479" s="259"/>
      <c r="I479" s="128"/>
      <c r="J479" s="250"/>
      <c r="K479" s="128"/>
      <c r="L479" s="129"/>
      <c r="M479" s="130"/>
      <c r="N479" s="262"/>
    </row>
    <row r="480" spans="2:14" ht="12.6" customHeight="1">
      <c r="B480" s="244"/>
      <c r="C480" s="247"/>
      <c r="D480" s="256"/>
      <c r="E480" s="253"/>
      <c r="F480" s="247"/>
      <c r="G480" s="265"/>
      <c r="H480" s="259"/>
      <c r="I480" s="128"/>
      <c r="J480" s="250"/>
      <c r="K480" s="128"/>
      <c r="L480" s="129"/>
      <c r="M480" s="130"/>
      <c r="N480" s="262"/>
    </row>
    <row r="481" spans="2:14" ht="12.6" customHeight="1">
      <c r="B481" s="245"/>
      <c r="C481" s="248"/>
      <c r="D481" s="257"/>
      <c r="E481" s="254"/>
      <c r="F481" s="248"/>
      <c r="G481" s="266"/>
      <c r="H481" s="260"/>
      <c r="I481" s="131"/>
      <c r="J481" s="251"/>
      <c r="K481" s="131"/>
      <c r="L481" s="132"/>
      <c r="M481" s="133"/>
      <c r="N481" s="263"/>
    </row>
    <row r="482" spans="2:14" ht="12.6" customHeight="1">
      <c r="E482" s="147"/>
      <c r="F482" s="119"/>
      <c r="G482" s="117"/>
      <c r="H482" s="118"/>
      <c r="I482" s="115" t="s">
        <v>784</v>
      </c>
      <c r="J482" s="283" t="s">
        <v>774</v>
      </c>
      <c r="K482" s="283"/>
      <c r="L482" s="283"/>
      <c r="M482" s="283"/>
      <c r="N482" s="284" t="s">
        <v>164</v>
      </c>
    </row>
    <row r="483" spans="2:14" ht="12.6" customHeight="1">
      <c r="E483" s="148"/>
      <c r="F483" s="282" t="s">
        <v>173</v>
      </c>
      <c r="G483" s="282"/>
      <c r="H483" s="282"/>
      <c r="I483" s="115">
        <f>I491</f>
        <v>0</v>
      </c>
      <c r="J483" s="283">
        <f>J491</f>
        <v>0</v>
      </c>
      <c r="K483" s="283"/>
      <c r="L483" s="283"/>
      <c r="M483" s="283"/>
      <c r="N483" s="285"/>
    </row>
    <row r="484" spans="2:14" ht="12.6" customHeight="1">
      <c r="E484" s="148"/>
      <c r="F484" s="283" t="s">
        <v>174</v>
      </c>
      <c r="G484" s="283"/>
      <c r="H484" s="283"/>
      <c r="I484" s="115">
        <f>K491</f>
        <v>0</v>
      </c>
      <c r="J484" s="283">
        <f>L491</f>
        <v>0</v>
      </c>
      <c r="K484" s="283"/>
      <c r="L484" s="283"/>
      <c r="M484" s="283"/>
      <c r="N484" s="285"/>
    </row>
    <row r="485" spans="2:14" ht="12.6" customHeight="1">
      <c r="E485" s="148"/>
      <c r="F485" s="283" t="s">
        <v>175</v>
      </c>
      <c r="G485" s="283"/>
      <c r="H485" s="283"/>
      <c r="I485" s="115">
        <f>M491</f>
        <v>0</v>
      </c>
      <c r="J485" s="283">
        <f>N491</f>
        <v>0</v>
      </c>
      <c r="K485" s="283"/>
      <c r="L485" s="283"/>
      <c r="M485" s="283"/>
      <c r="N485" s="286"/>
    </row>
    <row r="486" spans="2:14" ht="12.6" customHeight="1">
      <c r="E486" s="148"/>
      <c r="F486" s="283" t="s">
        <v>180</v>
      </c>
      <c r="G486" s="283"/>
      <c r="H486" s="283"/>
      <c r="I486" s="283" t="str">
        <f>IF(DSUM(B5:J481,J5,J7:J481)=130,130,"時間不足")</f>
        <v>時間不足</v>
      </c>
      <c r="J486" s="283"/>
      <c r="K486" s="283"/>
      <c r="L486" s="283"/>
      <c r="M486" s="283"/>
      <c r="N486" s="114">
        <f>COUNTIF(N7:N481,"○")</f>
        <v>0</v>
      </c>
    </row>
    <row r="490" spans="2:14" hidden="1">
      <c r="I490" s="1" t="s">
        <v>176</v>
      </c>
      <c r="J490" s="1" t="s">
        <v>177</v>
      </c>
      <c r="K490" s="4" t="s">
        <v>178</v>
      </c>
      <c r="L490" s="4" t="s">
        <v>177</v>
      </c>
      <c r="M490" s="4" t="s">
        <v>179</v>
      </c>
      <c r="N490" s="1" t="s">
        <v>177</v>
      </c>
    </row>
    <row r="491" spans="2:14" hidden="1">
      <c r="I491" s="1">
        <f t="shared" ref="I491:N491" si="0">SUM(I492:I587)</f>
        <v>0</v>
      </c>
      <c r="J491" s="1">
        <f t="shared" si="0"/>
        <v>0</v>
      </c>
      <c r="K491" s="1">
        <f t="shared" si="0"/>
        <v>0</v>
      </c>
      <c r="L491" s="1">
        <f t="shared" si="0"/>
        <v>0</v>
      </c>
      <c r="M491" s="1">
        <f t="shared" si="0"/>
        <v>0</v>
      </c>
      <c r="N491" s="1">
        <f t="shared" si="0"/>
        <v>0</v>
      </c>
    </row>
    <row r="492" spans="2:14" ht="10.15" hidden="1" customHeight="1">
      <c r="I492" s="114" t="str">
        <f>IF(AND($B7&gt;=4,$B7&lt;9,$F7&lt;100),$J7,"")</f>
        <v/>
      </c>
      <c r="J492" s="114" t="str">
        <f>IF(AND($B7&gt;=4,$B7&lt;9,$F7&gt;=100),$J7,"")</f>
        <v/>
      </c>
      <c r="K492" s="114" t="str">
        <f>IF(AND($B7&gt;=9,$B7&lt;13,$F7&lt;100),$J7,"")</f>
        <v/>
      </c>
      <c r="L492" s="114" t="str">
        <f>IF(AND($B7&gt;=9,$B7&lt;13,$F7&gt;=100),$J7,"")</f>
        <v/>
      </c>
      <c r="M492" s="114" t="str">
        <f>IF(AND($B7&gt;=1,$B7&lt;4,$F7&lt;100),$J7,"")</f>
        <v/>
      </c>
      <c r="N492" s="114" t="str">
        <f>IF(AND($B7&gt;=1,$B7&lt;4,$F7&gt;=100),$J7,"")</f>
        <v/>
      </c>
    </row>
    <row r="493" spans="2:14" ht="10.15" hidden="1" customHeight="1">
      <c r="I493" s="114" t="str">
        <f>IF(AND($B12&gt;=4,$B12&lt;9,$F12&lt;100),$J12,"")</f>
        <v/>
      </c>
      <c r="J493" s="114" t="str">
        <f>IF(AND($B12&gt;=4,$B12&lt;9,$F12&gt;=100),$J12,"")</f>
        <v/>
      </c>
      <c r="K493" s="114" t="str">
        <f>IF(AND($B12&gt;=9,$B12&lt;13,$F12&lt;100),$J12,"")</f>
        <v/>
      </c>
      <c r="L493" s="114" t="str">
        <f>IF(AND($B12&gt;=9,$B12&lt;13,$F12&gt;=100),$J12,"")</f>
        <v/>
      </c>
      <c r="M493" s="114" t="str">
        <f>IF(AND($B12&gt;=1,$B12&lt;4,$F12&lt;100),$J12,"")</f>
        <v/>
      </c>
      <c r="N493" s="114" t="str">
        <f>IF(AND($B12&gt;=1,$B12&lt;4,$F12&gt;=100),$J12,"")</f>
        <v/>
      </c>
    </row>
    <row r="494" spans="2:14" ht="10.15" hidden="1" customHeight="1">
      <c r="I494" s="114" t="str">
        <f>IF(AND($B17&gt;=4,$B17&lt;9,$F17&lt;100),$J17,"")</f>
        <v/>
      </c>
      <c r="J494" s="114" t="str">
        <f>IF(AND($B17&gt;=4,$B17&lt;9,$F17&gt;=100),$J17,"")</f>
        <v/>
      </c>
      <c r="K494" s="114" t="str">
        <f>IF(AND($B17&gt;=9,$B17&lt;13,$F17&lt;100),$J17,"")</f>
        <v/>
      </c>
      <c r="L494" s="114" t="str">
        <f>IF(AND($B17&gt;=9,$B17&lt;13,$F17&gt;=100),$J17,"")</f>
        <v/>
      </c>
      <c r="M494" s="114" t="str">
        <f>IF(AND($B17&gt;=1,$B17&lt;4,$F17&lt;100),$J17,"")</f>
        <v/>
      </c>
      <c r="N494" s="114" t="str">
        <f>IF(AND($B17&gt;=1,$B17&lt;4,$F17&gt;=100),$J17,"")</f>
        <v/>
      </c>
    </row>
    <row r="495" spans="2:14" ht="10.15" hidden="1" customHeight="1">
      <c r="I495" s="114" t="str">
        <f>IF(AND($B22&gt;=4,$B22&lt;9,$F22&lt;100),$J22,"")</f>
        <v/>
      </c>
      <c r="J495" s="114" t="str">
        <f>IF(AND($B22&gt;=4,$B22&lt;9,$F22&gt;=100),$J22,"")</f>
        <v/>
      </c>
      <c r="K495" s="114" t="str">
        <f>IF(AND($B22&gt;=9,$B22&lt;13,$F22&lt;100),$J22,"")</f>
        <v/>
      </c>
      <c r="L495" s="114" t="str">
        <f>IF(AND($B22&gt;=9,$B22&lt;13,$F22&gt;=100),$J22,"")</f>
        <v/>
      </c>
      <c r="M495" s="114" t="str">
        <f>IF(AND($B22&gt;=1,$B22&lt;4,$F22&lt;100),$J22,"")</f>
        <v/>
      </c>
      <c r="N495" s="114" t="str">
        <f>IF(AND($B22&gt;=1,$B22&lt;4,$F22&gt;=100),$J22,"")</f>
        <v/>
      </c>
    </row>
    <row r="496" spans="2:14" ht="10.15" hidden="1" customHeight="1">
      <c r="I496" s="114" t="str">
        <f>IF(AND($B27&gt;=4,$B27&lt;9,$F27&lt;100),$J27,"")</f>
        <v/>
      </c>
      <c r="J496" s="114" t="str">
        <f>IF(AND($B27&gt;=4,$B27&lt;9,$F27&gt;=100),$J27,"")</f>
        <v/>
      </c>
      <c r="K496" s="114" t="str">
        <f>IF(AND($B27&gt;=9,$B27&lt;13,$F27&lt;100),$J27,"")</f>
        <v/>
      </c>
      <c r="L496" s="114" t="str">
        <f>IF(AND($B27&gt;=9,$B27&lt;13,$F27&gt;=100),$J27,"")</f>
        <v/>
      </c>
      <c r="M496" s="114" t="str">
        <f>IF(AND($B27&gt;=1,$B27&lt;4,$F27&lt;100),$J27,"")</f>
        <v/>
      </c>
      <c r="N496" s="114" t="str">
        <f>IF(AND($B27&gt;=1,$B27&lt;4,$F27&gt;=100),$J27,"")</f>
        <v/>
      </c>
    </row>
    <row r="497" spans="9:14" ht="10.15" hidden="1" customHeight="1">
      <c r="I497" s="114" t="str">
        <f>IF(AND($B32&gt;=4,$B32&lt;9,$F32&lt;100),$J32,"")</f>
        <v/>
      </c>
      <c r="J497" s="114" t="str">
        <f>IF(AND($B32&gt;=4,$B32&lt;9,$F32&gt;=100),$J32,"")</f>
        <v/>
      </c>
      <c r="K497" s="114" t="str">
        <f>IF(AND($B32&gt;=9,$B32&lt;13,$F32&lt;100),$J32,"")</f>
        <v/>
      </c>
      <c r="L497" s="114" t="str">
        <f>IF(AND($B32&gt;=9,$B32&lt;13,$F32&gt;=100),$J32,"")</f>
        <v/>
      </c>
      <c r="M497" s="114" t="str">
        <f>IF(AND($B32&gt;=1,$B32&lt;4,$F32&lt;100),$J32,"")</f>
        <v/>
      </c>
      <c r="N497" s="114" t="str">
        <f>IF(AND($B32&gt;=1,$B32&lt;4,$F32&gt;=100),$J32,"")</f>
        <v/>
      </c>
    </row>
    <row r="498" spans="9:14" ht="10.15" hidden="1" customHeight="1">
      <c r="I498" s="114" t="str">
        <f>IF(AND($B37&gt;=4,$B37&lt;9,$F37&lt;100),$J37,"")</f>
        <v/>
      </c>
      <c r="J498" s="114" t="str">
        <f>IF(AND($B37&gt;=4,$B37&lt;9,$F37&gt;=100),$J37,"")</f>
        <v/>
      </c>
      <c r="K498" s="114" t="str">
        <f>IF(AND($B37&gt;=9,$B37&lt;13,$F37&lt;100),$J37,"")</f>
        <v/>
      </c>
      <c r="L498" s="114" t="str">
        <f>IF(AND($B37&gt;=9,$B37&lt;13,$F37&gt;=100),$J37,"")</f>
        <v/>
      </c>
      <c r="M498" s="114" t="str">
        <f>IF(AND($B37&gt;=1,$B37&lt;4,$F37&lt;100),$J37,"")</f>
        <v/>
      </c>
      <c r="N498" s="114" t="str">
        <f>IF(AND($B37&gt;=1,$B37&lt;4,$F37&gt;=100),$J37,"")</f>
        <v/>
      </c>
    </row>
    <row r="499" spans="9:14" ht="10.15" hidden="1" customHeight="1">
      <c r="I499" s="114" t="str">
        <f>IF(AND($B42&gt;=4,$B42&lt;9,$F42&lt;100),$J42,"")</f>
        <v/>
      </c>
      <c r="J499" s="114" t="str">
        <f>IF(AND($B42&gt;=4,$B42&lt;9,$F42&gt;=100),$J42,"")</f>
        <v/>
      </c>
      <c r="K499" s="114" t="str">
        <f>IF(AND($B42&gt;=9,$B42&lt;13,$F42&lt;100),$J42,"")</f>
        <v/>
      </c>
      <c r="L499" s="114" t="str">
        <f>IF(AND($B42&gt;=9,$B42&lt;13,$F42&gt;=100),$J42,"")</f>
        <v/>
      </c>
      <c r="M499" s="114" t="str">
        <f>IF(AND($B42&gt;=1,$B42&lt;4,$F42&lt;100),$J42,"")</f>
        <v/>
      </c>
      <c r="N499" s="114" t="str">
        <f>IF(AND($B42&gt;=1,$B42&lt;4,$F42&gt;=100),$J42,"")</f>
        <v/>
      </c>
    </row>
    <row r="500" spans="9:14" ht="10.15" hidden="1" customHeight="1">
      <c r="I500" s="114" t="str">
        <f>IF(AND($B47&gt;=4,$B47&lt;9,$F47&lt;100),$J47,"")</f>
        <v/>
      </c>
      <c r="J500" s="114" t="str">
        <f>IF(AND($B47&gt;=4,$B47&lt;9,$F47&gt;=100),$J47,"")</f>
        <v/>
      </c>
      <c r="K500" s="114" t="str">
        <f>IF(AND($B47&gt;=9,$B47&lt;13,$F47&lt;100),$J47,"")</f>
        <v/>
      </c>
      <c r="L500" s="114" t="str">
        <f>IF(AND($B47&gt;=9,$B47&lt;13,$F47&gt;=100),$J47,"")</f>
        <v/>
      </c>
      <c r="M500" s="114" t="str">
        <f>IF(AND($B47&gt;=1,$B47&lt;4,$F47&lt;100),$J47,"")</f>
        <v/>
      </c>
      <c r="N500" s="114" t="str">
        <f>IF(AND($B47&gt;=1,$B47&lt;4,$F47&gt;=100),$J47,"")</f>
        <v/>
      </c>
    </row>
    <row r="501" spans="9:14" ht="10.15" hidden="1" customHeight="1">
      <c r="I501" s="114" t="str">
        <f>IF(AND($B52&gt;=4,$B52&lt;9,$F52&lt;100),$J52,"")</f>
        <v/>
      </c>
      <c r="J501" s="114" t="str">
        <f>IF(AND($B52&gt;=4,$B52&lt;9,$F52&gt;=100),$J52,"")</f>
        <v/>
      </c>
      <c r="K501" s="114" t="str">
        <f>IF(AND($B52&gt;=9,$B52&lt;13,$F52&lt;100),$J52,"")</f>
        <v/>
      </c>
      <c r="L501" s="114" t="str">
        <f>IF(AND($B52&gt;=9,$B52&lt;13,$F52&gt;=100),$J52,"")</f>
        <v/>
      </c>
      <c r="M501" s="114" t="str">
        <f>IF(AND($B52&gt;=1,$B52&lt;4,$F52&lt;100),$J52,"")</f>
        <v/>
      </c>
      <c r="N501" s="114" t="str">
        <f>IF(AND($B52&gt;=1,$B52&lt;4,$F52&gt;=100),$J52,"")</f>
        <v/>
      </c>
    </row>
    <row r="502" spans="9:14" ht="10.15" hidden="1" customHeight="1">
      <c r="I502" s="114" t="str">
        <f>IF(AND($B57&gt;=4,$B57&lt;9,$F57&lt;100),$J57,"")</f>
        <v/>
      </c>
      <c r="J502" s="114" t="str">
        <f>IF(AND($B57&gt;=4,$B57&lt;9,$F57&gt;=100),$J57,"")</f>
        <v/>
      </c>
      <c r="K502" s="114" t="str">
        <f>IF(AND($B57&gt;=9,$B57&lt;13,$F57&lt;100),$J57,"")</f>
        <v/>
      </c>
      <c r="L502" s="114" t="str">
        <f>IF(AND($B57&gt;=9,$B57&lt;13,$F57&gt;=100),$J57,"")</f>
        <v/>
      </c>
      <c r="M502" s="114" t="str">
        <f>IF(AND($B57&gt;=1,$B57&lt;4,$F57&lt;100),$J57,"")</f>
        <v/>
      </c>
      <c r="N502" s="114" t="str">
        <f>IF(AND($B57&gt;=1,$B57&lt;4,$F57&gt;=100),$J57,"")</f>
        <v/>
      </c>
    </row>
    <row r="503" spans="9:14" ht="10.15" hidden="1" customHeight="1">
      <c r="I503" s="114" t="str">
        <f>IF(AND($B62&gt;=4,$B62&lt;9,$F62&lt;100),$J62,"")</f>
        <v/>
      </c>
      <c r="J503" s="114" t="str">
        <f>IF(AND($B62&gt;=4,$B62&lt;9,$F62&gt;=100),$J62,"")</f>
        <v/>
      </c>
      <c r="K503" s="114" t="str">
        <f>IF(AND($B62&gt;=9,$B62&lt;13,$F62&lt;100),$J62,"")</f>
        <v/>
      </c>
      <c r="L503" s="114" t="str">
        <f>IF(AND($B62&gt;=9,$B62&lt;13,$F62&gt;=100),$J62,"")</f>
        <v/>
      </c>
      <c r="M503" s="114" t="str">
        <f>IF(AND($B62&gt;=1,$B62&lt;4,$F62&lt;100),$J62,"")</f>
        <v/>
      </c>
      <c r="N503" s="114" t="str">
        <f>IF(AND($B62&gt;=1,$B62&lt;4,$F62&gt;=100),$J62,"")</f>
        <v/>
      </c>
    </row>
    <row r="504" spans="9:14" ht="10.15" hidden="1" customHeight="1">
      <c r="I504" s="114" t="str">
        <f>IF(AND($B67&gt;=4,$B67&lt;9,$F67&lt;100),$J67,"")</f>
        <v/>
      </c>
      <c r="J504" s="114" t="str">
        <f>IF(AND($B67&gt;=4,$B67&lt;9,$F67&gt;=100),$J67,"")</f>
        <v/>
      </c>
      <c r="K504" s="114" t="str">
        <f>IF(AND($B67&gt;=9,$B67&lt;13,$F67&lt;100),$J67,"")</f>
        <v/>
      </c>
      <c r="L504" s="114" t="str">
        <f>IF(AND($B67&gt;=9,$B67&lt;13,$F67&gt;=100),$J67,"")</f>
        <v/>
      </c>
      <c r="M504" s="114" t="str">
        <f>IF(AND($B67&gt;=1,$B67&lt;4,$F67&lt;100),$J67,"")</f>
        <v/>
      </c>
      <c r="N504" s="114" t="str">
        <f>IF(AND($B67&gt;=1,$B67&lt;4,$F67&gt;=100),$J67,"")</f>
        <v/>
      </c>
    </row>
    <row r="505" spans="9:14" ht="10.15" hidden="1" customHeight="1">
      <c r="I505" s="114" t="str">
        <f>IF(AND($B72&gt;=4,$B72&lt;9,$F72&lt;100),$J72,"")</f>
        <v/>
      </c>
      <c r="J505" s="114" t="str">
        <f>IF(AND($B72&gt;=4,$B72&lt;9,$F72&gt;=100),$J72,"")</f>
        <v/>
      </c>
      <c r="K505" s="114" t="str">
        <f>IF(AND($B72&gt;=9,$B72&lt;13,$F72&lt;100),$J72,"")</f>
        <v/>
      </c>
      <c r="L505" s="114" t="str">
        <f>IF(AND($B72&gt;=9,$B72&lt;13,$F72&gt;=100),$J72,"")</f>
        <v/>
      </c>
      <c r="M505" s="114" t="str">
        <f>IF(AND($B72&gt;=1,$B72&lt;4,$F72&lt;100),$J72,"")</f>
        <v/>
      </c>
      <c r="N505" s="114" t="str">
        <f>IF(AND($B72&gt;=1,$B72&lt;4,$F72&gt;=100),$J72,"")</f>
        <v/>
      </c>
    </row>
    <row r="506" spans="9:14" ht="10.15" hidden="1" customHeight="1">
      <c r="I506" s="114" t="str">
        <f>IF(AND($B77&gt;=4,$B77&lt;9,$F77&lt;100),$J77,"")</f>
        <v/>
      </c>
      <c r="J506" s="114" t="str">
        <f>IF(AND($B77&gt;=4,$B77&lt;9,$F77&gt;=100),$J77,"")</f>
        <v/>
      </c>
      <c r="K506" s="114" t="str">
        <f>IF(AND($B77&gt;=9,$B77&lt;13,$F77&lt;100),$J77,"")</f>
        <v/>
      </c>
      <c r="L506" s="114" t="str">
        <f>IF(AND($B77&gt;=9,$B77&lt;13,$F77&gt;=100),$J77,"")</f>
        <v/>
      </c>
      <c r="M506" s="114" t="str">
        <f>IF(AND($B77&gt;=1,$B77&lt;4,$F77&lt;100),$J77,"")</f>
        <v/>
      </c>
      <c r="N506" s="114" t="str">
        <f>IF(AND($B77&gt;=1,$B77&lt;4,$F77&gt;=100),$J77,"")</f>
        <v/>
      </c>
    </row>
    <row r="507" spans="9:14" ht="10.15" hidden="1" customHeight="1">
      <c r="I507" s="114" t="str">
        <f>IF(AND($B82&gt;=4,$B82&lt;9,$F82&lt;100),$J82,"")</f>
        <v/>
      </c>
      <c r="J507" s="114" t="str">
        <f>IF(AND($B82&gt;=4,$B82&lt;9,$F82&gt;=100),$J82,"")</f>
        <v/>
      </c>
      <c r="K507" s="114" t="str">
        <f>IF(AND($B82&gt;=9,$B82&lt;13,$F82&lt;100),$J82,"")</f>
        <v/>
      </c>
      <c r="L507" s="114" t="str">
        <f>IF(AND($B82&gt;=9,$B82&lt;13,$F82&gt;=100),$J82,"")</f>
        <v/>
      </c>
      <c r="M507" s="114" t="str">
        <f>IF(AND($B82&gt;=1,$B82&lt;4,$F82&lt;100),$J82,"")</f>
        <v/>
      </c>
      <c r="N507" s="114" t="str">
        <f>IF(AND($B82&gt;=1,$B82&lt;4,$F82&gt;=100),$J82,"")</f>
        <v/>
      </c>
    </row>
    <row r="508" spans="9:14" ht="10.15" hidden="1" customHeight="1">
      <c r="I508" s="114" t="str">
        <f>IF(AND($B87&gt;=4,$B87&lt;9,$F87&lt;100),$J87,"")</f>
        <v/>
      </c>
      <c r="J508" s="114" t="str">
        <f>IF(AND($B87&gt;=4,$B87&lt;9,$F87&gt;=100),$J87,"")</f>
        <v/>
      </c>
      <c r="K508" s="114" t="str">
        <f>IF(AND($B87&gt;=9,$B87&lt;13,$F87&lt;100),$J87,"")</f>
        <v/>
      </c>
      <c r="L508" s="114" t="str">
        <f>IF(AND($B87&gt;=9,$B87&lt;13,$F87&gt;=100),$J87,"")</f>
        <v/>
      </c>
      <c r="M508" s="114" t="str">
        <f>IF(AND($B87&gt;=1,$B87&lt;4,$F87&lt;100),$J87,"")</f>
        <v/>
      </c>
      <c r="N508" s="114" t="str">
        <f>IF(AND($B87&gt;=1,$B87&lt;4,$F87&gt;=100),$J87,"")</f>
        <v/>
      </c>
    </row>
    <row r="509" spans="9:14" ht="10.15" hidden="1" customHeight="1">
      <c r="I509" s="114" t="str">
        <f>IF(AND($B92&gt;=4,$B92&lt;9,$F92&lt;100),$J92,"")</f>
        <v/>
      </c>
      <c r="J509" s="114" t="str">
        <f>IF(AND($B92&gt;=4,$B92&lt;9,$F92&gt;=100),$J92,"")</f>
        <v/>
      </c>
      <c r="K509" s="114" t="str">
        <f>IF(AND($B92&gt;=9,$B92&lt;13,$F92&lt;100),$J92,"")</f>
        <v/>
      </c>
      <c r="L509" s="114" t="str">
        <f>IF(AND($B92&gt;=9,$B92&lt;13,$F92&gt;=100),$J92,"")</f>
        <v/>
      </c>
      <c r="M509" s="114" t="str">
        <f>IF(AND($B92&gt;=1,$B92&lt;4,$F92&lt;100),$J92,"")</f>
        <v/>
      </c>
      <c r="N509" s="114" t="str">
        <f>IF(AND($B92&gt;=1,$B92&lt;4,$F92&gt;=100),$J92,"")</f>
        <v/>
      </c>
    </row>
    <row r="510" spans="9:14" ht="10.15" hidden="1" customHeight="1">
      <c r="I510" s="114" t="str">
        <f>IF(AND($B97&gt;=4,$B97&lt;9,$F97&lt;100),$J97,"")</f>
        <v/>
      </c>
      <c r="J510" s="114" t="str">
        <f>IF(AND($B97&gt;=4,$B97&lt;9,$F97&gt;=100),$J97,"")</f>
        <v/>
      </c>
      <c r="K510" s="114" t="str">
        <f>IF(AND($B97&gt;=9,$B97&lt;13,$F97&lt;100),$J97,"")</f>
        <v/>
      </c>
      <c r="L510" s="114" t="str">
        <f>IF(AND($B97&gt;=9,$B97&lt;13,$F97&gt;=100),$J97,"")</f>
        <v/>
      </c>
      <c r="M510" s="114" t="str">
        <f>IF(AND($B97&gt;=1,$B97&lt;4,$F97&lt;100),$J97,"")</f>
        <v/>
      </c>
      <c r="N510" s="114" t="str">
        <f>IF(AND($B97&gt;=1,$B97&lt;4,$F97&gt;=100),$J97,"")</f>
        <v/>
      </c>
    </row>
    <row r="511" spans="9:14" ht="10.15" hidden="1" customHeight="1">
      <c r="I511" s="114" t="str">
        <f>IF(AND($B102&gt;=4,$B102&lt;9,$F102&lt;100),$J102,"")</f>
        <v/>
      </c>
      <c r="J511" s="114" t="str">
        <f>IF(AND($B102&gt;=4,$B102&lt;9,$F102&gt;=100),$J102,"")</f>
        <v/>
      </c>
      <c r="K511" s="114" t="str">
        <f>IF(AND($B102&gt;=9,$B102&lt;13,$F102&lt;100),$J102,"")</f>
        <v/>
      </c>
      <c r="L511" s="114" t="str">
        <f>IF(AND($B102&gt;=9,$B102&lt;13,$F102&gt;=100),$J102,"")</f>
        <v/>
      </c>
      <c r="M511" s="114" t="str">
        <f>IF(AND($B102&gt;=1,$B102&lt;4,$F102&lt;100),$J102,"")</f>
        <v/>
      </c>
      <c r="N511" s="114" t="str">
        <f>IF(AND($B102&gt;=1,$B102&lt;4,$F102&gt;=100),$J102,"")</f>
        <v/>
      </c>
    </row>
    <row r="512" spans="9:14" ht="10.15" hidden="1" customHeight="1">
      <c r="I512" s="114" t="str">
        <f>IF(AND($B107&gt;=4,$B107&lt;9,$F107&lt;100),$J107,"")</f>
        <v/>
      </c>
      <c r="J512" s="114" t="str">
        <f>IF(AND($B107&gt;=4,$B107&lt;9,$F107&gt;=100),$J107,"")</f>
        <v/>
      </c>
      <c r="K512" s="114" t="str">
        <f>IF(AND($B107&gt;=9,$B107&lt;13,$F107&lt;100),$J107,"")</f>
        <v/>
      </c>
      <c r="L512" s="114" t="str">
        <f>IF(AND($B107&gt;=9,$B107&lt;13,$F107&gt;=100),$J107,"")</f>
        <v/>
      </c>
      <c r="M512" s="114" t="str">
        <f>IF(AND($B107&gt;=1,$B107&lt;4,$F107&lt;100),$J107,"")</f>
        <v/>
      </c>
      <c r="N512" s="114" t="str">
        <f>IF(AND($B107&gt;=1,$B107&lt;4,$F107&gt;=100),$J107,"")</f>
        <v/>
      </c>
    </row>
    <row r="513" spans="9:14" ht="10.15" hidden="1" customHeight="1">
      <c r="I513" s="114" t="str">
        <f>IF(AND($B112&gt;=4,$B112&lt;9,$F112&lt;100),$J112,"")</f>
        <v/>
      </c>
      <c r="J513" s="114" t="str">
        <f>IF(AND($B112&gt;=4,$B112&lt;9,$F112&gt;=100),$J112,"")</f>
        <v/>
      </c>
      <c r="K513" s="114" t="str">
        <f>IF(AND($B112&gt;=9,$B112&lt;13,$F112&lt;100),$J112,"")</f>
        <v/>
      </c>
      <c r="L513" s="114" t="str">
        <f>IF(AND($B112&gt;=9,$B112&lt;13,$F112&gt;=100),$J112,"")</f>
        <v/>
      </c>
      <c r="M513" s="114" t="str">
        <f>IF(AND($B112&gt;=1,$B112&lt;4,$F112&lt;100),$J112,"")</f>
        <v/>
      </c>
      <c r="N513" s="114" t="str">
        <f>IF(AND($B112&gt;=1,$B112&lt;4,$F112&gt;=100),$J112,"")</f>
        <v/>
      </c>
    </row>
    <row r="514" spans="9:14" ht="10.15" hidden="1" customHeight="1">
      <c r="I514" s="114" t="str">
        <f>IF(AND($B117&gt;=4,$B117&lt;9,$F117&lt;100),$J117,"")</f>
        <v/>
      </c>
      <c r="J514" s="114" t="str">
        <f>IF(AND($B117&gt;=4,$B117&lt;9,$F117&gt;=100),$J117,"")</f>
        <v/>
      </c>
      <c r="K514" s="114" t="str">
        <f>IF(AND($B117&gt;=9,$B117&lt;13,$F117&lt;100),$J117,"")</f>
        <v/>
      </c>
      <c r="L514" s="114" t="str">
        <f>IF(AND($B117&gt;=9,$B117&lt;13,$F117&gt;=100),$J117,"")</f>
        <v/>
      </c>
      <c r="M514" s="114" t="str">
        <f>IF(AND($B117&gt;=1,$B117&lt;4,$F117&lt;100),$J117,"")</f>
        <v/>
      </c>
      <c r="N514" s="114" t="str">
        <f>IF(AND($B117&gt;=1,$B117&lt;4,$F117&gt;=100),$J117,"")</f>
        <v/>
      </c>
    </row>
    <row r="515" spans="9:14" ht="10.15" hidden="1" customHeight="1">
      <c r="I515" s="114" t="str">
        <f>IF(AND($B122&gt;=4,$B122&lt;9,$F122&lt;100),$J122,"")</f>
        <v/>
      </c>
      <c r="J515" s="114" t="str">
        <f>IF(AND($B122&gt;=4,$B122&lt;9,$F122&gt;=100),$J122,"")</f>
        <v/>
      </c>
      <c r="K515" s="114" t="str">
        <f>IF(AND($B122&gt;=9,$B122&lt;13,$F122&lt;100),$J122,"")</f>
        <v/>
      </c>
      <c r="L515" s="114" t="str">
        <f>IF(AND($B122&gt;=9,$B122&lt;13,$F122&gt;=100),$J122,"")</f>
        <v/>
      </c>
      <c r="M515" s="114" t="str">
        <f>IF(AND($B122&gt;=1,$B122&lt;4,$F122&lt;100),$J122,"")</f>
        <v/>
      </c>
      <c r="N515" s="114" t="str">
        <f>IF(AND($B122&gt;=1,$B122&lt;4,$F122&gt;=100),$J122,"")</f>
        <v/>
      </c>
    </row>
    <row r="516" spans="9:14" ht="10.15" hidden="1" customHeight="1">
      <c r="I516" s="114" t="str">
        <f>IF(AND($B127&gt;=4,$B127&lt;9,$F127&lt;100),$J127,"")</f>
        <v/>
      </c>
      <c r="J516" s="114" t="str">
        <f>IF(AND($B127&gt;=4,$B127&lt;9,$F127&gt;=100),$J127,"")</f>
        <v/>
      </c>
      <c r="K516" s="114" t="str">
        <f>IF(AND($B127&gt;=9,$B127&lt;13,$F127&lt;100),$J127,"")</f>
        <v/>
      </c>
      <c r="L516" s="114" t="str">
        <f>IF(AND($B127&gt;=9,$B127&lt;13,$F127&gt;=100),$J127,"")</f>
        <v/>
      </c>
      <c r="M516" s="114" t="str">
        <f>IF(AND($B127&gt;=1,$B127&lt;4,$F127&lt;100),$J127,"")</f>
        <v/>
      </c>
      <c r="N516" s="114" t="str">
        <f>IF(AND($B127&gt;=1,$B127&lt;4,$F127&gt;=100),$J127,"")</f>
        <v/>
      </c>
    </row>
    <row r="517" spans="9:14" ht="10.15" hidden="1" customHeight="1">
      <c r="I517" s="114" t="str">
        <f>IF(AND($B132&gt;=4,$B132&lt;9,$F132&lt;100),$J132,"")</f>
        <v/>
      </c>
      <c r="J517" s="114" t="str">
        <f>IF(AND($B132&gt;=4,$B132&lt;9,$F132&gt;=100),$J132,"")</f>
        <v/>
      </c>
      <c r="K517" s="114" t="str">
        <f>IF(AND($B132&gt;=9,$B132&lt;13,$F132&lt;100),$J132,"")</f>
        <v/>
      </c>
      <c r="L517" s="114" t="str">
        <f>IF(AND($B132&gt;=9,$B132&lt;13,$F132&gt;=100),$J132,"")</f>
        <v/>
      </c>
      <c r="M517" s="114" t="str">
        <f>IF(AND($B132&gt;=1,$B132&lt;4,$F132&lt;100),$J132,"")</f>
        <v/>
      </c>
      <c r="N517" s="114" t="str">
        <f>IF(AND($B132&gt;=1,$B132&lt;4,$F132&gt;=100),$J132,"")</f>
        <v/>
      </c>
    </row>
    <row r="518" spans="9:14" ht="10.15" hidden="1" customHeight="1">
      <c r="I518" s="114" t="str">
        <f>IF(AND($B137&gt;=4,$B137&lt;9,$F137&lt;100),$J137,"")</f>
        <v/>
      </c>
      <c r="J518" s="114" t="str">
        <f>IF(AND($B137&gt;=4,$B137&lt;9,$F137&gt;=100),$J137,"")</f>
        <v/>
      </c>
      <c r="K518" s="114" t="str">
        <f>IF(AND($B137&gt;=9,$B137&lt;13,$F137&lt;100),$J137,"")</f>
        <v/>
      </c>
      <c r="L518" s="114" t="str">
        <f>IF(AND($B137&gt;=9,$B137&lt;13,$F137&gt;=100),$J137,"")</f>
        <v/>
      </c>
      <c r="M518" s="114" t="str">
        <f>IF(AND($B137&gt;=1,$B137&lt;4,$F137&lt;100),$J137,"")</f>
        <v/>
      </c>
      <c r="N518" s="114" t="str">
        <f>IF(AND($B137&gt;=1,$B137&lt;4,$F137&gt;=100),$J137,"")</f>
        <v/>
      </c>
    </row>
    <row r="519" spans="9:14" ht="10.15" hidden="1" customHeight="1">
      <c r="I519" s="114" t="str">
        <f>IF(AND($B142&gt;=4,$B142&lt;9,$F142&lt;100),$J142,"")</f>
        <v/>
      </c>
      <c r="J519" s="114" t="str">
        <f>IF(AND($B142&gt;=4,$B142&lt;9,$F142&gt;=100),$J142,"")</f>
        <v/>
      </c>
      <c r="K519" s="114" t="str">
        <f>IF(AND($B142&gt;=9,$B142&lt;13,$F142&lt;100),$J142,"")</f>
        <v/>
      </c>
      <c r="L519" s="114" t="str">
        <f>IF(AND($B142&gt;=9,$B142&lt;13,$F142&gt;=100),$J142,"")</f>
        <v/>
      </c>
      <c r="M519" s="114" t="str">
        <f>IF(AND($B142&gt;=1,$B142&lt;4,$F142&lt;100),$J142,"")</f>
        <v/>
      </c>
      <c r="N519" s="114" t="str">
        <f>IF(AND($B142&gt;=1,$B142&lt;4,$F142&gt;=100),$J142,"")</f>
        <v/>
      </c>
    </row>
    <row r="520" spans="9:14" ht="10.15" hidden="1" customHeight="1">
      <c r="I520" s="114" t="str">
        <f>IF(AND($B147&gt;=4,$B147&lt;9,$F147&lt;100),$J147,"")</f>
        <v/>
      </c>
      <c r="J520" s="114" t="str">
        <f>IF(AND($B147&gt;=4,$B147&lt;9,$F147&gt;=100),$J147,"")</f>
        <v/>
      </c>
      <c r="K520" s="114" t="str">
        <f>IF(AND($B147&gt;=9,$B147&lt;13,$F147&lt;100),$J147,"")</f>
        <v/>
      </c>
      <c r="L520" s="114" t="str">
        <f>IF(AND($B147&gt;=9,$B147&lt;13,$F147&gt;=100),$J147,"")</f>
        <v/>
      </c>
      <c r="M520" s="114" t="str">
        <f>IF(AND($B147&gt;=1,$B147&lt;4,$F147&lt;100),$J147,"")</f>
        <v/>
      </c>
      <c r="N520" s="114" t="str">
        <f>IF(AND($B147&gt;=1,$B147&lt;4,$F147&gt;=100),$J147,"")</f>
        <v/>
      </c>
    </row>
    <row r="521" spans="9:14" ht="10.15" hidden="1" customHeight="1">
      <c r="I521" s="114" t="str">
        <f>IF(AND($B152&gt;=4,$B152&lt;9,$F152&lt;100),$J152,"")</f>
        <v/>
      </c>
      <c r="J521" s="114" t="str">
        <f>IF(AND($B152&gt;=4,$B152&lt;9,$F152&gt;=100),$J152,"")</f>
        <v/>
      </c>
      <c r="K521" s="114" t="str">
        <f>IF(AND($B152&gt;=9,$B152&lt;13,$F152&lt;100),$J152,"")</f>
        <v/>
      </c>
      <c r="L521" s="114" t="str">
        <f>IF(AND($B152&gt;=9,$B152&lt;13,$F152&gt;=100),$J152,"")</f>
        <v/>
      </c>
      <c r="M521" s="114" t="str">
        <f>IF(AND($B152&gt;=1,$B152&lt;4,$F152&lt;100),$J152,"")</f>
        <v/>
      </c>
      <c r="N521" s="114" t="str">
        <f>IF(AND($B152&gt;=1,$B152&lt;4,$F152&gt;=100),$J152,"")</f>
        <v/>
      </c>
    </row>
    <row r="522" spans="9:14" ht="10.15" hidden="1" customHeight="1">
      <c r="I522" s="114" t="str">
        <f>IF(AND($B157&gt;=4,$B157&lt;9,$F157&lt;100),$J157,"")</f>
        <v/>
      </c>
      <c r="J522" s="114" t="str">
        <f>IF(AND($B157&gt;=4,$B157&lt;9,$F157&gt;=100),$J157,"")</f>
        <v/>
      </c>
      <c r="K522" s="114" t="str">
        <f>IF(AND($B157&gt;=9,$B157&lt;13,$F157&lt;100),$J157,"")</f>
        <v/>
      </c>
      <c r="L522" s="114" t="str">
        <f>IF(AND($B157&gt;=9,$B157&lt;13,$F157&gt;=100),$J157,"")</f>
        <v/>
      </c>
      <c r="M522" s="114" t="str">
        <f>IF(AND($B157&gt;=1,$B157&lt;4,$F157&lt;100),$J157,"")</f>
        <v/>
      </c>
      <c r="N522" s="114" t="str">
        <f>IF(AND($B157&gt;=1,$B157&lt;4,$F157&gt;=100),$J157,"")</f>
        <v/>
      </c>
    </row>
    <row r="523" spans="9:14" ht="10.15" hidden="1" customHeight="1">
      <c r="I523" s="114" t="str">
        <f>IF(AND($B162&gt;=4,$B162&lt;9,$F162&lt;100),$J162,"")</f>
        <v/>
      </c>
      <c r="J523" s="114" t="str">
        <f>IF(AND($B162&gt;=4,$B162&lt;9,$F162&gt;=100),$J162,"")</f>
        <v/>
      </c>
      <c r="K523" s="114" t="str">
        <f>IF(AND($B162&gt;=9,$B162&lt;13,$F162&lt;100),$J162,"")</f>
        <v/>
      </c>
      <c r="L523" s="114" t="str">
        <f>IF(AND($B162&gt;=9,$B162&lt;13,$F162&gt;=100),$J162,"")</f>
        <v/>
      </c>
      <c r="M523" s="114" t="str">
        <f>IF(AND($B162&gt;=1,$B162&lt;4,$F162&lt;100),$J162,"")</f>
        <v/>
      </c>
      <c r="N523" s="114" t="str">
        <f>IF(AND($B162&gt;=1,$B162&lt;4,$F162&gt;=100),$J162,"")</f>
        <v/>
      </c>
    </row>
    <row r="524" spans="9:14" ht="10.15" hidden="1" customHeight="1">
      <c r="I524" s="114" t="str">
        <f>IF(AND($B167&gt;=4,$B167&lt;9,$F167&lt;100),$J167,"")</f>
        <v/>
      </c>
      <c r="J524" s="114" t="str">
        <f>IF(AND($B167&gt;=4,$B167&lt;9,$F167&gt;=100),$J167,"")</f>
        <v/>
      </c>
      <c r="K524" s="114" t="str">
        <f>IF(AND($B167&gt;=9,$B167&lt;13,$F167&lt;100),$J167,"")</f>
        <v/>
      </c>
      <c r="L524" s="114" t="str">
        <f>IF(AND($B167&gt;=9,$B167&lt;13,$F167&gt;=100),$J167,"")</f>
        <v/>
      </c>
      <c r="M524" s="114" t="str">
        <f>IF(AND($B167&gt;=1,$B167&lt;4,$F167&lt;100),$J167,"")</f>
        <v/>
      </c>
      <c r="N524" s="114" t="str">
        <f>IF(AND($B167&gt;=1,$B167&lt;4,$F167&gt;=100),$J167,"")</f>
        <v/>
      </c>
    </row>
    <row r="525" spans="9:14" ht="10.15" hidden="1" customHeight="1">
      <c r="I525" s="114" t="str">
        <f>IF(AND($B172&gt;=4,$B172&lt;9,$F172&lt;100),$J172,"")</f>
        <v/>
      </c>
      <c r="J525" s="114" t="str">
        <f>IF(AND($B172&gt;=4,$B172&lt;9,$F172&gt;=100),$J172,"")</f>
        <v/>
      </c>
      <c r="K525" s="114" t="str">
        <f>IF(AND($B172&gt;=9,$B172&lt;13,$F172&lt;100),$J172,"")</f>
        <v/>
      </c>
      <c r="L525" s="114" t="str">
        <f>IF(AND($B172&gt;=9,$B172&lt;13,$F172&gt;=100),$J172,"")</f>
        <v/>
      </c>
      <c r="M525" s="114" t="str">
        <f>IF(AND($B172&gt;=1,$B172&lt;4,$F172&lt;100),$J172,"")</f>
        <v/>
      </c>
      <c r="N525" s="114" t="str">
        <f>IF(AND($B172&gt;=1,$B172&lt;4,$F172&gt;=100),$J172,"")</f>
        <v/>
      </c>
    </row>
    <row r="526" spans="9:14" ht="10.15" hidden="1" customHeight="1">
      <c r="I526" s="114" t="str">
        <f>IF(AND($B177&gt;=4,$B177&lt;9,$F177&lt;100),$J177,"")</f>
        <v/>
      </c>
      <c r="J526" s="114" t="str">
        <f>IF(AND($B177&gt;=4,$B177&lt;9,$F177&gt;=100),$J177,"")</f>
        <v/>
      </c>
      <c r="K526" s="114" t="str">
        <f>IF(AND($B177&gt;=9,$B177&lt;13,$F177&lt;100),$J177,"")</f>
        <v/>
      </c>
      <c r="L526" s="114" t="str">
        <f>IF(AND($B177&gt;=9,$B177&lt;13,$F177&gt;=100),$J177,"")</f>
        <v/>
      </c>
      <c r="M526" s="114" t="str">
        <f>IF(AND($B177&gt;=1,$B177&lt;4,$F177&lt;100),$J177,"")</f>
        <v/>
      </c>
      <c r="N526" s="114" t="str">
        <f>IF(AND($B177&gt;=1,$B177&lt;4,$F177&gt;=100),$J177,"")</f>
        <v/>
      </c>
    </row>
    <row r="527" spans="9:14" ht="10.15" hidden="1" customHeight="1">
      <c r="I527" s="114" t="str">
        <f>IF(AND($B182&gt;=4,$B182&lt;9,$F182&lt;100),$J182,"")</f>
        <v/>
      </c>
      <c r="J527" s="114" t="str">
        <f>IF(AND($B182&gt;=4,$B182&lt;9,$F182&gt;=100),$J182,"")</f>
        <v/>
      </c>
      <c r="K527" s="114" t="str">
        <f>IF(AND($B182&gt;=9,$B182&lt;13,$F182&lt;100),$J182,"")</f>
        <v/>
      </c>
      <c r="L527" s="114" t="str">
        <f>IF(AND($B182&gt;=9,$B182&lt;13,$F182&gt;=100),$J182,"")</f>
        <v/>
      </c>
      <c r="M527" s="114" t="str">
        <f>IF(AND($B182&gt;=1,$B182&lt;4,$F182&lt;100),$J182,"")</f>
        <v/>
      </c>
      <c r="N527" s="114" t="str">
        <f>IF(AND($B182&gt;=1,$B182&lt;4,$F182&gt;=100),$J182,"")</f>
        <v/>
      </c>
    </row>
    <row r="528" spans="9:14" ht="10.15" hidden="1" customHeight="1">
      <c r="I528" s="114" t="str">
        <f>IF(AND($B187&gt;=4,$B187&lt;9,$F187&lt;100),$J187,"")</f>
        <v/>
      </c>
      <c r="J528" s="114" t="str">
        <f>IF(AND($B187&gt;=4,$B187&lt;9,$F187&gt;=100),$J187,"")</f>
        <v/>
      </c>
      <c r="K528" s="114" t="str">
        <f>IF(AND($B187&gt;=9,$B187&lt;13,$F187&lt;100),$J187,"")</f>
        <v/>
      </c>
      <c r="L528" s="114" t="str">
        <f>IF(AND($B187&gt;=9,$B187&lt;13,$F187&gt;=100),$J187,"")</f>
        <v/>
      </c>
      <c r="M528" s="114" t="str">
        <f>IF(AND($B187&gt;=1,$B187&lt;4,$F187&lt;100),$J187,"")</f>
        <v/>
      </c>
      <c r="N528" s="114" t="str">
        <f>IF(AND($B187&gt;=1,$B187&lt;4,$F187&gt;=100),$J187,"")</f>
        <v/>
      </c>
    </row>
    <row r="529" spans="9:14" ht="10.15" hidden="1" customHeight="1">
      <c r="I529" s="114" t="str">
        <f>IF(AND($B192&gt;=4,$B192&lt;9,$F192&lt;100),$J192,"")</f>
        <v/>
      </c>
      <c r="J529" s="114" t="str">
        <f>IF(AND($B192&gt;=4,$B192&lt;9,$F192&gt;=100),$J192,"")</f>
        <v/>
      </c>
      <c r="K529" s="114" t="str">
        <f>IF(AND($B192&gt;=9,$B192&lt;13,$F192&lt;100),$J192,"")</f>
        <v/>
      </c>
      <c r="L529" s="114" t="str">
        <f>IF(AND($B192&gt;=9,$B192&lt;13,$F192&gt;=100),$J192,"")</f>
        <v/>
      </c>
      <c r="M529" s="114" t="str">
        <f>IF(AND($B192&gt;=1,$B192&lt;4,$F192&lt;100),$J192,"")</f>
        <v/>
      </c>
      <c r="N529" s="114" t="str">
        <f>IF(AND($B192&gt;=1,$B192&lt;4,$F192&gt;=100),$J192,"")</f>
        <v/>
      </c>
    </row>
    <row r="530" spans="9:14" ht="10.15" hidden="1" customHeight="1">
      <c r="I530" s="114" t="str">
        <f>IF(AND($B197&gt;=4,$B197&lt;9,$F197&lt;100),$J197,"")</f>
        <v/>
      </c>
      <c r="J530" s="114" t="str">
        <f>IF(AND($B197&gt;=4,$B197&lt;9,$F197&gt;=100),$J197,"")</f>
        <v/>
      </c>
      <c r="K530" s="114" t="str">
        <f>IF(AND($B197&gt;=9,$B197&lt;13,$F197&lt;100),$J197,"")</f>
        <v/>
      </c>
      <c r="L530" s="114" t="str">
        <f>IF(AND($B197&gt;=9,$B197&lt;13,$F197&gt;=100),$J197,"")</f>
        <v/>
      </c>
      <c r="M530" s="114" t="str">
        <f>IF(AND($B197&gt;=1,$B197&lt;4,$F197&lt;100),$J197,"")</f>
        <v/>
      </c>
      <c r="N530" s="114" t="str">
        <f>IF(AND($B197&gt;=1,$B197&lt;4,$F197&gt;=100),$J197,"")</f>
        <v/>
      </c>
    </row>
    <row r="531" spans="9:14" ht="10.15" hidden="1" customHeight="1">
      <c r="I531" s="114" t="str">
        <f>IF(AND($B202&gt;=4,$B202&lt;9,$F202&lt;100),$J202,"")</f>
        <v/>
      </c>
      <c r="J531" s="114" t="str">
        <f>IF(AND($B202&gt;=4,$B202&lt;9,$F202&gt;=100),$J202,"")</f>
        <v/>
      </c>
      <c r="K531" s="114" t="str">
        <f>IF(AND($B202&gt;=9,$B202&lt;13,$F202&lt;100),$J202,"")</f>
        <v/>
      </c>
      <c r="L531" s="114" t="str">
        <f>IF(AND($B202&gt;=9,$B202&lt;13,$F202&gt;=100),$J202,"")</f>
        <v/>
      </c>
      <c r="M531" s="114" t="str">
        <f>IF(AND($B202&gt;=1,$B202&lt;4,$F202&lt;100),$J202,"")</f>
        <v/>
      </c>
      <c r="N531" s="114" t="str">
        <f>IF(AND($B202&gt;=1,$B202&lt;4,$F202&gt;=100),$J202,"")</f>
        <v/>
      </c>
    </row>
    <row r="532" spans="9:14" ht="10.15" hidden="1" customHeight="1">
      <c r="I532" s="114" t="str">
        <f>IF(AND($B207&gt;=4,$B207&lt;9,$F207&lt;100),$J207,"")</f>
        <v/>
      </c>
      <c r="J532" s="114" t="str">
        <f>IF(AND($B207&gt;=4,$B207&lt;9,$F207&gt;=100),$J207,"")</f>
        <v/>
      </c>
      <c r="K532" s="114" t="str">
        <f>IF(AND($B207&gt;=9,$B207&lt;13,$F207&lt;100),$J207,"")</f>
        <v/>
      </c>
      <c r="L532" s="114" t="str">
        <f>IF(AND($B207&gt;=9,$B207&lt;13,$F207&gt;=100),$J207,"")</f>
        <v/>
      </c>
      <c r="M532" s="114" t="str">
        <f>IF(AND($B207&gt;=1,$B207&lt;4,$F207&lt;100),$J207,"")</f>
        <v/>
      </c>
      <c r="N532" s="114" t="str">
        <f>IF(AND($B207&gt;=1,$B207&lt;4,$F207&gt;=100),$J207,"")</f>
        <v/>
      </c>
    </row>
    <row r="533" spans="9:14" ht="10.15" hidden="1" customHeight="1">
      <c r="I533" s="114" t="str">
        <f>IF(AND($B212&gt;=4,$B212&lt;9,$F212&lt;100),$J212,"")</f>
        <v/>
      </c>
      <c r="J533" s="114" t="str">
        <f>IF(AND($B212&gt;=4,$B212&lt;9,$F212&gt;=100),$J212,"")</f>
        <v/>
      </c>
      <c r="K533" s="114" t="str">
        <f>IF(AND($B212&gt;=9,$B212&lt;13,$F212&lt;100),$J212,"")</f>
        <v/>
      </c>
      <c r="L533" s="114" t="str">
        <f>IF(AND($B212&gt;=9,$B212&lt;13,$F212&gt;=100),$J212,"")</f>
        <v/>
      </c>
      <c r="M533" s="114" t="str">
        <f>IF(AND($B212&gt;=1,$B212&lt;4,$F212&lt;100),$J212,"")</f>
        <v/>
      </c>
      <c r="N533" s="114" t="str">
        <f>IF(AND($B212&gt;=1,$B212&lt;4,$F212&gt;=100),$J212,"")</f>
        <v/>
      </c>
    </row>
    <row r="534" spans="9:14" ht="10.15" hidden="1" customHeight="1">
      <c r="I534" s="114" t="str">
        <f>IF(AND($B217&gt;=4,$B217&lt;9,$F217&lt;100),$J217,"")</f>
        <v/>
      </c>
      <c r="J534" s="114" t="str">
        <f>IF(AND($B217&gt;=4,$B217&lt;9,$F217&gt;=100),$J217,"")</f>
        <v/>
      </c>
      <c r="K534" s="114" t="str">
        <f>IF(AND($B217&gt;=9,$B217&lt;13,$F217&lt;100),$J217,"")</f>
        <v/>
      </c>
      <c r="L534" s="114" t="str">
        <f>IF(AND($B217&gt;=9,$B217&lt;13,$F217&gt;=100),$J217,"")</f>
        <v/>
      </c>
      <c r="M534" s="114" t="str">
        <f>IF(AND($B217&gt;=1,$B217&lt;4,$F217&lt;100),$J217,"")</f>
        <v/>
      </c>
      <c r="N534" s="114" t="str">
        <f>IF(AND($B217&gt;=1,$B217&lt;4,$F217&gt;=100),$J217,"")</f>
        <v/>
      </c>
    </row>
    <row r="535" spans="9:14" ht="10.15" hidden="1" customHeight="1">
      <c r="I535" s="114" t="str">
        <f>IF(AND($B222&gt;=4,$B222&lt;9,$F222&lt;100),$J222,"")</f>
        <v/>
      </c>
      <c r="J535" s="114" t="str">
        <f>IF(AND($B222&gt;=4,$B222&lt;9,$F222&gt;=100),$J222,"")</f>
        <v/>
      </c>
      <c r="K535" s="114" t="str">
        <f>IF(AND($B222&gt;=9,$B222&lt;13,$F222&lt;100),$J222,"")</f>
        <v/>
      </c>
      <c r="L535" s="114" t="str">
        <f>IF(AND($B222&gt;=9,$B222&lt;13,$F222&gt;=100),$J222,"")</f>
        <v/>
      </c>
      <c r="M535" s="114" t="str">
        <f>IF(AND($B222&gt;=1,$B222&lt;4,$F222&lt;100),$J222,"")</f>
        <v/>
      </c>
      <c r="N535" s="114" t="str">
        <f>IF(AND($B222&gt;=1,$B222&lt;4,$F222&gt;=100),$J222,"")</f>
        <v/>
      </c>
    </row>
    <row r="536" spans="9:14" ht="10.15" hidden="1" customHeight="1">
      <c r="I536" s="114" t="str">
        <f>IF(AND($B227&gt;=4,$B227&lt;9,$F227&lt;100),$J227,"")</f>
        <v/>
      </c>
      <c r="J536" s="114" t="str">
        <f>IF(AND($B227&gt;=4,$B227&lt;9,$F227&gt;=100),$J227,"")</f>
        <v/>
      </c>
      <c r="K536" s="114" t="str">
        <f>IF(AND($B227&gt;=9,$B227&lt;13,$F227&lt;100),$J227,"")</f>
        <v/>
      </c>
      <c r="L536" s="114" t="str">
        <f>IF(AND($B227&gt;=9,$B227&lt;13,$F227&gt;=100),$J227,"")</f>
        <v/>
      </c>
      <c r="M536" s="114" t="str">
        <f>IF(AND($B227&gt;=1,$B227&lt;4,$F227&lt;100),$J227,"")</f>
        <v/>
      </c>
      <c r="N536" s="114" t="str">
        <f>IF(AND($B227&gt;=1,$B227&lt;4,$F227&gt;=100),$J227,"")</f>
        <v/>
      </c>
    </row>
    <row r="537" spans="9:14" ht="10.15" hidden="1" customHeight="1">
      <c r="I537" s="114" t="str">
        <f>IF(AND($B232&gt;=4,$B232&lt;9,$F232&lt;100),$J232,"")</f>
        <v/>
      </c>
      <c r="J537" s="114" t="str">
        <f>IF(AND($B232&gt;=4,$B232&lt;9,$F232&gt;=100),$J232,"")</f>
        <v/>
      </c>
      <c r="K537" s="114" t="str">
        <f>IF(AND($B232&gt;=9,$B232&lt;13,$F232&lt;100),$J232,"")</f>
        <v/>
      </c>
      <c r="L537" s="114" t="str">
        <f>IF(AND($B232&gt;=9,$B232&lt;13,$F232&gt;=100),$J232,"")</f>
        <v/>
      </c>
      <c r="M537" s="114" t="str">
        <f>IF(AND($B232&gt;=1,$B232&lt;4,$F232&lt;100),$J232,"")</f>
        <v/>
      </c>
      <c r="N537" s="114" t="str">
        <f>IF(AND($B232&gt;=1,$B232&lt;4,$F232&gt;=100),$J232,"")</f>
        <v/>
      </c>
    </row>
    <row r="538" spans="9:14" ht="10.15" hidden="1" customHeight="1">
      <c r="I538" s="114" t="str">
        <f>IF(AND($B237&gt;=4,$B237&lt;9,$F237&lt;100),$J237,"")</f>
        <v/>
      </c>
      <c r="J538" s="114" t="str">
        <f>IF(AND($B237&gt;=4,$B237&lt;9,$F237&gt;=100),$J237,"")</f>
        <v/>
      </c>
      <c r="K538" s="114" t="str">
        <f>IF(AND($B237&gt;=9,$B237&lt;13,$F237&lt;100),$J237,"")</f>
        <v/>
      </c>
      <c r="L538" s="114" t="str">
        <f>IF(AND($B237&gt;=9,$B237&lt;13,$F237&gt;=100),$J237,"")</f>
        <v/>
      </c>
      <c r="M538" s="114" t="str">
        <f>IF(AND($B237&gt;=1,$B237&lt;4,$F237&lt;100),$J237,"")</f>
        <v/>
      </c>
      <c r="N538" s="114" t="str">
        <f>IF(AND($B237&gt;=1,$B237&lt;4,$F237&gt;=100),$J237,"")</f>
        <v/>
      </c>
    </row>
    <row r="539" spans="9:14" ht="10.15" hidden="1" customHeight="1">
      <c r="I539" s="114" t="str">
        <f>IF(AND($B242&gt;=4,$B242&lt;9,$F242&lt;100),$J242,"")</f>
        <v/>
      </c>
      <c r="J539" s="114" t="str">
        <f>IF(AND($B242&gt;=4,$B242&lt;9,$F242&gt;=100),$J242,"")</f>
        <v/>
      </c>
      <c r="K539" s="114" t="str">
        <f>IF(AND($B242&gt;=9,$B242&lt;13,$F242&lt;100),$J242,"")</f>
        <v/>
      </c>
      <c r="L539" s="114" t="str">
        <f>IF(AND($B242&gt;=9,$B242&lt;13,$F242&gt;=100),$J242,"")</f>
        <v/>
      </c>
      <c r="M539" s="114" t="str">
        <f>IF(AND($B242&gt;=1,$B242&lt;4,$F242&lt;100),$J242,"")</f>
        <v/>
      </c>
      <c r="N539" s="114" t="str">
        <f>IF(AND($B242&gt;=1,$B242&lt;4,$F242&gt;=100),$J242,"")</f>
        <v/>
      </c>
    </row>
    <row r="540" spans="9:14" ht="10.15" hidden="1" customHeight="1">
      <c r="I540" s="114" t="str">
        <f>IF(AND($B247&gt;=4,$B247&lt;9,$F247&lt;100),$J247,"")</f>
        <v/>
      </c>
      <c r="J540" s="114" t="str">
        <f>IF(AND($B247&gt;=4,$B247&lt;9,$F247&gt;=100),$J247,"")</f>
        <v/>
      </c>
      <c r="K540" s="114" t="str">
        <f>IF(AND($B247&gt;=9,$B247&lt;13,$F247&lt;100),$J247,"")</f>
        <v/>
      </c>
      <c r="L540" s="114" t="str">
        <f>IF(AND($B247&gt;=9,$B247&lt;13,$F247&gt;=100),$J247,"")</f>
        <v/>
      </c>
      <c r="M540" s="114" t="str">
        <f>IF(AND($B247&gt;=1,$B247&lt;4,$F247&lt;100),$J247,"")</f>
        <v/>
      </c>
      <c r="N540" s="114" t="str">
        <f>IF(AND($B247&gt;=1,$B247&lt;4,$F247&gt;=100),$J247,"")</f>
        <v/>
      </c>
    </row>
    <row r="541" spans="9:14" ht="10.15" hidden="1" customHeight="1">
      <c r="I541" s="114" t="str">
        <f>IF(AND($B252&gt;=4,$B252&lt;9,$F252&lt;100),$J252,"")</f>
        <v/>
      </c>
      <c r="J541" s="114" t="str">
        <f>IF(AND($B252&gt;=4,$B252&lt;9,$F252&gt;=100),$J252,"")</f>
        <v/>
      </c>
      <c r="K541" s="114" t="str">
        <f>IF(AND($B252&gt;=9,$B252&lt;13,$F252&lt;100),$J252,"")</f>
        <v/>
      </c>
      <c r="L541" s="114" t="str">
        <f>IF(AND($B252&gt;=9,$B252&lt;13,$F252&gt;=100),$J252,"")</f>
        <v/>
      </c>
      <c r="M541" s="114" t="str">
        <f>IF(AND($B252&gt;=1,$B252&lt;4,$F252&lt;100),$J252,"")</f>
        <v/>
      </c>
      <c r="N541" s="114" t="str">
        <f>IF(AND($B252&gt;=1,$B252&lt;4,$F252&gt;=100),$J252,"")</f>
        <v/>
      </c>
    </row>
    <row r="542" spans="9:14" ht="10.15" hidden="1" customHeight="1">
      <c r="I542" s="114" t="str">
        <f>IF(AND($B257&gt;=4,$B257&lt;9,$F257&lt;100),$J257,"")</f>
        <v/>
      </c>
      <c r="J542" s="114" t="str">
        <f>IF(AND($B257&gt;=4,$B257&lt;9,$F257&gt;=100),$J257,"")</f>
        <v/>
      </c>
      <c r="K542" s="114" t="str">
        <f>IF(AND($B257&gt;=9,$B257&lt;13,$F257&lt;100),$J257,"")</f>
        <v/>
      </c>
      <c r="L542" s="114" t="str">
        <f>IF(AND($B257&gt;=9,$B257&lt;13,$F257&gt;=100),$J257,"")</f>
        <v/>
      </c>
      <c r="M542" s="114" t="str">
        <f>IF(AND($B257&gt;=1,$B257&lt;4,$F257&lt;100),$J257,"")</f>
        <v/>
      </c>
      <c r="N542" s="114" t="str">
        <f>IF(AND($B257&gt;=1,$B257&lt;4,$F257&gt;=100),$J257,"")</f>
        <v/>
      </c>
    </row>
    <row r="543" spans="9:14" ht="10.15" hidden="1" customHeight="1">
      <c r="I543" s="114" t="str">
        <f>IF(AND($B262&gt;=4,$B262&lt;9,$F262&lt;100),$J262,"")</f>
        <v/>
      </c>
      <c r="J543" s="114" t="str">
        <f>IF(AND($B262&gt;=4,$B262&lt;9,$F262&gt;=100),$J262,"")</f>
        <v/>
      </c>
      <c r="K543" s="114" t="str">
        <f>IF(AND($B262&gt;=9,$B262&lt;13,$F262&lt;100),$J262,"")</f>
        <v/>
      </c>
      <c r="L543" s="114" t="str">
        <f>IF(AND($B262&gt;=9,$B262&lt;13,$F262&gt;=100),$J262,"")</f>
        <v/>
      </c>
      <c r="M543" s="114" t="str">
        <f>IF(AND($B262&gt;=1,$B262&lt;4,$F262&lt;100),$J262,"")</f>
        <v/>
      </c>
      <c r="N543" s="114" t="str">
        <f>IF(AND($B262&gt;=1,$B262&lt;4,$F262&gt;=100),$J262,"")</f>
        <v/>
      </c>
    </row>
    <row r="544" spans="9:14" ht="10.15" hidden="1" customHeight="1">
      <c r="I544" s="114" t="str">
        <f>IF(AND($B267&gt;=4,$B267&lt;9,$F267&lt;100),$J267,"")</f>
        <v/>
      </c>
      <c r="J544" s="114" t="str">
        <f>IF(AND($B267&gt;=4,$B267&lt;9,$F267&gt;=100),$J267,"")</f>
        <v/>
      </c>
      <c r="K544" s="114" t="str">
        <f>IF(AND($B267&gt;=9,$B267&lt;13,$F267&lt;100),$J267,"")</f>
        <v/>
      </c>
      <c r="L544" s="114" t="str">
        <f>IF(AND($B267&gt;=9,$B267&lt;13,$F267&gt;=100),$J267,"")</f>
        <v/>
      </c>
      <c r="M544" s="114" t="str">
        <f>IF(AND($B267&gt;=1,$B267&lt;4,$F267&lt;100),$J267,"")</f>
        <v/>
      </c>
      <c r="N544" s="114" t="str">
        <f>IF(AND($B267&gt;=1,$B267&lt;4,$F267&gt;=100),$J267,"")</f>
        <v/>
      </c>
    </row>
    <row r="545" spans="9:14" ht="10.15" hidden="1" customHeight="1">
      <c r="I545" s="114" t="str">
        <f>IF(AND($B272&gt;=4,$B272&lt;9,$F272&lt;100),$J272,"")</f>
        <v/>
      </c>
      <c r="J545" s="114" t="str">
        <f>IF(AND($B272&gt;=4,$B272&lt;9,$F272&gt;=100),$J272,"")</f>
        <v/>
      </c>
      <c r="K545" s="114" t="str">
        <f>IF(AND($B272&gt;=9,$B272&lt;13,$F272&lt;100),$J272,"")</f>
        <v/>
      </c>
      <c r="L545" s="114" t="str">
        <f>IF(AND($B272&gt;=9,$B272&lt;13,$F272&gt;=100),$J272,"")</f>
        <v/>
      </c>
      <c r="M545" s="114" t="str">
        <f>IF(AND($B272&gt;=1,$B272&lt;4,$F272&lt;100),$J272,"")</f>
        <v/>
      </c>
      <c r="N545" s="114" t="str">
        <f>IF(AND($B272&gt;=1,$B272&lt;4,$F272&gt;=100),$J272,"")</f>
        <v/>
      </c>
    </row>
    <row r="546" spans="9:14" ht="10.15" hidden="1" customHeight="1">
      <c r="I546" s="114" t="str">
        <f>IF(AND($B277&gt;=4,$B277&lt;9,$F277&lt;100),$J277,"")</f>
        <v/>
      </c>
      <c r="J546" s="114" t="str">
        <f>IF(AND($B277&gt;=4,$B277&lt;9,$F277&gt;=100),$J277,"")</f>
        <v/>
      </c>
      <c r="K546" s="114" t="str">
        <f>IF(AND($B277&gt;=9,$B277&lt;13,$F277&lt;100),$J277,"")</f>
        <v/>
      </c>
      <c r="L546" s="114" t="str">
        <f>IF(AND($B277&gt;=9,$B277&lt;13,$F277&gt;=100),$J277,"")</f>
        <v/>
      </c>
      <c r="M546" s="114" t="str">
        <f>IF(AND($B277&gt;=1,$B277&lt;4,$F277&lt;100),$J277,"")</f>
        <v/>
      </c>
      <c r="N546" s="114" t="str">
        <f>IF(AND($B277&gt;=1,$B277&lt;4,$F277&gt;=100),$J277,"")</f>
        <v/>
      </c>
    </row>
    <row r="547" spans="9:14" ht="10.15" hidden="1" customHeight="1">
      <c r="I547" s="114" t="str">
        <f>IF(AND($B282&gt;=4,$B282&lt;9,$F282&lt;100),$J282,"")</f>
        <v/>
      </c>
      <c r="J547" s="114" t="str">
        <f>IF(AND($B282&gt;=4,$B282&lt;9,$F282&gt;=100),$J282,"")</f>
        <v/>
      </c>
      <c r="K547" s="114" t="str">
        <f>IF(AND($B282&gt;=9,$B282&lt;13,$F282&lt;100),$J282,"")</f>
        <v/>
      </c>
      <c r="L547" s="114" t="str">
        <f>IF(AND($B282&gt;=9,$B282&lt;13,$F282&gt;=100),$J282,"")</f>
        <v/>
      </c>
      <c r="M547" s="114" t="str">
        <f>IF(AND($B282&gt;=1,$B282&lt;4,$F282&lt;100),$J282,"")</f>
        <v/>
      </c>
      <c r="N547" s="114" t="str">
        <f>IF(AND($B282&gt;=1,$B282&lt;4,$F282&gt;=100),$J282,"")</f>
        <v/>
      </c>
    </row>
    <row r="548" spans="9:14" ht="10.15" hidden="1" customHeight="1">
      <c r="I548" s="114" t="str">
        <f>IF(AND($B287&gt;=4,$B287&lt;9,$F287&lt;100),$J287,"")</f>
        <v/>
      </c>
      <c r="J548" s="114" t="str">
        <f>IF(AND($B287&gt;=4,$B287&lt;9,$F287&gt;=100),$J287,"")</f>
        <v/>
      </c>
      <c r="K548" s="114" t="str">
        <f>IF(AND($B287&gt;=9,$B287&lt;13,$F287&lt;100),$J287,"")</f>
        <v/>
      </c>
      <c r="L548" s="114" t="str">
        <f>IF(AND($B287&gt;=9,$B287&lt;13,$F287&gt;=100),$J287,"")</f>
        <v/>
      </c>
      <c r="M548" s="114" t="str">
        <f>IF(AND($B287&gt;=1,$B287&lt;4,$F287&lt;100),$J287,"")</f>
        <v/>
      </c>
      <c r="N548" s="114" t="str">
        <f>IF(AND($B287&gt;=1,$B287&lt;4,$F287&gt;=100),$J287,"")</f>
        <v/>
      </c>
    </row>
    <row r="549" spans="9:14" ht="10.15" hidden="1" customHeight="1">
      <c r="I549" s="114" t="str">
        <f>IF(AND($B292&gt;=4,$B292&lt;9,$F292&lt;100),$J292,"")</f>
        <v/>
      </c>
      <c r="J549" s="114" t="str">
        <f>IF(AND($B292&gt;=4,$B292&lt;9,$F292&gt;=100),$J292,"")</f>
        <v/>
      </c>
      <c r="K549" s="114" t="str">
        <f>IF(AND($B292&gt;=9,$B292&lt;13,$F292&lt;100),$J292,"")</f>
        <v/>
      </c>
      <c r="L549" s="114" t="str">
        <f>IF(AND($B292&gt;=9,$B292&lt;13,$F292&gt;=100),$J292,"")</f>
        <v/>
      </c>
      <c r="M549" s="114" t="str">
        <f>IF(AND($B292&gt;=1,$B292&lt;4,$F292&lt;100),$J292,"")</f>
        <v/>
      </c>
      <c r="N549" s="114" t="str">
        <f>IF(AND($B292&gt;=1,$B292&lt;4,$F292&gt;=100),$J292,"")</f>
        <v/>
      </c>
    </row>
    <row r="550" spans="9:14" ht="10.15" hidden="1" customHeight="1">
      <c r="I550" s="114" t="str">
        <f>IF(AND($B297&gt;=4,$B297&lt;9,$F297&lt;100),$J297,"")</f>
        <v/>
      </c>
      <c r="J550" s="114" t="str">
        <f>IF(AND($B297&gt;=4,$B297&lt;9,$F297&gt;=100),$J297,"")</f>
        <v/>
      </c>
      <c r="K550" s="114" t="str">
        <f>IF(AND($B297&gt;=9,$B297&lt;13,$F297&lt;100),$J297,"")</f>
        <v/>
      </c>
      <c r="L550" s="114" t="str">
        <f>IF(AND($B297&gt;=9,$B297&lt;13,$F297&gt;=100),$J297,"")</f>
        <v/>
      </c>
      <c r="M550" s="114" t="str">
        <f>IF(AND($B297&gt;=1,$B297&lt;4,$F297&lt;100),$J297,"")</f>
        <v/>
      </c>
      <c r="N550" s="114" t="str">
        <f>IF(AND($B297&gt;=1,$B297&lt;4,$F297&gt;=100),$J297,"")</f>
        <v/>
      </c>
    </row>
    <row r="551" spans="9:14" ht="10.15" hidden="1" customHeight="1">
      <c r="I551" s="114" t="str">
        <f>IF(AND($B302&gt;=4,$B302&lt;9,$F302&lt;100),$J302,"")</f>
        <v/>
      </c>
      <c r="J551" s="114" t="str">
        <f>IF(AND($B302&gt;=4,$B302&lt;9,$F302&gt;=100),$J302,"")</f>
        <v/>
      </c>
      <c r="K551" s="114" t="str">
        <f>IF(AND($B302&gt;=9,$B302&lt;13,$F302&lt;100),$J302,"")</f>
        <v/>
      </c>
      <c r="L551" s="114" t="str">
        <f>IF(AND($B302&gt;=9,$B302&lt;13,$F302&gt;=100),$J302,"")</f>
        <v/>
      </c>
      <c r="M551" s="114" t="str">
        <f>IF(AND($B302&gt;=1,$B302&lt;4,$F302&lt;100),$J302,"")</f>
        <v/>
      </c>
      <c r="N551" s="114" t="str">
        <f>IF(AND($B302&gt;=1,$B302&lt;43,$F302&gt;=100),$J302,"")</f>
        <v/>
      </c>
    </row>
    <row r="552" spans="9:14" ht="10.15" hidden="1" customHeight="1">
      <c r="I552" s="114" t="str">
        <f>IF(AND($B307&gt;=4,$B307&lt;9,$F307&lt;100),$J307,"")</f>
        <v/>
      </c>
      <c r="J552" s="114" t="str">
        <f>IF(AND($B307&gt;=4,$B307&lt;9,$F307&gt;=100),$J307,"")</f>
        <v/>
      </c>
      <c r="K552" s="114" t="str">
        <f>IF(AND($B307&gt;=9,$B307&lt;13,$F307&lt;100),$J307,"")</f>
        <v/>
      </c>
      <c r="L552" s="114" t="str">
        <f>IF(AND($B307&gt;=9,$B307&lt;13,$F307&gt;=100),$J307,"")</f>
        <v/>
      </c>
      <c r="M552" s="114" t="str">
        <f>IF(AND($B307&gt;=1,$B307&lt;4,$F307&lt;100),$J307,"")</f>
        <v/>
      </c>
      <c r="N552" s="114" t="str">
        <f>IF(AND($B307&gt;=1,$B307&lt;4,$F307&gt;=100),$J307,"")</f>
        <v/>
      </c>
    </row>
    <row r="553" spans="9:14" ht="10.15" hidden="1" customHeight="1">
      <c r="I553" s="114" t="str">
        <f>IF(AND($B312&gt;=4,$B312&lt;9,$F312&lt;100),$J312,"")</f>
        <v/>
      </c>
      <c r="J553" s="114" t="str">
        <f>IF(AND($B312&gt;=4,$B312&lt;9,$F312&gt;=100),$J312,"")</f>
        <v/>
      </c>
      <c r="K553" s="114" t="str">
        <f>IF(AND($B312&gt;=9,$B312&lt;13,$F312&lt;100),$J312,"")</f>
        <v/>
      </c>
      <c r="L553" s="114" t="str">
        <f>IF(AND($B312&gt;=9,$B312&lt;13,$F312&gt;=100),$J312,"")</f>
        <v/>
      </c>
      <c r="M553" s="114" t="str">
        <f>IF(AND($B312&gt;=1,$B312&lt;4,$F312&lt;100),$J312,"")</f>
        <v/>
      </c>
      <c r="N553" s="114" t="str">
        <f>IF(AND($B312&gt;=1,$B312&lt;4,$F312&gt;=100),$J312,"")</f>
        <v/>
      </c>
    </row>
    <row r="554" spans="9:14" ht="10.15" hidden="1" customHeight="1">
      <c r="I554" s="114" t="str">
        <f>IF(AND($B317&gt;=4,$B317&lt;9,$F317&lt;100),$J317,"")</f>
        <v/>
      </c>
      <c r="J554" s="114" t="str">
        <f>IF(AND($B317&gt;=4,$B317&lt;9,$F317&gt;=100),$J317,"")</f>
        <v/>
      </c>
      <c r="K554" s="114" t="str">
        <f>IF(AND($B317&gt;=9,$B317&lt;13,$F317&lt;100),$J317,"")</f>
        <v/>
      </c>
      <c r="L554" s="114" t="str">
        <f>IF(AND($B317&gt;=9,$B317&lt;13,$F317&gt;=100),$J317,"")</f>
        <v/>
      </c>
      <c r="M554" s="114" t="str">
        <f>IF(AND($B317&gt;=1,$B317&lt;4,$F317&lt;100),$J317,"")</f>
        <v/>
      </c>
      <c r="N554" s="114" t="str">
        <f>IF(AND($B317&gt;=1,$B317&lt;4,$F317&gt;=100),$J317,"")</f>
        <v/>
      </c>
    </row>
    <row r="555" spans="9:14" ht="10.15" hidden="1" customHeight="1">
      <c r="I555" s="114" t="str">
        <f>IF(AND($B322&gt;=4,$B322&lt;9,$F322&lt;100),$J322,"")</f>
        <v/>
      </c>
      <c r="J555" s="114" t="str">
        <f>IF(AND($B322&gt;=4,$B322&lt;9,$F322&gt;=100),$J322,"")</f>
        <v/>
      </c>
      <c r="K555" s="114" t="str">
        <f>IF(AND($B322&gt;=9,$B322&lt;13,$F322&lt;100),$J322,"")</f>
        <v/>
      </c>
      <c r="L555" s="114" t="str">
        <f>IF(AND($B322&gt;=9,$B322&lt;13,$F322&gt;=100),$J322,"")</f>
        <v/>
      </c>
      <c r="M555" s="114" t="str">
        <f>IF(AND($B322&gt;=1,$B322&lt;4,$F322&lt;100),$J322,"")</f>
        <v/>
      </c>
      <c r="N555" s="114" t="str">
        <f>IF(AND($B322&gt;=1,$B322&lt;4,$F322&gt;=100),$J322,"")</f>
        <v/>
      </c>
    </row>
    <row r="556" spans="9:14" ht="10.15" hidden="1" customHeight="1">
      <c r="I556" s="114" t="str">
        <f>IF(AND($B327&gt;=4,$B327&lt;9,$F327&lt;100),$J327,"")</f>
        <v/>
      </c>
      <c r="J556" s="114" t="str">
        <f>IF(AND($B327&gt;=4,$B327&lt;9,$F327&gt;=100),$J327,"")</f>
        <v/>
      </c>
      <c r="K556" s="114" t="str">
        <f>IF(AND($B327&gt;=9,$B327&lt;13,$F327&lt;100),$J327,"")</f>
        <v/>
      </c>
      <c r="L556" s="114" t="str">
        <f>IF(AND($B327&gt;=9,$B327&lt;13,$F327&gt;=100),$J327,"")</f>
        <v/>
      </c>
      <c r="M556" s="114" t="str">
        <f>IF(AND($B327&gt;=1,$B327&lt;4,$F327&lt;100),$J327,"")</f>
        <v/>
      </c>
      <c r="N556" s="114" t="str">
        <f>IF(AND($B327&gt;=1,$B327&lt;4,$F327&gt;=100),$J327,"")</f>
        <v/>
      </c>
    </row>
    <row r="557" spans="9:14" ht="10.15" hidden="1" customHeight="1">
      <c r="I557" s="114" t="str">
        <f>IF(AND($B332&gt;=4,$B332&lt;9,$F332&lt;100),$J332,"")</f>
        <v/>
      </c>
      <c r="J557" s="114" t="str">
        <f>IF(AND($B332&gt;=4,$B332&lt;9,$F332&gt;=100),$J332,"")</f>
        <v/>
      </c>
      <c r="K557" s="114" t="str">
        <f>IF(AND($B332&gt;=9,$B332&lt;13,$F332&lt;100),$J332,"")</f>
        <v/>
      </c>
      <c r="L557" s="114" t="str">
        <f>IF(AND($B332&gt;=9,$B332&lt;13,$F332&gt;=100),$J332,"")</f>
        <v/>
      </c>
      <c r="M557" s="114" t="str">
        <f>IF(AND($B332&gt;=1,$B332&lt;4,$F332&lt;100),$J332,"")</f>
        <v/>
      </c>
      <c r="N557" s="114" t="str">
        <f>IF(AND($B332&gt;=1,$B332&lt;4,$F332&gt;=100),$J332,"")</f>
        <v/>
      </c>
    </row>
    <row r="558" spans="9:14" ht="10.15" hidden="1" customHeight="1">
      <c r="I558" s="114" t="str">
        <f>IF(AND($B337&gt;=4,$B337&lt;9,$F337&lt;100),$J337,"")</f>
        <v/>
      </c>
      <c r="J558" s="114" t="str">
        <f>IF(AND($B337&gt;=4,$B337&lt;9,$F337&gt;=100),$J337,"")</f>
        <v/>
      </c>
      <c r="K558" s="114" t="str">
        <f>IF(AND($B337&gt;=9,$B337&lt;13,$F337&lt;100),$J337,"")</f>
        <v/>
      </c>
      <c r="L558" s="114" t="str">
        <f>IF(AND($B337&gt;=9,$B337&lt;13,$F337&gt;=100),$J337,"")</f>
        <v/>
      </c>
      <c r="M558" s="114" t="str">
        <f>IF(AND($B337&gt;=1,$B337&lt;4,$F337&lt;100),$J337,"")</f>
        <v/>
      </c>
      <c r="N558" s="114" t="str">
        <f>IF(AND($B337&gt;=1,$B337&lt;4,$F337&gt;=100),$J337,"")</f>
        <v/>
      </c>
    </row>
    <row r="559" spans="9:14" ht="10.15" hidden="1" customHeight="1">
      <c r="I559" s="114" t="str">
        <f>IF(AND($B342&gt;=4,$B342&lt;9,$F342&lt;100),$J342,"")</f>
        <v/>
      </c>
      <c r="J559" s="114" t="str">
        <f>IF(AND($B342&gt;=4,$B342&lt;9,$F342&gt;=100),$J342,"")</f>
        <v/>
      </c>
      <c r="K559" s="114" t="str">
        <f>IF(AND($B342&gt;=9,$B342&lt;13,$F342&lt;100),$J342,"")</f>
        <v/>
      </c>
      <c r="L559" s="114" t="str">
        <f>IF(AND($B342&gt;=9,$B342&lt;13,$F342&gt;=100),$J342,"")</f>
        <v/>
      </c>
      <c r="M559" s="114" t="str">
        <f>IF(AND($B342&gt;=1,$B342&lt;4,$F342&lt;100),$J342,"")</f>
        <v/>
      </c>
      <c r="N559" s="114" t="str">
        <f>IF(AND($B342&gt;=1,$B342&lt;4,$F342&gt;=100),$J342,"")</f>
        <v/>
      </c>
    </row>
    <row r="560" spans="9:14" ht="10.15" hidden="1" customHeight="1">
      <c r="I560" s="114" t="str">
        <f>IF(AND($B347&gt;=4,$B347&lt;9,$F347&lt;100),$J347,"")</f>
        <v/>
      </c>
      <c r="J560" s="114" t="str">
        <f>IF(AND($B347&gt;=4,$B347&lt;9,$F347&gt;=100),$J347,"")</f>
        <v/>
      </c>
      <c r="K560" s="114" t="str">
        <f>IF(AND($B347&gt;=9,$B347&lt;13,$F347&lt;100),$J347,"")</f>
        <v/>
      </c>
      <c r="L560" s="114" t="str">
        <f>IF(AND($B347&gt;=9,$B347&lt;13,$F347&gt;=100),$J347,"")</f>
        <v/>
      </c>
      <c r="M560" s="114" t="str">
        <f>IF(AND($B347&gt;=1,$B347&lt;4,$F347&lt;100),$J347,"")</f>
        <v/>
      </c>
      <c r="N560" s="114" t="str">
        <f>IF(AND($B347&gt;=1,$B347&lt;4,$F347&gt;=100),$J347,"")</f>
        <v/>
      </c>
    </row>
    <row r="561" spans="9:14" ht="10.15" hidden="1" customHeight="1">
      <c r="I561" s="114" t="str">
        <f>IF(AND($B352&gt;=4,$B352&lt;9,$F352&lt;100),$J352,"")</f>
        <v/>
      </c>
      <c r="J561" s="114" t="str">
        <f>IF(AND($B352&gt;=4,$B352&lt;9,$F352&gt;=100),$J352,"")</f>
        <v/>
      </c>
      <c r="K561" s="114" t="str">
        <f>IF(AND($B352&gt;=9,$B352&lt;13,$F352&lt;100),$J352,"")</f>
        <v/>
      </c>
      <c r="L561" s="114" t="str">
        <f>IF(AND($B352&gt;=9,$B352&lt;13,$F352&gt;=100),$J352,"")</f>
        <v/>
      </c>
      <c r="M561" s="114" t="str">
        <f>IF(AND($B352&gt;=1,$B352&lt;4,$F352&lt;100),$J352,"")</f>
        <v/>
      </c>
      <c r="N561" s="114" t="str">
        <f>IF(AND($B352&gt;=1,$B352&lt;4,$F352&gt;=100),$J352,"")</f>
        <v/>
      </c>
    </row>
    <row r="562" spans="9:14" ht="10.15" hidden="1" customHeight="1">
      <c r="I562" s="114" t="str">
        <f>IF(AND($B357&gt;=4,$B357&lt;9,$F357&lt;100),$J357,"")</f>
        <v/>
      </c>
      <c r="J562" s="114" t="str">
        <f>IF(AND($B357&gt;=4,$B357&lt;9,$F357&gt;=100),$J357,"")</f>
        <v/>
      </c>
      <c r="K562" s="114" t="str">
        <f>IF(AND($B357&gt;=9,$B357&lt;13,$F357&lt;100),$J357,"")</f>
        <v/>
      </c>
      <c r="L562" s="114" t="str">
        <f>IF(AND($B357&gt;=9,$B357&lt;13,$F357&gt;=100),$J357,"")</f>
        <v/>
      </c>
      <c r="M562" s="114" t="str">
        <f>IF(AND($B357&gt;=1,$B357&lt;4,$F357&lt;100),$J357,"")</f>
        <v/>
      </c>
      <c r="N562" s="114" t="str">
        <f>IF(AND($B357&gt;=1,$B357&lt;4,$F357&gt;=100),$J357,"")</f>
        <v/>
      </c>
    </row>
    <row r="563" spans="9:14" ht="10.15" hidden="1" customHeight="1">
      <c r="I563" s="114" t="str">
        <f>IF(AND($B362&gt;=4,$B362&lt;9,$F362&lt;100),$J362,"")</f>
        <v/>
      </c>
      <c r="J563" s="114" t="str">
        <f>IF(AND($B362&gt;=4,$B362&lt;9,$F362&gt;=100),$J362,"")</f>
        <v/>
      </c>
      <c r="K563" s="114" t="str">
        <f>IF(AND($B362&gt;=9,$B362&lt;13,$F362&lt;100),$J362,"")</f>
        <v/>
      </c>
      <c r="L563" s="114" t="str">
        <f>IF(AND($B362&gt;=9,$B362&lt;13,$F362&gt;=100),$J362,"")</f>
        <v/>
      </c>
      <c r="M563" s="114" t="str">
        <f>IF(AND($B362&gt;=1,$B362&lt;4,$F362&lt;100),$J362,"")</f>
        <v/>
      </c>
      <c r="N563" s="114" t="str">
        <f>IF(AND($B362&gt;=1,$B362&lt;4,$F362&gt;=100),$J362,"")</f>
        <v/>
      </c>
    </row>
    <row r="564" spans="9:14" ht="10.15" hidden="1" customHeight="1">
      <c r="I564" s="114" t="str">
        <f>IF(AND($B367&gt;=4,$B367&lt;9,$F367&lt;100),$J367,"")</f>
        <v/>
      </c>
      <c r="J564" s="114" t="str">
        <f>IF(AND($B367&gt;=4,$B367&lt;9,$F367&gt;=100),$J367,"")</f>
        <v/>
      </c>
      <c r="K564" s="114" t="str">
        <f>IF(AND($B367&gt;=9,$B367&lt;13,$F367&lt;100),$J367,"")</f>
        <v/>
      </c>
      <c r="L564" s="114" t="str">
        <f>IF(AND($B367&gt;=9,$B367&lt;13,$F367&gt;=100),$J367,"")</f>
        <v/>
      </c>
      <c r="M564" s="114" t="str">
        <f>IF(AND($B367&gt;=1,$B367&lt;4,$F367&lt;100),$J367,"")</f>
        <v/>
      </c>
      <c r="N564" s="114" t="str">
        <f>IF(AND($B367&gt;=1,$B367&lt;4,$F367&gt;=100),$J367,"")</f>
        <v/>
      </c>
    </row>
    <row r="565" spans="9:14" ht="10.15" hidden="1" customHeight="1">
      <c r="I565" s="114" t="str">
        <f>IF(AND($B372&gt;=4,$B372&lt;9,$F372&lt;100),$J372,"")</f>
        <v/>
      </c>
      <c r="J565" s="114" t="str">
        <f>IF(AND($B372&gt;=4,$B372&lt;9,$F372&gt;=100),$J372,"")</f>
        <v/>
      </c>
      <c r="K565" s="114" t="str">
        <f>IF(AND($B372&gt;=9,$B372&lt;13,$F372&lt;100),$J372,"")</f>
        <v/>
      </c>
      <c r="L565" s="114" t="str">
        <f>IF(AND($B372&gt;=9,$B372&lt;13,$F372&gt;=100),$J372,"")</f>
        <v/>
      </c>
      <c r="M565" s="114" t="str">
        <f>IF(AND($B372&gt;=1,$B372&lt;4,$F372&lt;100),$J372,"")</f>
        <v/>
      </c>
      <c r="N565" s="114" t="str">
        <f>IF(AND($B372&gt;=1,$B372&lt;4,$F372&gt;=100),$J372,"")</f>
        <v/>
      </c>
    </row>
    <row r="566" spans="9:14" ht="10.15" hidden="1" customHeight="1">
      <c r="I566" s="114" t="str">
        <f>IF(AND($B377&gt;=4,$B377&lt;9,$F377&lt;100),$J377,"")</f>
        <v/>
      </c>
      <c r="J566" s="114" t="str">
        <f>IF(AND($B377&gt;=4,$B377&lt;9,$F377&gt;=100),$J377,"")</f>
        <v/>
      </c>
      <c r="K566" s="114" t="str">
        <f>IF(AND($B377&gt;=9,$B377&lt;13,$F377&lt;100),$J377,"")</f>
        <v/>
      </c>
      <c r="L566" s="114" t="str">
        <f>IF(AND($B377&gt;=9,$B377&lt;13,$F377&gt;=100),$J377,"")</f>
        <v/>
      </c>
      <c r="M566" s="114" t="str">
        <f>IF(AND($B377&gt;=1,$B377&lt;4,$F377&lt;100),$J377,"")</f>
        <v/>
      </c>
      <c r="N566" s="114" t="str">
        <f>IF(AND($B377&gt;=1,$B377&lt;4,$F377&gt;=100),$J377,"")</f>
        <v/>
      </c>
    </row>
    <row r="567" spans="9:14" ht="10.15" hidden="1" customHeight="1">
      <c r="I567" s="114" t="str">
        <f>IF(AND($B382&gt;=4,$B382&lt;9,$F382&lt;100),$J382,"")</f>
        <v/>
      </c>
      <c r="J567" s="114" t="str">
        <f>IF(AND($B382&gt;=4,$B382&lt;9,$F382&gt;=100),$J382,"")</f>
        <v/>
      </c>
      <c r="K567" s="114" t="str">
        <f>IF(AND($B382&gt;=9,$B382&lt;13,$F382&lt;100),$J382,"")</f>
        <v/>
      </c>
      <c r="L567" s="114" t="str">
        <f>IF(AND($B382&gt;=9,$B382&lt;13,$F382&gt;=100),$J382,"")</f>
        <v/>
      </c>
      <c r="M567" s="114" t="str">
        <f>IF(AND($B382&gt;=1,$B382&lt;4,$F382&lt;100),$J382,"")</f>
        <v/>
      </c>
      <c r="N567" s="114" t="str">
        <f>IF(AND($B382&gt;=1,$B382&lt;4,$F382&gt;=100),$J382,"")</f>
        <v/>
      </c>
    </row>
    <row r="568" spans="9:14" ht="10.15" hidden="1" customHeight="1">
      <c r="I568" s="114" t="str">
        <f>IF(AND($B387&gt;=4,$B387&lt;9,$F387&lt;100),$J387,"")</f>
        <v/>
      </c>
      <c r="J568" s="114" t="str">
        <f>IF(AND($B387&gt;=4,$B387&lt;9,$F387&gt;=100),$J387,"")</f>
        <v/>
      </c>
      <c r="K568" s="114" t="str">
        <f>IF(AND($B387&gt;=9,$B387&lt;13,$F387&lt;100),$J387,"")</f>
        <v/>
      </c>
      <c r="L568" s="114" t="str">
        <f>IF(AND($B387&gt;=9,$B387&lt;13,$F387&gt;=100),$J387,"")</f>
        <v/>
      </c>
      <c r="M568" s="114" t="str">
        <f>IF(AND($B387&gt;=1,$B387&lt;4,$F387&lt;100),$J387,"")</f>
        <v/>
      </c>
      <c r="N568" s="114" t="str">
        <f>IF(AND($B387&gt;=1,$B387&lt;4,$F387&gt;=100),$J387,"")</f>
        <v/>
      </c>
    </row>
    <row r="569" spans="9:14" ht="10.15" hidden="1" customHeight="1">
      <c r="I569" s="114" t="str">
        <f>IF(AND($B392&gt;=4,$B392&lt;9,$F392&lt;100),$J392,"")</f>
        <v/>
      </c>
      <c r="J569" s="114" t="str">
        <f>IF(AND($B392&gt;=4,$B392&lt;9,$F392&gt;=100),$J392,"")</f>
        <v/>
      </c>
      <c r="K569" s="114" t="str">
        <f>IF(AND($B392&gt;=9,$B392&lt;13,$F392&lt;100),$J392,"")</f>
        <v/>
      </c>
      <c r="L569" s="114" t="str">
        <f>IF(AND($B392&gt;=9,$B392&lt;13,$F392&gt;=100),$J392,"")</f>
        <v/>
      </c>
      <c r="M569" s="114" t="str">
        <f>IF(AND($B392&gt;=1,$B392&lt;4,$F392&lt;100),$J392,"")</f>
        <v/>
      </c>
      <c r="N569" s="114" t="str">
        <f>IF(AND($B392&gt;=1,$B392&lt;4,$F392&gt;=100),$J392,"")</f>
        <v/>
      </c>
    </row>
    <row r="570" spans="9:14" ht="10.15" hidden="1" customHeight="1">
      <c r="I570" s="114" t="str">
        <f>IF(AND($B397&gt;=4,$B397&lt;9,$F397&lt;100),$J397,"")</f>
        <v/>
      </c>
      <c r="J570" s="114" t="str">
        <f>IF(AND($B397&gt;=4,$B397&lt;9,$F397&gt;=100),$J397,"")</f>
        <v/>
      </c>
      <c r="K570" s="114" t="str">
        <f>IF(AND($B397&gt;=9,$B397&lt;13,$F397&lt;100),$J397,"")</f>
        <v/>
      </c>
      <c r="L570" s="114" t="str">
        <f>IF(AND($B397&gt;=9,$B397&lt;13,$F397&gt;=100),$J397,"")</f>
        <v/>
      </c>
      <c r="M570" s="114" t="str">
        <f>IF(AND($B397&gt;=1,$B397&lt;4,$F397&lt;100),$J397,"")</f>
        <v/>
      </c>
      <c r="N570" s="114" t="str">
        <f>IF(AND($B397&gt;=1,$B397&lt;4,$F397&gt;=100),$J397,"")</f>
        <v/>
      </c>
    </row>
    <row r="571" spans="9:14" ht="10.15" hidden="1" customHeight="1">
      <c r="I571" s="114" t="str">
        <f>IF(AND($B402&gt;=4,$B402&lt;9,$F402&lt;100),$J402,"")</f>
        <v/>
      </c>
      <c r="J571" s="114" t="str">
        <f>IF(AND($B402&gt;=4,$B402&lt;9,$F402&gt;=100),$J402,"")</f>
        <v/>
      </c>
      <c r="K571" s="114" t="str">
        <f>IF(AND($B402&gt;=9,$B402&lt;13,$F402&lt;100),$J402,"")</f>
        <v/>
      </c>
      <c r="L571" s="114" t="str">
        <f>IF(AND($B402&gt;=9,$B402&lt;13,$F402&gt;=100),$J402,"")</f>
        <v/>
      </c>
      <c r="M571" s="114" t="str">
        <f>IF(AND($B402&gt;=1,$B402&lt;4,$F402&lt;100),$J402,"")</f>
        <v/>
      </c>
      <c r="N571" s="114" t="str">
        <f>IF(AND($B402&gt;=1,$B402&lt;4,$F402&gt;=100),$J402,"")</f>
        <v/>
      </c>
    </row>
    <row r="572" spans="9:14" ht="10.15" hidden="1" customHeight="1">
      <c r="I572" s="114" t="str">
        <f>IF(AND($B407&gt;=4,$B407&lt;9,$F407&lt;100),$J407,"")</f>
        <v/>
      </c>
      <c r="J572" s="114" t="str">
        <f>IF(AND($B407&gt;=4,$B407&lt;9,$F407&gt;=100),$J407,"")</f>
        <v/>
      </c>
      <c r="K572" s="114" t="str">
        <f>IF(AND($B407&gt;=9,$B407&lt;13,$F407&lt;100),$J407,"")</f>
        <v/>
      </c>
      <c r="L572" s="114" t="str">
        <f>IF(AND($B407&gt;=9,$B407&lt;13,$F407&gt;=100),$J407,"")</f>
        <v/>
      </c>
      <c r="M572" s="114" t="str">
        <f>IF(AND($B407&gt;=1,$B407&lt;4,$F407&lt;100),$J407,"")</f>
        <v/>
      </c>
      <c r="N572" s="114" t="str">
        <f>IF(AND($B407&gt;=1,$B407&lt;4,$F407&gt;=100),$J407,"")</f>
        <v/>
      </c>
    </row>
    <row r="573" spans="9:14" ht="10.15" hidden="1" customHeight="1">
      <c r="I573" s="114" t="str">
        <f>IF(AND($B412&gt;=4,$B412&lt;9,$F412&lt;100),$J412,"")</f>
        <v/>
      </c>
      <c r="J573" s="114" t="str">
        <f>IF(AND($B412&gt;=4,$B412&lt;9,$F412&gt;=100),$J412,"")</f>
        <v/>
      </c>
      <c r="K573" s="114" t="str">
        <f>IF(AND($B412&gt;=9,$B412&lt;13,$F412&lt;100),$J412,"")</f>
        <v/>
      </c>
      <c r="L573" s="114" t="str">
        <f>IF(AND($B412&gt;=9,$B412&lt;13,$F412&gt;=100),$J412,"")</f>
        <v/>
      </c>
      <c r="M573" s="114" t="str">
        <f>IF(AND($B412&gt;=1,$B412&lt;4,$F412&lt;100),$J412,"")</f>
        <v/>
      </c>
      <c r="N573" s="114" t="str">
        <f>IF(AND($B412&gt;=1,$B412&lt;4,$F412&gt;=100),$J412,"")</f>
        <v/>
      </c>
    </row>
    <row r="574" spans="9:14" ht="10.15" hidden="1" customHeight="1">
      <c r="I574" s="114" t="str">
        <f>IF(AND($B417&gt;=4,$B417&lt;9,$F417&lt;100),$J417,"")</f>
        <v/>
      </c>
      <c r="J574" s="114" t="str">
        <f>IF(AND($B417&gt;=4,$B417&lt;9,$F417&gt;=100),$J417,"")</f>
        <v/>
      </c>
      <c r="K574" s="114" t="str">
        <f>IF(AND($B417&gt;=9,$B417&lt;13,$F417&lt;100),$J417,"")</f>
        <v/>
      </c>
      <c r="L574" s="114" t="str">
        <f>IF(AND($B417&gt;=9,$B417&lt;13,$F417&gt;=100),$J417,"")</f>
        <v/>
      </c>
      <c r="M574" s="114" t="str">
        <f>IF(AND($B417&gt;=1,$B417&lt;4,$F417&lt;100),$J417,"")</f>
        <v/>
      </c>
      <c r="N574" s="114" t="str">
        <f>IF(AND($B417&gt;=1,$B417&lt;4,$F417&gt;=100),$J417,"")</f>
        <v/>
      </c>
    </row>
    <row r="575" spans="9:14" ht="10.15" hidden="1" customHeight="1">
      <c r="I575" s="114" t="str">
        <f>IF(AND($B422&gt;=4,$B422&lt;9,$F422&lt;100),$J422,"")</f>
        <v/>
      </c>
      <c r="J575" s="114" t="str">
        <f>IF(AND($B422&gt;=4,$B422&lt;9,$F422&gt;=100),$J422,"")</f>
        <v/>
      </c>
      <c r="K575" s="114" t="str">
        <f>IF(AND($B422&gt;=9,$B422&lt;13,$F422&lt;100),$J422,"")</f>
        <v/>
      </c>
      <c r="L575" s="114" t="str">
        <f>IF(AND($B422&gt;=9,$B422&lt;13,$F422&gt;=100),$J422,"")</f>
        <v/>
      </c>
      <c r="M575" s="114" t="str">
        <f>IF(AND($B422&gt;=1,$B422&lt;4,$F422&lt;100),$J422,"")</f>
        <v/>
      </c>
      <c r="N575" s="114" t="str">
        <f>IF(AND($B422&gt;=1,$B422&lt;4,$F422&gt;=100),$J422,"")</f>
        <v/>
      </c>
    </row>
    <row r="576" spans="9:14" ht="10.15" hidden="1" customHeight="1">
      <c r="I576" s="114" t="str">
        <f>IF(AND($B427&gt;=4,$B427&lt;9,$F427&lt;100),$J427,"")</f>
        <v/>
      </c>
      <c r="J576" s="114" t="str">
        <f>IF(AND($B427&gt;=4,$B427&lt;9,$F427&gt;=100),$J427,"")</f>
        <v/>
      </c>
      <c r="K576" s="114" t="str">
        <f>IF(AND($B427&gt;=9,$B427&lt;13,$F427&lt;100),$J427,"")</f>
        <v/>
      </c>
      <c r="L576" s="114" t="str">
        <f>IF(AND($B427&gt;=9,$B427&lt;13,$F427&gt;=100),$J427,"")</f>
        <v/>
      </c>
      <c r="M576" s="114" t="str">
        <f>IF(AND($B427&gt;=1,$B427&lt;4,$F427&lt;100),$J427,"")</f>
        <v/>
      </c>
      <c r="N576" s="114" t="str">
        <f>IF(AND($B427&gt;=1,$B427&lt;4,$F427&gt;=100),$J427,"")</f>
        <v/>
      </c>
    </row>
    <row r="577" spans="7:14" ht="10.15" hidden="1" customHeight="1">
      <c r="I577" s="114" t="str">
        <f>IF(AND($B432&gt;=4,$B432&lt;9,$F432&lt;100),$J432,"")</f>
        <v/>
      </c>
      <c r="J577" s="114" t="str">
        <f>IF(AND($B432&gt;=4,$B432&lt;9,$F432&gt;=100),$J432,"")</f>
        <v/>
      </c>
      <c r="K577" s="114" t="str">
        <f>IF(AND($B432&gt;=9,$B432&lt;13,$F432&lt;100),$J432,"")</f>
        <v/>
      </c>
      <c r="L577" s="114" t="str">
        <f>IF(AND($B432&gt;=9,$B432&lt;13,$F432&gt;=100),$J432,"")</f>
        <v/>
      </c>
      <c r="M577" s="114" t="str">
        <f>IF(AND($B432&gt;=1,$B432&lt;4,$F432&lt;100),$J432,"")</f>
        <v/>
      </c>
      <c r="N577" s="114" t="str">
        <f>IF(AND($B432&gt;=1,$B432&lt;4,$F432&gt;=100),$J432,"")</f>
        <v/>
      </c>
    </row>
    <row r="578" spans="7:14" ht="10.15" hidden="1" customHeight="1">
      <c r="I578" s="114" t="str">
        <f>IF(AND($B437&gt;=4,$B437&lt;9,$F437&lt;100),$J437,"")</f>
        <v/>
      </c>
      <c r="J578" s="114" t="str">
        <f>IF(AND($B437&gt;=4,$B437&lt;9,$F437&gt;=100),$J437,"")</f>
        <v/>
      </c>
      <c r="K578" s="114" t="str">
        <f>IF(AND($B437&gt;=9,$B437&lt;13,$F437&lt;100),$J437,"")</f>
        <v/>
      </c>
      <c r="L578" s="114" t="str">
        <f>IF(AND($B437&gt;=9,$B437&lt;13,$F437&gt;=100),$J437,"")</f>
        <v/>
      </c>
      <c r="M578" s="114" t="str">
        <f>IF(AND($B437&gt;=1,$B437&lt;4,$F437&lt;100),$J437,"")</f>
        <v/>
      </c>
      <c r="N578" s="114" t="str">
        <f>IF(AND($B437&gt;=1,$B437&lt;4,$F437&gt;=100),$J437,"")</f>
        <v/>
      </c>
    </row>
    <row r="579" spans="7:14" ht="10.15" hidden="1" customHeight="1">
      <c r="I579" s="114" t="str">
        <f>IF(AND($B442&gt;=4,$B442&lt;9,$F442&lt;100),$J442,"")</f>
        <v/>
      </c>
      <c r="J579" s="114" t="str">
        <f>IF(AND($B442&gt;=4,$B442&lt;9,$F442&gt;=100),$J442,"")</f>
        <v/>
      </c>
      <c r="K579" s="114" t="str">
        <f>IF(AND($B442&gt;=9,$B442&lt;13,$F442&lt;100),$J442,"")</f>
        <v/>
      </c>
      <c r="L579" s="114" t="str">
        <f>IF(AND($B442&gt;=9,$B442&lt;13,$F442&gt;=100),$J442,"")</f>
        <v/>
      </c>
      <c r="M579" s="114" t="str">
        <f>IF(AND($B442&gt;=1,$B442&lt;4,$F442&lt;100),$J442,"")</f>
        <v/>
      </c>
      <c r="N579" s="114" t="str">
        <f>IF(AND($B442&gt;=1,$B442&lt;4,$F442&gt;=100),$J442,"")</f>
        <v/>
      </c>
    </row>
    <row r="580" spans="7:14" ht="10.15" hidden="1" customHeight="1">
      <c r="I580" s="114" t="str">
        <f>IF(AND($B447&gt;=4,$B447&lt;9,$F447&lt;100),$J447,"")</f>
        <v/>
      </c>
      <c r="J580" s="114" t="str">
        <f>IF(AND($B447&gt;=4,$B447&lt;9,$F447&gt;=100),$J447,"")</f>
        <v/>
      </c>
      <c r="K580" s="114" t="str">
        <f>IF(AND($B447&gt;=9,$B447&lt;13,$F447&lt;100),$J447,"")</f>
        <v/>
      </c>
      <c r="L580" s="114" t="str">
        <f>IF(AND($B447&gt;=9,$B447&lt;13,$F447&gt;=100),$J447,"")</f>
        <v/>
      </c>
      <c r="M580" s="114" t="str">
        <f>IF(AND($B447&gt;=1,$B447&lt;4,$F447&lt;100),$J447,"")</f>
        <v/>
      </c>
      <c r="N580" s="114" t="str">
        <f>IF(AND($B447&gt;=1,$B447&lt;4,$F447&gt;=100),$J447,"")</f>
        <v/>
      </c>
    </row>
    <row r="581" spans="7:14" ht="10.15" hidden="1" customHeight="1">
      <c r="I581" s="114" t="str">
        <f>IF(AND($B452&gt;=4,$B452&lt;9,$F452&lt;100),$J452,"")</f>
        <v/>
      </c>
      <c r="J581" s="114" t="str">
        <f>IF(AND($B452&gt;=4,$B452&lt;9,$F452&gt;=100),$J452,"")</f>
        <v/>
      </c>
      <c r="K581" s="114" t="str">
        <f>IF(AND($B452&gt;=9,$B452&lt;13,$F452&lt;100),$J452,"")</f>
        <v/>
      </c>
      <c r="L581" s="114" t="str">
        <f>IF(AND($B452&gt;=9,$B452&lt;13,$F452&gt;=100),$J452,"")</f>
        <v/>
      </c>
      <c r="M581" s="114" t="str">
        <f>IF(AND($B452&gt;=1,$B452&lt;4,$F452&lt;100),$J452,"")</f>
        <v/>
      </c>
      <c r="N581" s="114" t="str">
        <f>IF(AND($B452&gt;=1,$B452&lt;4,$F452&gt;=100),$J452,"")</f>
        <v/>
      </c>
    </row>
    <row r="582" spans="7:14" ht="10.15" hidden="1" customHeight="1">
      <c r="I582" s="114" t="str">
        <f>IF(AND($B457&gt;=4,$B457&lt;9,$F457&lt;100),$J457,"")</f>
        <v/>
      </c>
      <c r="J582" s="114" t="str">
        <f>IF(AND($B457&gt;=4,$B457&lt;9,$F457&gt;=100),$J457,"")</f>
        <v/>
      </c>
      <c r="K582" s="114" t="str">
        <f>IF(AND($B457&gt;=9,$B457&lt;13,$F457&lt;100),$J457,"")</f>
        <v/>
      </c>
      <c r="L582" s="114" t="str">
        <f>IF(AND($B457&gt;=9,$B457&lt;13,$F457&gt;=100),$J457,"")</f>
        <v/>
      </c>
      <c r="M582" s="114" t="str">
        <f>IF(AND($B457&gt;=1,$B457&lt;4,$F457&lt;100),$J457,"")</f>
        <v/>
      </c>
      <c r="N582" s="114" t="str">
        <f>IF(AND($B457&gt;=1,$B457&lt;4,$F457&gt;=100),$J457,"")</f>
        <v/>
      </c>
    </row>
    <row r="583" spans="7:14" ht="10.15" hidden="1" customHeight="1">
      <c r="I583" s="114" t="str">
        <f>IF(AND($B462&gt;=4,$B462&lt;9,$F462&lt;100),$J462,"")</f>
        <v/>
      </c>
      <c r="J583" s="114" t="str">
        <f>IF(AND($B462&gt;=4,$B462&lt;9,$F462&gt;=100),$J462,"")</f>
        <v/>
      </c>
      <c r="K583" s="114" t="str">
        <f>IF(AND($B462&gt;=9,$B462&lt;13,$F462&lt;100),$J462,"")</f>
        <v/>
      </c>
      <c r="L583" s="114" t="str">
        <f>IF(AND($B462&gt;=9,$B462&lt;13,$F462&gt;=100),$J462,"")</f>
        <v/>
      </c>
      <c r="M583" s="114" t="str">
        <f>IF(AND($B462&gt;=1,$B462&lt;4,$F462&lt;100),$J462,"")</f>
        <v/>
      </c>
      <c r="N583" s="114" t="str">
        <f>IF(AND($B462&gt;=1,$B462&lt;4,$F462&gt;=100),$J462,"")</f>
        <v/>
      </c>
    </row>
    <row r="584" spans="7:14" ht="10.15" hidden="1" customHeight="1">
      <c r="I584" s="114" t="str">
        <f>IF(AND($B467&gt;=4,$B467&lt;9,$F467&lt;100),$J467,"")</f>
        <v/>
      </c>
      <c r="J584" s="114" t="str">
        <f>IF(AND($B467&gt;=4,$B467&lt;9,$F467&gt;=100),$J467,"")</f>
        <v/>
      </c>
      <c r="K584" s="114" t="str">
        <f>IF(AND($B467&gt;=9,$B467&lt;13,$F467&lt;100),$J467,"")</f>
        <v/>
      </c>
      <c r="L584" s="114" t="str">
        <f>IF(AND($B467&gt;=9,$B467&lt;13,$F467&gt;=100),$J467,"")</f>
        <v/>
      </c>
      <c r="M584" s="114" t="str">
        <f>IF(AND($B467&gt;=1,$B467&lt;4,$F467&lt;100),$J467,"")</f>
        <v/>
      </c>
      <c r="N584" s="114" t="str">
        <f>IF(AND($B467&gt;=1,$B467&lt;4,$F467&gt;=100),$J467,"")</f>
        <v/>
      </c>
    </row>
    <row r="585" spans="7:14" ht="10.15" hidden="1" customHeight="1">
      <c r="I585" s="114" t="str">
        <f>IF(AND($B472&gt;=4,$B472&lt;9,$F472&lt;100),$J472,"")</f>
        <v/>
      </c>
      <c r="J585" s="114" t="str">
        <f>IF(AND($B472&gt;=4,$B472&lt;9,$F472&gt;=100),$J472,"")</f>
        <v/>
      </c>
      <c r="K585" s="114" t="str">
        <f>IF(AND($B472&gt;=9,$B472&lt;13,$F472&lt;100),$J472,"")</f>
        <v/>
      </c>
      <c r="L585" s="114" t="str">
        <f>IF(AND($B472&gt;=9,$B472&lt;13,$F472&gt;=100),$J472,"")</f>
        <v/>
      </c>
      <c r="M585" s="114" t="str">
        <f>IF(AND($B472&gt;=1,$B472&lt;4,$F472&lt;100),$J472,"")</f>
        <v/>
      </c>
      <c r="N585" s="114" t="str">
        <f>IF(AND($B472&gt;=1,$B472&lt;4,$F472&gt;=100),$J472,"")</f>
        <v/>
      </c>
    </row>
    <row r="586" spans="7:14" ht="10.15" hidden="1" customHeight="1">
      <c r="I586" s="114" t="str">
        <f>IF(AND($B477&gt;=4,$B477&lt;9,$F477&lt;100),$J477,"")</f>
        <v/>
      </c>
      <c r="J586" s="114" t="str">
        <f>IF(AND($B477&gt;=4,$B477&lt;9,$F477&gt;=100),$J477,"")</f>
        <v/>
      </c>
      <c r="K586" s="114" t="str">
        <f>IF(AND($B477&gt;=9,$B477&lt;13,$F477&lt;100),$J477,"")</f>
        <v/>
      </c>
      <c r="L586" s="114" t="str">
        <f>IF(AND($B477&gt;=9,$B477&lt;13,$F477&gt;=100),$J477,"")</f>
        <v/>
      </c>
      <c r="M586" s="114" t="str">
        <f>IF(AND($B477&gt;=1,$B477&lt;4,$F477&lt;100),$J477,"")</f>
        <v/>
      </c>
      <c r="N586" s="114" t="str">
        <f>IF(AND($B477&gt;=1,$B477&lt;4,$F477&gt;=100),$J477,"")</f>
        <v/>
      </c>
    </row>
    <row r="587" spans="7:14" ht="10.15" hidden="1" customHeight="1">
      <c r="I587" s="114" t="str">
        <f>IF(AND($B482&gt;=4,$B482&lt;9,$F482&lt;100),$J482,"")</f>
        <v/>
      </c>
      <c r="J587" s="114" t="str">
        <f>IF(AND($B482&gt;=4,$B482&lt;9,$F482&gt;=100),$J482,"")</f>
        <v/>
      </c>
      <c r="K587" s="114" t="str">
        <f>IF(AND($B482&gt;=9,$B482&lt;13,$F482&lt;100),$J482,"")</f>
        <v/>
      </c>
      <c r="L587" s="114" t="str">
        <f>IF(AND($B482&gt;=9,$B482&lt;13,$F482&gt;=100),$J482,"")</f>
        <v/>
      </c>
      <c r="M587" s="114" t="str">
        <f>IF(AND($B482&gt;=1,$B482&lt;4,$F482&lt;100),$J482,"")</f>
        <v/>
      </c>
      <c r="N587" s="114" t="str">
        <f>IF(AND($B482&gt;=1,$B482&lt;4,$F482&gt;=100),$J482,"")</f>
        <v/>
      </c>
    </row>
    <row r="588" spans="7:14" ht="10.15" hidden="1" customHeight="1"/>
    <row r="589" spans="7:14" ht="10.15" hidden="1" customHeight="1">
      <c r="G589" s="109" t="s">
        <v>172</v>
      </c>
      <c r="H589" s="95" t="s">
        <v>3</v>
      </c>
      <c r="I589" s="87" t="s">
        <v>134</v>
      </c>
      <c r="J589" s="15" t="s">
        <v>136</v>
      </c>
      <c r="K589" s="110" t="s">
        <v>141</v>
      </c>
      <c r="L589" s="99" t="s">
        <v>2</v>
      </c>
      <c r="M589" s="111" t="s">
        <v>128</v>
      </c>
      <c r="N589" s="9"/>
    </row>
    <row r="590" spans="7:14" ht="10.15" hidden="1" customHeight="1">
      <c r="G590" s="106">
        <v>4</v>
      </c>
      <c r="H590" s="91" t="s">
        <v>6</v>
      </c>
      <c r="I590" s="88" t="s">
        <v>132</v>
      </c>
      <c r="J590" s="91" t="s">
        <v>195</v>
      </c>
      <c r="K590" s="94"/>
      <c r="L590" s="103" t="s">
        <v>4</v>
      </c>
      <c r="M590" s="108" t="s">
        <v>166</v>
      </c>
      <c r="N590" s="9"/>
    </row>
    <row r="591" spans="7:14" ht="10.15" hidden="1" customHeight="1">
      <c r="G591" s="106">
        <v>5</v>
      </c>
      <c r="H591" s="92" t="s">
        <v>13</v>
      </c>
      <c r="I591" s="89" t="s">
        <v>133</v>
      </c>
      <c r="J591" s="92" t="s">
        <v>162</v>
      </c>
      <c r="K591" s="104" t="s">
        <v>165</v>
      </c>
      <c r="L591" s="96" t="s">
        <v>149</v>
      </c>
      <c r="M591" s="108" t="s">
        <v>167</v>
      </c>
      <c r="N591" s="9"/>
    </row>
    <row r="592" spans="7:14" ht="10.15" hidden="1" customHeight="1">
      <c r="G592" s="106">
        <v>6</v>
      </c>
      <c r="H592" s="92" t="s">
        <v>15</v>
      </c>
      <c r="I592" s="92" t="s">
        <v>5</v>
      </c>
      <c r="J592" s="92" t="s">
        <v>163</v>
      </c>
      <c r="K592" s="11"/>
      <c r="L592" s="96" t="s">
        <v>150</v>
      </c>
      <c r="M592" s="108" t="s">
        <v>168</v>
      </c>
      <c r="N592" s="9"/>
    </row>
    <row r="593" spans="7:14" ht="10.15" hidden="1" customHeight="1">
      <c r="G593" s="106">
        <v>7</v>
      </c>
      <c r="H593" s="91" t="s">
        <v>16</v>
      </c>
      <c r="I593" s="92" t="s">
        <v>12</v>
      </c>
      <c r="J593" s="92" t="s">
        <v>137</v>
      </c>
      <c r="K593" s="9"/>
      <c r="L593" s="96" t="s">
        <v>150</v>
      </c>
      <c r="M593" s="108" t="s">
        <v>169</v>
      </c>
      <c r="N593" s="9"/>
    </row>
    <row r="594" spans="7:14" ht="18.75" hidden="1">
      <c r="G594" s="106">
        <v>8</v>
      </c>
      <c r="H594" s="90" t="s">
        <v>17</v>
      </c>
      <c r="I594" s="123" t="s">
        <v>181</v>
      </c>
      <c r="J594" s="91" t="s">
        <v>142</v>
      </c>
      <c r="K594" s="9"/>
      <c r="L594" s="105" t="s">
        <v>146</v>
      </c>
      <c r="M594" s="108" t="s">
        <v>170</v>
      </c>
      <c r="N594" s="9"/>
    </row>
    <row r="595" spans="7:14" ht="18.75" hidden="1">
      <c r="G595" s="106">
        <v>9</v>
      </c>
      <c r="H595" s="90" t="s">
        <v>18</v>
      </c>
      <c r="I595" s="123" t="s">
        <v>182</v>
      </c>
      <c r="J595" s="93" t="s">
        <v>139</v>
      </c>
      <c r="K595" s="9"/>
      <c r="L595" s="100" t="s">
        <v>147</v>
      </c>
      <c r="M595" s="108" t="s">
        <v>171</v>
      </c>
      <c r="N595" s="9"/>
    </row>
    <row r="596" spans="7:14" ht="18.75" hidden="1">
      <c r="G596" s="106">
        <v>10</v>
      </c>
      <c r="H596" s="90" t="s">
        <v>19</v>
      </c>
      <c r="I596" s="123" t="s">
        <v>186</v>
      </c>
      <c r="J596" s="91" t="s">
        <v>138</v>
      </c>
      <c r="K596" s="9"/>
      <c r="L596" s="100" t="s">
        <v>148</v>
      </c>
      <c r="M596" s="9"/>
      <c r="N596" s="9"/>
    </row>
    <row r="597" spans="7:14" ht="18.75" hidden="1">
      <c r="G597" s="106">
        <v>11</v>
      </c>
      <c r="H597" s="88" t="s">
        <v>20</v>
      </c>
      <c r="I597" s="92" t="s">
        <v>14</v>
      </c>
      <c r="J597" s="91" t="s">
        <v>140</v>
      </c>
      <c r="K597" s="9"/>
      <c r="L597" s="100" t="s">
        <v>143</v>
      </c>
      <c r="M597" s="9"/>
      <c r="N597" s="9"/>
    </row>
    <row r="598" spans="7:14" ht="18.75" hidden="1">
      <c r="G598" s="106">
        <v>12</v>
      </c>
      <c r="H598" s="9"/>
      <c r="I598" s="9"/>
      <c r="J598" s="9"/>
      <c r="K598" s="9"/>
      <c r="L598" s="100" t="s">
        <v>144</v>
      </c>
      <c r="M598" s="9"/>
      <c r="N598" s="9"/>
    </row>
    <row r="599" spans="7:14" ht="18.75" hidden="1">
      <c r="G599" s="107">
        <v>1</v>
      </c>
      <c r="H599" s="9"/>
      <c r="I599" s="23"/>
      <c r="J599" s="22"/>
      <c r="K599" s="9"/>
      <c r="L599" s="100" t="s">
        <v>145</v>
      </c>
      <c r="M599" s="9"/>
      <c r="N599" s="9"/>
    </row>
    <row r="600" spans="7:14" ht="18.75" hidden="1">
      <c r="G600" s="107">
        <v>2</v>
      </c>
      <c r="H600" s="9"/>
      <c r="I600" s="23"/>
      <c r="J600" s="22"/>
      <c r="K600" s="9"/>
      <c r="L600" s="100" t="s">
        <v>21</v>
      </c>
      <c r="M600" s="9"/>
      <c r="N600" s="9"/>
    </row>
    <row r="601" spans="7:14" ht="18.75" hidden="1">
      <c r="G601" s="107">
        <v>3</v>
      </c>
      <c r="H601" s="9"/>
      <c r="I601" s="19"/>
      <c r="J601" s="21"/>
      <c r="K601" s="9"/>
      <c r="L601" s="100" t="s">
        <v>135</v>
      </c>
      <c r="M601" s="9"/>
      <c r="N601" s="9"/>
    </row>
    <row r="602" spans="7:14" ht="18.75" hidden="1">
      <c r="G602" s="6"/>
      <c r="H602" s="20"/>
      <c r="I602" s="19"/>
      <c r="J602" s="21"/>
      <c r="K602" s="9"/>
      <c r="L602" s="100" t="s">
        <v>151</v>
      </c>
      <c r="M602" s="9"/>
      <c r="N602" s="9"/>
    </row>
    <row r="603" spans="7:14" ht="18.75" hidden="1">
      <c r="G603" s="6"/>
      <c r="H603" s="20"/>
      <c r="I603" s="19"/>
      <c r="J603" s="21"/>
      <c r="K603" s="9"/>
      <c r="L603" s="100" t="s">
        <v>152</v>
      </c>
      <c r="M603" s="9"/>
      <c r="N603" s="9"/>
    </row>
    <row r="604" spans="7:14" ht="18.75" hidden="1">
      <c r="G604" s="6"/>
      <c r="H604" s="20"/>
      <c r="I604" s="19"/>
      <c r="J604" s="21"/>
      <c r="K604" s="9"/>
      <c r="L604" s="100" t="s">
        <v>153</v>
      </c>
      <c r="M604" s="9"/>
      <c r="N604" s="9"/>
    </row>
    <row r="605" spans="7:14" ht="18.75" hidden="1">
      <c r="G605" s="6"/>
      <c r="H605" s="20"/>
      <c r="I605" s="19"/>
      <c r="J605" s="21"/>
      <c r="K605" s="9"/>
      <c r="L605" s="100" t="s">
        <v>154</v>
      </c>
      <c r="M605" s="9"/>
      <c r="N605" s="9"/>
    </row>
    <row r="606" spans="7:14" ht="18.75" hidden="1">
      <c r="G606" s="6"/>
      <c r="H606" s="20"/>
      <c r="I606" s="19"/>
      <c r="J606" s="21"/>
      <c r="K606" s="9"/>
      <c r="L606" s="100" t="s">
        <v>155</v>
      </c>
      <c r="M606" s="9"/>
      <c r="N606" s="9"/>
    </row>
    <row r="607" spans="7:14" ht="18.75" hidden="1">
      <c r="G607" s="6"/>
      <c r="H607" s="20"/>
      <c r="I607" s="19"/>
      <c r="J607" s="21"/>
      <c r="K607" s="9"/>
      <c r="L607" s="100" t="s">
        <v>156</v>
      </c>
      <c r="M607" s="9"/>
      <c r="N607" s="9"/>
    </row>
    <row r="608" spans="7:14" ht="18.75" hidden="1">
      <c r="G608" s="6"/>
      <c r="H608" s="20"/>
      <c r="I608" s="19"/>
      <c r="J608" s="21"/>
      <c r="K608" s="9"/>
      <c r="L608" s="100" t="s">
        <v>157</v>
      </c>
      <c r="M608" s="9"/>
      <c r="N608" s="9"/>
    </row>
    <row r="609" spans="7:14" ht="18.75" hidden="1">
      <c r="G609" s="6"/>
      <c r="H609" s="20"/>
      <c r="I609" s="19"/>
      <c r="J609" s="21"/>
      <c r="K609" s="9"/>
      <c r="L609" s="100" t="s">
        <v>158</v>
      </c>
      <c r="M609" s="9"/>
      <c r="N609" s="9"/>
    </row>
    <row r="610" spans="7:14" ht="18.75" hidden="1">
      <c r="G610" s="6"/>
      <c r="H610" s="20"/>
      <c r="I610" s="19"/>
      <c r="J610" s="21"/>
      <c r="K610" s="9"/>
      <c r="L610" s="100" t="s">
        <v>159</v>
      </c>
      <c r="M610" s="9"/>
      <c r="N610" s="9"/>
    </row>
    <row r="611" spans="7:14" ht="18.75" hidden="1">
      <c r="G611" s="6"/>
      <c r="H611" s="20"/>
      <c r="I611" s="19"/>
      <c r="J611" s="21"/>
      <c r="K611" s="9"/>
      <c r="L611" s="100" t="s">
        <v>160</v>
      </c>
      <c r="M611" s="9"/>
      <c r="N611" s="9"/>
    </row>
    <row r="612" spans="7:14" ht="18.75" hidden="1">
      <c r="G612" s="6"/>
      <c r="H612" s="20"/>
      <c r="I612" s="19"/>
      <c r="J612" s="21"/>
      <c r="K612" s="9"/>
      <c r="L612" s="100" t="s">
        <v>161</v>
      </c>
      <c r="M612" s="9"/>
      <c r="N612" s="9"/>
    </row>
    <row r="613" spans="7:14" ht="18.75" hidden="1">
      <c r="G613" s="6"/>
      <c r="H613" s="20"/>
      <c r="I613" s="19"/>
      <c r="J613" s="21"/>
      <c r="K613" s="9"/>
      <c r="L613" s="100" t="s">
        <v>22</v>
      </c>
      <c r="M613" s="9"/>
      <c r="N613" s="9"/>
    </row>
    <row r="614" spans="7:14" ht="18.75" hidden="1">
      <c r="G614" s="9"/>
      <c r="H614" s="9"/>
      <c r="I614" s="9"/>
      <c r="J614" s="9"/>
      <c r="K614" s="9"/>
      <c r="L614" s="9"/>
      <c r="M614" s="9"/>
      <c r="N614" s="9"/>
    </row>
  </sheetData>
  <sheetProtection formatCells="0" formatColumns="0" formatRows="0"/>
  <mergeCells count="883">
    <mergeCell ref="F457:F461"/>
    <mergeCell ref="C472:C476"/>
    <mergeCell ref="D472:D476"/>
    <mergeCell ref="E472:E476"/>
    <mergeCell ref="B457:B461"/>
    <mergeCell ref="C457:C461"/>
    <mergeCell ref="D457:D461"/>
    <mergeCell ref="E457:E461"/>
    <mergeCell ref="N457:N461"/>
    <mergeCell ref="H457:H461"/>
    <mergeCell ref="F472:F476"/>
    <mergeCell ref="H462:H466"/>
    <mergeCell ref="F462:F466"/>
    <mergeCell ref="G462:G466"/>
    <mergeCell ref="J462:J466"/>
    <mergeCell ref="N462:N466"/>
    <mergeCell ref="G457:G461"/>
    <mergeCell ref="J457:J461"/>
    <mergeCell ref="N467:N471"/>
    <mergeCell ref="F486:H486"/>
    <mergeCell ref="B462:B466"/>
    <mergeCell ref="C462:C466"/>
    <mergeCell ref="D462:D466"/>
    <mergeCell ref="E462:E466"/>
    <mergeCell ref="I486:M486"/>
    <mergeCell ref="F484:H484"/>
    <mergeCell ref="J484:M484"/>
    <mergeCell ref="F485:H485"/>
    <mergeCell ref="J485:M485"/>
    <mergeCell ref="B477:B481"/>
    <mergeCell ref="C477:C481"/>
    <mergeCell ref="D477:D481"/>
    <mergeCell ref="E477:E481"/>
    <mergeCell ref="J482:M482"/>
    <mergeCell ref="F483:H483"/>
    <mergeCell ref="J483:M483"/>
    <mergeCell ref="N477:N481"/>
    <mergeCell ref="F467:F471"/>
    <mergeCell ref="G467:G471"/>
    <mergeCell ref="H467:H471"/>
    <mergeCell ref="J467:J471"/>
    <mergeCell ref="F477:F481"/>
    <mergeCell ref="G477:G481"/>
    <mergeCell ref="G472:G476"/>
    <mergeCell ref="N482:N485"/>
    <mergeCell ref="H477:H481"/>
    <mergeCell ref="J477:J481"/>
    <mergeCell ref="N472:N476"/>
    <mergeCell ref="B467:B471"/>
    <mergeCell ref="C467:C471"/>
    <mergeCell ref="D467:D471"/>
    <mergeCell ref="E467:E471"/>
    <mergeCell ref="J472:J476"/>
    <mergeCell ref="H472:H476"/>
    <mergeCell ref="B472:B476"/>
    <mergeCell ref="N452:N456"/>
    <mergeCell ref="F447:F451"/>
    <mergeCell ref="G447:G451"/>
    <mergeCell ref="H447:H451"/>
    <mergeCell ref="J447:J451"/>
    <mergeCell ref="F452:F456"/>
    <mergeCell ref="B2:N2"/>
    <mergeCell ref="N447:N451"/>
    <mergeCell ref="B452:B456"/>
    <mergeCell ref="C452:C456"/>
    <mergeCell ref="D452:D456"/>
    <mergeCell ref="E452:E456"/>
    <mergeCell ref="N442:N446"/>
    <mergeCell ref="H437:H441"/>
    <mergeCell ref="J437:J441"/>
    <mergeCell ref="H442:H446"/>
    <mergeCell ref="G452:G456"/>
    <mergeCell ref="H452:H456"/>
    <mergeCell ref="J452:J456"/>
    <mergeCell ref="B447:B451"/>
    <mergeCell ref="C447:C451"/>
    <mergeCell ref="D447:D451"/>
    <mergeCell ref="E447:E451"/>
    <mergeCell ref="F437:F441"/>
    <mergeCell ref="G437:G441"/>
    <mergeCell ref="F442:F446"/>
    <mergeCell ref="D437:D441"/>
    <mergeCell ref="J442:J446"/>
    <mergeCell ref="E437:E441"/>
    <mergeCell ref="G442:G446"/>
    <mergeCell ref="B437:B441"/>
    <mergeCell ref="C437:C441"/>
    <mergeCell ref="C442:C446"/>
    <mergeCell ref="D442:D446"/>
    <mergeCell ref="E442:E446"/>
    <mergeCell ref="B442:B446"/>
    <mergeCell ref="N427:N431"/>
    <mergeCell ref="G427:G431"/>
    <mergeCell ref="F432:F436"/>
    <mergeCell ref="F427:F431"/>
    <mergeCell ref="B427:B431"/>
    <mergeCell ref="C427:C431"/>
    <mergeCell ref="D427:D431"/>
    <mergeCell ref="E427:E431"/>
    <mergeCell ref="H427:H431"/>
    <mergeCell ref="J427:J431"/>
    <mergeCell ref="G432:G436"/>
    <mergeCell ref="B432:B436"/>
    <mergeCell ref="C432:C436"/>
    <mergeCell ref="D432:D436"/>
    <mergeCell ref="E432:E436"/>
    <mergeCell ref="H432:H436"/>
    <mergeCell ref="J432:J436"/>
    <mergeCell ref="N432:N436"/>
    <mergeCell ref="N437:N441"/>
    <mergeCell ref="J422:J426"/>
    <mergeCell ref="N422:N426"/>
    <mergeCell ref="N407:N411"/>
    <mergeCell ref="B412:B416"/>
    <mergeCell ref="C412:C416"/>
    <mergeCell ref="D412:D416"/>
    <mergeCell ref="E412:E416"/>
    <mergeCell ref="G422:G426"/>
    <mergeCell ref="H422:H426"/>
    <mergeCell ref="B422:B426"/>
    <mergeCell ref="C422:C426"/>
    <mergeCell ref="D422:D426"/>
    <mergeCell ref="E422:E426"/>
    <mergeCell ref="F422:F426"/>
    <mergeCell ref="F417:F421"/>
    <mergeCell ref="B417:B421"/>
    <mergeCell ref="C417:C421"/>
    <mergeCell ref="D417:D421"/>
    <mergeCell ref="E417:E421"/>
    <mergeCell ref="N417:N421"/>
    <mergeCell ref="G417:G421"/>
    <mergeCell ref="H417:H421"/>
    <mergeCell ref="J417:J421"/>
    <mergeCell ref="G412:G416"/>
    <mergeCell ref="H412:H416"/>
    <mergeCell ref="F412:F416"/>
    <mergeCell ref="N412:N416"/>
    <mergeCell ref="N397:N401"/>
    <mergeCell ref="B402:B406"/>
    <mergeCell ref="C402:C406"/>
    <mergeCell ref="D402:D406"/>
    <mergeCell ref="E402:E406"/>
    <mergeCell ref="F402:F406"/>
    <mergeCell ref="J412:J416"/>
    <mergeCell ref="B407:B411"/>
    <mergeCell ref="C407:C411"/>
    <mergeCell ref="N402:N406"/>
    <mergeCell ref="J402:J406"/>
    <mergeCell ref="J407:J411"/>
    <mergeCell ref="F407:F411"/>
    <mergeCell ref="G407:G411"/>
    <mergeCell ref="B397:B401"/>
    <mergeCell ref="C397:C401"/>
    <mergeCell ref="D397:D401"/>
    <mergeCell ref="E397:E401"/>
    <mergeCell ref="F397:F401"/>
    <mergeCell ref="H397:H401"/>
    <mergeCell ref="D407:D411"/>
    <mergeCell ref="E407:E411"/>
    <mergeCell ref="G402:G406"/>
    <mergeCell ref="H402:H406"/>
    <mergeCell ref="H407:H411"/>
    <mergeCell ref="J392:J396"/>
    <mergeCell ref="N392:N396"/>
    <mergeCell ref="J397:J401"/>
    <mergeCell ref="F387:F391"/>
    <mergeCell ref="G387:G391"/>
    <mergeCell ref="H387:H391"/>
    <mergeCell ref="J387:J391"/>
    <mergeCell ref="N387:N391"/>
    <mergeCell ref="F392:F396"/>
    <mergeCell ref="G397:G401"/>
    <mergeCell ref="B382:B386"/>
    <mergeCell ref="C382:C386"/>
    <mergeCell ref="G392:G396"/>
    <mergeCell ref="H392:H396"/>
    <mergeCell ref="B392:B396"/>
    <mergeCell ref="C392:C396"/>
    <mergeCell ref="D392:D396"/>
    <mergeCell ref="E392:E396"/>
    <mergeCell ref="B387:B391"/>
    <mergeCell ref="C387:C391"/>
    <mergeCell ref="D387:D391"/>
    <mergeCell ref="E387:E391"/>
    <mergeCell ref="N377:N381"/>
    <mergeCell ref="D382:D386"/>
    <mergeCell ref="E382:E386"/>
    <mergeCell ref="F382:F386"/>
    <mergeCell ref="G382:G386"/>
    <mergeCell ref="H382:H386"/>
    <mergeCell ref="J382:J386"/>
    <mergeCell ref="N382:N386"/>
    <mergeCell ref="D377:D381"/>
    <mergeCell ref="E377:E381"/>
    <mergeCell ref="H367:H371"/>
    <mergeCell ref="J367:J371"/>
    <mergeCell ref="F367:F371"/>
    <mergeCell ref="G367:G371"/>
    <mergeCell ref="H377:H381"/>
    <mergeCell ref="J377:J381"/>
    <mergeCell ref="F377:F381"/>
    <mergeCell ref="G377:G381"/>
    <mergeCell ref="N367:N371"/>
    <mergeCell ref="D372:D376"/>
    <mergeCell ref="E372:E376"/>
    <mergeCell ref="F372:F376"/>
    <mergeCell ref="G372:G376"/>
    <mergeCell ref="H372:H376"/>
    <mergeCell ref="J372:J376"/>
    <mergeCell ref="N372:N376"/>
    <mergeCell ref="D367:D371"/>
    <mergeCell ref="E367:E371"/>
    <mergeCell ref="J362:J366"/>
    <mergeCell ref="N362:N366"/>
    <mergeCell ref="D357:D361"/>
    <mergeCell ref="E357:E361"/>
    <mergeCell ref="H347:H351"/>
    <mergeCell ref="J347:J351"/>
    <mergeCell ref="N347:N351"/>
    <mergeCell ref="D352:D356"/>
    <mergeCell ref="E352:E356"/>
    <mergeCell ref="F352:F356"/>
    <mergeCell ref="H357:H361"/>
    <mergeCell ref="J357:J361"/>
    <mergeCell ref="F357:F361"/>
    <mergeCell ref="G357:G361"/>
    <mergeCell ref="N357:N361"/>
    <mergeCell ref="D362:D366"/>
    <mergeCell ref="E362:E366"/>
    <mergeCell ref="F362:F366"/>
    <mergeCell ref="G362:G366"/>
    <mergeCell ref="H362:H366"/>
    <mergeCell ref="H352:H356"/>
    <mergeCell ref="J352:J356"/>
    <mergeCell ref="N352:N356"/>
    <mergeCell ref="H337:H341"/>
    <mergeCell ref="J337:J341"/>
    <mergeCell ref="N337:N341"/>
    <mergeCell ref="H342:H346"/>
    <mergeCell ref="J342:J346"/>
    <mergeCell ref="N342:N346"/>
    <mergeCell ref="D347:D351"/>
    <mergeCell ref="E347:E351"/>
    <mergeCell ref="F347:F351"/>
    <mergeCell ref="G347:G351"/>
    <mergeCell ref="D342:D346"/>
    <mergeCell ref="E342:E346"/>
    <mergeCell ref="F342:F346"/>
    <mergeCell ref="G342:G346"/>
    <mergeCell ref="G352:G356"/>
    <mergeCell ref="J332:J336"/>
    <mergeCell ref="N332:N336"/>
    <mergeCell ref="H317:H321"/>
    <mergeCell ref="J317:J321"/>
    <mergeCell ref="F317:F321"/>
    <mergeCell ref="G317:G321"/>
    <mergeCell ref="J322:J326"/>
    <mergeCell ref="N322:N326"/>
    <mergeCell ref="D337:D341"/>
    <mergeCell ref="E337:E341"/>
    <mergeCell ref="H327:H331"/>
    <mergeCell ref="J327:J331"/>
    <mergeCell ref="N327:N331"/>
    <mergeCell ref="D332:D336"/>
    <mergeCell ref="E332:E336"/>
    <mergeCell ref="F332:F336"/>
    <mergeCell ref="G332:G336"/>
    <mergeCell ref="H332:H336"/>
    <mergeCell ref="F337:F341"/>
    <mergeCell ref="G337:G341"/>
    <mergeCell ref="D327:D331"/>
    <mergeCell ref="E327:E331"/>
    <mergeCell ref="F327:F331"/>
    <mergeCell ref="G327:G331"/>
    <mergeCell ref="N317:N321"/>
    <mergeCell ref="D322:D326"/>
    <mergeCell ref="E322:E326"/>
    <mergeCell ref="F322:F326"/>
    <mergeCell ref="G322:G326"/>
    <mergeCell ref="H322:H326"/>
    <mergeCell ref="J312:J316"/>
    <mergeCell ref="N312:N316"/>
    <mergeCell ref="H297:H301"/>
    <mergeCell ref="J297:J301"/>
    <mergeCell ref="F297:F301"/>
    <mergeCell ref="G297:G301"/>
    <mergeCell ref="J302:J306"/>
    <mergeCell ref="N302:N306"/>
    <mergeCell ref="D317:D321"/>
    <mergeCell ref="E317:E321"/>
    <mergeCell ref="H307:H311"/>
    <mergeCell ref="J307:J311"/>
    <mergeCell ref="N307:N311"/>
    <mergeCell ref="D312:D316"/>
    <mergeCell ref="E312:E316"/>
    <mergeCell ref="F312:F316"/>
    <mergeCell ref="G312:G316"/>
    <mergeCell ref="H312:H316"/>
    <mergeCell ref="D307:D311"/>
    <mergeCell ref="E307:E311"/>
    <mergeCell ref="F307:F311"/>
    <mergeCell ref="G307:G311"/>
    <mergeCell ref="N297:N301"/>
    <mergeCell ref="D302:D306"/>
    <mergeCell ref="E302:E306"/>
    <mergeCell ref="F302:F306"/>
    <mergeCell ref="G302:G306"/>
    <mergeCell ref="H302:H306"/>
    <mergeCell ref="J292:J296"/>
    <mergeCell ref="N292:N296"/>
    <mergeCell ref="H277:H281"/>
    <mergeCell ref="J277:J281"/>
    <mergeCell ref="F277:F281"/>
    <mergeCell ref="G277:G281"/>
    <mergeCell ref="J282:J286"/>
    <mergeCell ref="N282:N286"/>
    <mergeCell ref="D297:D301"/>
    <mergeCell ref="E297:E301"/>
    <mergeCell ref="H287:H291"/>
    <mergeCell ref="J287:J291"/>
    <mergeCell ref="N287:N291"/>
    <mergeCell ref="D292:D296"/>
    <mergeCell ref="E292:E296"/>
    <mergeCell ref="F292:F296"/>
    <mergeCell ref="G292:G296"/>
    <mergeCell ref="H292:H296"/>
    <mergeCell ref="D287:D291"/>
    <mergeCell ref="E287:E291"/>
    <mergeCell ref="F287:F291"/>
    <mergeCell ref="G287:G291"/>
    <mergeCell ref="N277:N281"/>
    <mergeCell ref="D282:D286"/>
    <mergeCell ref="E282:E286"/>
    <mergeCell ref="F282:F286"/>
    <mergeCell ref="G282:G286"/>
    <mergeCell ref="H282:H286"/>
    <mergeCell ref="J272:J276"/>
    <mergeCell ref="N272:N276"/>
    <mergeCell ref="H257:H261"/>
    <mergeCell ref="J257:J261"/>
    <mergeCell ref="F257:F261"/>
    <mergeCell ref="G257:G261"/>
    <mergeCell ref="J262:J266"/>
    <mergeCell ref="N262:N266"/>
    <mergeCell ref="D277:D281"/>
    <mergeCell ref="E277:E281"/>
    <mergeCell ref="H267:H271"/>
    <mergeCell ref="J267:J271"/>
    <mergeCell ref="N267:N271"/>
    <mergeCell ref="D272:D276"/>
    <mergeCell ref="E272:E276"/>
    <mergeCell ref="F272:F276"/>
    <mergeCell ref="G272:G276"/>
    <mergeCell ref="H272:H276"/>
    <mergeCell ref="D267:D271"/>
    <mergeCell ref="E267:E271"/>
    <mergeCell ref="F267:F271"/>
    <mergeCell ref="G267:G271"/>
    <mergeCell ref="N257:N261"/>
    <mergeCell ref="D262:D266"/>
    <mergeCell ref="E262:E266"/>
    <mergeCell ref="F262:F266"/>
    <mergeCell ref="G262:G266"/>
    <mergeCell ref="H262:H266"/>
    <mergeCell ref="E257:E261"/>
    <mergeCell ref="N247:N251"/>
    <mergeCell ref="D252:D256"/>
    <mergeCell ref="E252:E256"/>
    <mergeCell ref="F252:F256"/>
    <mergeCell ref="G252:G256"/>
    <mergeCell ref="H252:H256"/>
    <mergeCell ref="J252:J256"/>
    <mergeCell ref="N252:N256"/>
    <mergeCell ref="E247:E251"/>
    <mergeCell ref="F247:F251"/>
    <mergeCell ref="G247:G251"/>
    <mergeCell ref="H247:H251"/>
    <mergeCell ref="N237:N241"/>
    <mergeCell ref="D242:D246"/>
    <mergeCell ref="E242:E246"/>
    <mergeCell ref="F242:F246"/>
    <mergeCell ref="G242:G246"/>
    <mergeCell ref="H242:H246"/>
    <mergeCell ref="J242:J246"/>
    <mergeCell ref="N242:N246"/>
    <mergeCell ref="D232:D236"/>
    <mergeCell ref="E232:E236"/>
    <mergeCell ref="F232:F236"/>
    <mergeCell ref="G232:G236"/>
    <mergeCell ref="F237:F241"/>
    <mergeCell ref="G237:G241"/>
    <mergeCell ref="H237:H241"/>
    <mergeCell ref="J237:J241"/>
    <mergeCell ref="N232:N236"/>
    <mergeCell ref="F227:F231"/>
    <mergeCell ref="G227:G231"/>
    <mergeCell ref="N227:N231"/>
    <mergeCell ref="H232:H236"/>
    <mergeCell ref="N222:N226"/>
    <mergeCell ref="F222:F226"/>
    <mergeCell ref="J222:J226"/>
    <mergeCell ref="G202:G206"/>
    <mergeCell ref="H202:H206"/>
    <mergeCell ref="J202:J206"/>
    <mergeCell ref="G207:G211"/>
    <mergeCell ref="G217:G221"/>
    <mergeCell ref="J217:J221"/>
    <mergeCell ref="H207:H211"/>
    <mergeCell ref="J207:J211"/>
    <mergeCell ref="H217:H221"/>
    <mergeCell ref="N162:N166"/>
    <mergeCell ref="H162:H166"/>
    <mergeCell ref="N197:N201"/>
    <mergeCell ref="H192:H196"/>
    <mergeCell ref="J192:J196"/>
    <mergeCell ref="J167:J171"/>
    <mergeCell ref="N167:N171"/>
    <mergeCell ref="J177:J181"/>
    <mergeCell ref="N177:N181"/>
    <mergeCell ref="N182:N186"/>
    <mergeCell ref="J182:J186"/>
    <mergeCell ref="N172:N176"/>
    <mergeCell ref="H197:H201"/>
    <mergeCell ref="J197:J201"/>
    <mergeCell ref="N152:N156"/>
    <mergeCell ref="D157:D161"/>
    <mergeCell ref="E157:E161"/>
    <mergeCell ref="F157:F161"/>
    <mergeCell ref="G157:G161"/>
    <mergeCell ref="H152:H156"/>
    <mergeCell ref="J152:J156"/>
    <mergeCell ref="E152:E156"/>
    <mergeCell ref="F152:F156"/>
    <mergeCell ref="G152:G156"/>
    <mergeCell ref="H157:H161"/>
    <mergeCell ref="J157:J161"/>
    <mergeCell ref="N157:N161"/>
    <mergeCell ref="N122:N126"/>
    <mergeCell ref="N127:N131"/>
    <mergeCell ref="D132:D136"/>
    <mergeCell ref="E132:E136"/>
    <mergeCell ref="F132:F136"/>
    <mergeCell ref="G132:G136"/>
    <mergeCell ref="H132:H136"/>
    <mergeCell ref="J132:J136"/>
    <mergeCell ref="N132:N136"/>
    <mergeCell ref="F127:F131"/>
    <mergeCell ref="G127:G131"/>
    <mergeCell ref="N52:N56"/>
    <mergeCell ref="G67:G71"/>
    <mergeCell ref="H67:H71"/>
    <mergeCell ref="J67:J71"/>
    <mergeCell ref="N57:N61"/>
    <mergeCell ref="N62:N66"/>
    <mergeCell ref="N67:N71"/>
    <mergeCell ref="H57:H61"/>
    <mergeCell ref="J57:J61"/>
    <mergeCell ref="H52:H56"/>
    <mergeCell ref="N42:N46"/>
    <mergeCell ref="N47:N51"/>
    <mergeCell ref="J47:J51"/>
    <mergeCell ref="N32:N36"/>
    <mergeCell ref="H37:H41"/>
    <mergeCell ref="J37:J41"/>
    <mergeCell ref="N37:N41"/>
    <mergeCell ref="H42:H46"/>
    <mergeCell ref="J42:J46"/>
    <mergeCell ref="B372:B376"/>
    <mergeCell ref="C372:C376"/>
    <mergeCell ref="B352:B356"/>
    <mergeCell ref="C352:C356"/>
    <mergeCell ref="J27:J31"/>
    <mergeCell ref="N27:N31"/>
    <mergeCell ref="F22:F26"/>
    <mergeCell ref="G22:G26"/>
    <mergeCell ref="B377:B381"/>
    <mergeCell ref="C377:C381"/>
    <mergeCell ref="B357:B361"/>
    <mergeCell ref="C357:C361"/>
    <mergeCell ref="B362:B366"/>
    <mergeCell ref="C362:C366"/>
    <mergeCell ref="E32:E36"/>
    <mergeCell ref="E37:E41"/>
    <mergeCell ref="F37:F41"/>
    <mergeCell ref="G37:G41"/>
    <mergeCell ref="N22:N26"/>
    <mergeCell ref="D27:D31"/>
    <mergeCell ref="E27:E31"/>
    <mergeCell ref="F27:F31"/>
    <mergeCell ref="G27:G31"/>
    <mergeCell ref="H27:H31"/>
    <mergeCell ref="B347:B351"/>
    <mergeCell ref="C347:C351"/>
    <mergeCell ref="J32:J36"/>
    <mergeCell ref="D52:D56"/>
    <mergeCell ref="E52:E56"/>
    <mergeCell ref="F52:F56"/>
    <mergeCell ref="B342:B346"/>
    <mergeCell ref="C342:C346"/>
    <mergeCell ref="B367:B371"/>
    <mergeCell ref="C367:C371"/>
    <mergeCell ref="F77:F81"/>
    <mergeCell ref="G77:G81"/>
    <mergeCell ref="F67:F71"/>
    <mergeCell ref="E92:E96"/>
    <mergeCell ref="J87:J91"/>
    <mergeCell ref="H77:H81"/>
    <mergeCell ref="J77:J81"/>
    <mergeCell ref="H82:H86"/>
    <mergeCell ref="J82:J86"/>
    <mergeCell ref="H107:H111"/>
    <mergeCell ref="J107:J111"/>
    <mergeCell ref="J92:J96"/>
    <mergeCell ref="H92:H96"/>
    <mergeCell ref="D97:D101"/>
    <mergeCell ref="J247:J251"/>
    <mergeCell ref="H222:H226"/>
    <mergeCell ref="D202:D206"/>
    <mergeCell ref="E202:E206"/>
    <mergeCell ref="D197:D201"/>
    <mergeCell ref="H12:H16"/>
    <mergeCell ref="J12:J16"/>
    <mergeCell ref="B337:B341"/>
    <mergeCell ref="C337:C341"/>
    <mergeCell ref="G52:G56"/>
    <mergeCell ref="F42:F46"/>
    <mergeCell ref="G42:G46"/>
    <mergeCell ref="G62:G66"/>
    <mergeCell ref="H62:H66"/>
    <mergeCell ref="J62:J66"/>
    <mergeCell ref="B12:B16"/>
    <mergeCell ref="C12:C16"/>
    <mergeCell ref="C217:C221"/>
    <mergeCell ref="C182:C186"/>
    <mergeCell ref="C142:C146"/>
    <mergeCell ref="C72:C76"/>
    <mergeCell ref="C212:C216"/>
    <mergeCell ref="B57:B61"/>
    <mergeCell ref="C27:C31"/>
    <mergeCell ref="H227:H231"/>
    <mergeCell ref="J227:J231"/>
    <mergeCell ref="J232:J236"/>
    <mergeCell ref="D237:D241"/>
    <mergeCell ref="E237:E241"/>
    <mergeCell ref="B232:B236"/>
    <mergeCell ref="D12:D16"/>
    <mergeCell ref="E12:E16"/>
    <mergeCell ref="F12:F16"/>
    <mergeCell ref="G12:G16"/>
    <mergeCell ref="G222:G226"/>
    <mergeCell ref="B32:B36"/>
    <mergeCell ref="H22:H26"/>
    <mergeCell ref="J22:J26"/>
    <mergeCell ref="E97:E101"/>
    <mergeCell ref="F97:F101"/>
    <mergeCell ref="G97:G101"/>
    <mergeCell ref="H97:H101"/>
    <mergeCell ref="G92:G96"/>
    <mergeCell ref="D92:D96"/>
    <mergeCell ref="J97:J101"/>
    <mergeCell ref="J102:J106"/>
    <mergeCell ref="D102:D106"/>
    <mergeCell ref="E102:E106"/>
    <mergeCell ref="J187:J191"/>
    <mergeCell ref="G192:G196"/>
    <mergeCell ref="N187:N191"/>
    <mergeCell ref="N192:N196"/>
    <mergeCell ref="D217:D221"/>
    <mergeCell ref="E217:E221"/>
    <mergeCell ref="F217:F221"/>
    <mergeCell ref="D207:D211"/>
    <mergeCell ref="E207:E211"/>
    <mergeCell ref="F207:F211"/>
    <mergeCell ref="D212:D216"/>
    <mergeCell ref="E212:E216"/>
    <mergeCell ref="N217:N221"/>
    <mergeCell ref="N202:N206"/>
    <mergeCell ref="F197:F201"/>
    <mergeCell ref="G197:G201"/>
    <mergeCell ref="F202:F206"/>
    <mergeCell ref="N207:N211"/>
    <mergeCell ref="F212:F216"/>
    <mergeCell ref="G212:G216"/>
    <mergeCell ref="H212:H216"/>
    <mergeCell ref="J212:J216"/>
    <mergeCell ref="N212:N216"/>
    <mergeCell ref="F182:F186"/>
    <mergeCell ref="H187:H191"/>
    <mergeCell ref="G182:G186"/>
    <mergeCell ref="H182:H186"/>
    <mergeCell ref="F187:F191"/>
    <mergeCell ref="G187:G191"/>
    <mergeCell ref="D192:D196"/>
    <mergeCell ref="E192:E196"/>
    <mergeCell ref="F192:F196"/>
    <mergeCell ref="F172:F176"/>
    <mergeCell ref="G172:G176"/>
    <mergeCell ref="H172:H176"/>
    <mergeCell ref="J172:J176"/>
    <mergeCell ref="D177:D181"/>
    <mergeCell ref="E177:E181"/>
    <mergeCell ref="F177:F181"/>
    <mergeCell ref="G177:G181"/>
    <mergeCell ref="H177:H181"/>
    <mergeCell ref="C147:C151"/>
    <mergeCell ref="D147:D151"/>
    <mergeCell ref="E147:E151"/>
    <mergeCell ref="H147:H151"/>
    <mergeCell ref="J147:J151"/>
    <mergeCell ref="F147:F151"/>
    <mergeCell ref="G147:G151"/>
    <mergeCell ref="G167:G171"/>
    <mergeCell ref="H167:H171"/>
    <mergeCell ref="G162:G166"/>
    <mergeCell ref="D167:D171"/>
    <mergeCell ref="D162:D166"/>
    <mergeCell ref="E162:E166"/>
    <mergeCell ref="F162:F166"/>
    <mergeCell ref="E167:E171"/>
    <mergeCell ref="F167:F171"/>
    <mergeCell ref="J162:J166"/>
    <mergeCell ref="D152:D156"/>
    <mergeCell ref="D142:D146"/>
    <mergeCell ref="E142:E146"/>
    <mergeCell ref="F142:F146"/>
    <mergeCell ref="E87:E91"/>
    <mergeCell ref="J137:J141"/>
    <mergeCell ref="N137:N141"/>
    <mergeCell ref="G142:G146"/>
    <mergeCell ref="H142:H146"/>
    <mergeCell ref="J142:J146"/>
    <mergeCell ref="N142:N146"/>
    <mergeCell ref="N147:N151"/>
    <mergeCell ref="N87:N91"/>
    <mergeCell ref="N102:N106"/>
    <mergeCell ref="N107:N111"/>
    <mergeCell ref="N92:N96"/>
    <mergeCell ref="N97:N101"/>
    <mergeCell ref="N112:N116"/>
    <mergeCell ref="F102:F106"/>
    <mergeCell ref="G102:G106"/>
    <mergeCell ref="D112:D116"/>
    <mergeCell ref="E112:E116"/>
    <mergeCell ref="F112:F116"/>
    <mergeCell ref="N117:N121"/>
    <mergeCell ref="H137:H141"/>
    <mergeCell ref="D137:D141"/>
    <mergeCell ref="E137:E141"/>
    <mergeCell ref="F137:F141"/>
    <mergeCell ref="G137:G141"/>
    <mergeCell ref="G87:G91"/>
    <mergeCell ref="H127:H131"/>
    <mergeCell ref="H102:H106"/>
    <mergeCell ref="H87:H91"/>
    <mergeCell ref="F92:F96"/>
    <mergeCell ref="D122:D126"/>
    <mergeCell ref="E122:E126"/>
    <mergeCell ref="F122:F126"/>
    <mergeCell ref="G122:G126"/>
    <mergeCell ref="H122:H126"/>
    <mergeCell ref="N72:N76"/>
    <mergeCell ref="G72:G76"/>
    <mergeCell ref="H72:H76"/>
    <mergeCell ref="J72:J76"/>
    <mergeCell ref="F87:F91"/>
    <mergeCell ref="E77:E81"/>
    <mergeCell ref="E82:E86"/>
    <mergeCell ref="F82:F86"/>
    <mergeCell ref="G82:G86"/>
    <mergeCell ref="F72:F76"/>
    <mergeCell ref="N82:N86"/>
    <mergeCell ref="N77:N81"/>
    <mergeCell ref="C17:C21"/>
    <mergeCell ref="B22:B26"/>
    <mergeCell ref="C22:C26"/>
    <mergeCell ref="D17:D21"/>
    <mergeCell ref="J52:J56"/>
    <mergeCell ref="F32:F36"/>
    <mergeCell ref="B42:B46"/>
    <mergeCell ref="C42:C46"/>
    <mergeCell ref="B47:B51"/>
    <mergeCell ref="D42:D46"/>
    <mergeCell ref="E42:E46"/>
    <mergeCell ref="D47:D51"/>
    <mergeCell ref="E47:E51"/>
    <mergeCell ref="B52:B56"/>
    <mergeCell ref="G47:G51"/>
    <mergeCell ref="B37:B41"/>
    <mergeCell ref="C37:C41"/>
    <mergeCell ref="C52:C56"/>
    <mergeCell ref="D37:D41"/>
    <mergeCell ref="C7:C11"/>
    <mergeCell ref="E7:E11"/>
    <mergeCell ref="D7:D11"/>
    <mergeCell ref="F7:F11"/>
    <mergeCell ref="H7:H11"/>
    <mergeCell ref="G7:G11"/>
    <mergeCell ref="B92:B96"/>
    <mergeCell ref="C92:C96"/>
    <mergeCell ref="C77:C81"/>
    <mergeCell ref="D87:D91"/>
    <mergeCell ref="D82:D86"/>
    <mergeCell ref="C82:C86"/>
    <mergeCell ref="C87:C91"/>
    <mergeCell ref="B87:B91"/>
    <mergeCell ref="B82:B86"/>
    <mergeCell ref="D77:D81"/>
    <mergeCell ref="B62:B66"/>
    <mergeCell ref="C57:C61"/>
    <mergeCell ref="C62:C66"/>
    <mergeCell ref="D72:D76"/>
    <mergeCell ref="D67:D71"/>
    <mergeCell ref="E17:E21"/>
    <mergeCell ref="D22:D26"/>
    <mergeCell ref="B17:B21"/>
    <mergeCell ref="B72:B76"/>
    <mergeCell ref="B77:B81"/>
    <mergeCell ref="C67:C71"/>
    <mergeCell ref="D62:D66"/>
    <mergeCell ref="E62:E66"/>
    <mergeCell ref="C32:C36"/>
    <mergeCell ref="C47:C51"/>
    <mergeCell ref="B27:B31"/>
    <mergeCell ref="B67:B71"/>
    <mergeCell ref="E72:E76"/>
    <mergeCell ref="E67:E71"/>
    <mergeCell ref="E57:E61"/>
    <mergeCell ref="B152:B156"/>
    <mergeCell ref="M5:M6"/>
    <mergeCell ref="D187:D191"/>
    <mergeCell ref="E187:E191"/>
    <mergeCell ref="J7:J11"/>
    <mergeCell ref="H5:H6"/>
    <mergeCell ref="G32:G36"/>
    <mergeCell ref="H32:H36"/>
    <mergeCell ref="F47:F51"/>
    <mergeCell ref="B157:B161"/>
    <mergeCell ref="B162:B166"/>
    <mergeCell ref="C162:C166"/>
    <mergeCell ref="B132:B136"/>
    <mergeCell ref="C132:C136"/>
    <mergeCell ref="C152:C156"/>
    <mergeCell ref="C157:C161"/>
    <mergeCell ref="C137:C141"/>
    <mergeCell ref="B137:B141"/>
    <mergeCell ref="B142:B146"/>
    <mergeCell ref="C187:C191"/>
    <mergeCell ref="B167:B171"/>
    <mergeCell ref="C167:C171"/>
    <mergeCell ref="B172:B176"/>
    <mergeCell ref="B177:B181"/>
    <mergeCell ref="B5:B6"/>
    <mergeCell ref="C5:C6"/>
    <mergeCell ref="E5:E6"/>
    <mergeCell ref="I5:I6"/>
    <mergeCell ref="N5:N6"/>
    <mergeCell ref="K5:K6"/>
    <mergeCell ref="L5:L6"/>
    <mergeCell ref="F5:F6"/>
    <mergeCell ref="B147:B151"/>
    <mergeCell ref="B117:B121"/>
    <mergeCell ref="C117:C121"/>
    <mergeCell ref="B127:B131"/>
    <mergeCell ref="C127:C131"/>
    <mergeCell ref="B122:B126"/>
    <mergeCell ref="C122:C126"/>
    <mergeCell ref="B112:B116"/>
    <mergeCell ref="C112:C116"/>
    <mergeCell ref="B97:B101"/>
    <mergeCell ref="C97:C101"/>
    <mergeCell ref="B102:B106"/>
    <mergeCell ref="C102:C106"/>
    <mergeCell ref="B107:B111"/>
    <mergeCell ref="C107:C111"/>
    <mergeCell ref="B7:B11"/>
    <mergeCell ref="N12:N16"/>
    <mergeCell ref="F17:F21"/>
    <mergeCell ref="E22:E26"/>
    <mergeCell ref="D32:D36"/>
    <mergeCell ref="G17:G21"/>
    <mergeCell ref="H17:H21"/>
    <mergeCell ref="N17:N21"/>
    <mergeCell ref="N7:N11"/>
    <mergeCell ref="D5:D6"/>
    <mergeCell ref="J5:J6"/>
    <mergeCell ref="D172:D176"/>
    <mergeCell ref="E172:E176"/>
    <mergeCell ref="E197:E201"/>
    <mergeCell ref="B207:B211"/>
    <mergeCell ref="C207:C211"/>
    <mergeCell ref="B212:B216"/>
    <mergeCell ref="B192:B196"/>
    <mergeCell ref="B197:B201"/>
    <mergeCell ref="C197:C201"/>
    <mergeCell ref="B202:B206"/>
    <mergeCell ref="C202:C206"/>
    <mergeCell ref="C192:C196"/>
    <mergeCell ref="B182:B186"/>
    <mergeCell ref="B187:B191"/>
    <mergeCell ref="C172:C176"/>
    <mergeCell ref="C177:C181"/>
    <mergeCell ref="D182:D186"/>
    <mergeCell ref="E182:E186"/>
    <mergeCell ref="B222:B226"/>
    <mergeCell ref="C222:C226"/>
    <mergeCell ref="D227:D231"/>
    <mergeCell ref="E227:E231"/>
    <mergeCell ref="B227:B231"/>
    <mergeCell ref="C227:C231"/>
    <mergeCell ref="D222:D226"/>
    <mergeCell ref="E222:E226"/>
    <mergeCell ref="B217:B221"/>
    <mergeCell ref="C232:C236"/>
    <mergeCell ref="B237:B241"/>
    <mergeCell ref="C237:C241"/>
    <mergeCell ref="B262:B266"/>
    <mergeCell ref="C262:C266"/>
    <mergeCell ref="D247:D251"/>
    <mergeCell ref="B252:B256"/>
    <mergeCell ref="C252:C256"/>
    <mergeCell ref="B257:B261"/>
    <mergeCell ref="C257:C261"/>
    <mergeCell ref="B242:B246"/>
    <mergeCell ref="C242:C246"/>
    <mergeCell ref="B247:B251"/>
    <mergeCell ref="C247:C251"/>
    <mergeCell ref="D257:D261"/>
    <mergeCell ref="J17:J21"/>
    <mergeCell ref="E107:E111"/>
    <mergeCell ref="D117:D121"/>
    <mergeCell ref="E117:E121"/>
    <mergeCell ref="D127:D131"/>
    <mergeCell ref="D107:D111"/>
    <mergeCell ref="H47:H51"/>
    <mergeCell ref="F57:F61"/>
    <mergeCell ref="F62:F66"/>
    <mergeCell ref="D57:D61"/>
    <mergeCell ref="E127:E131"/>
    <mergeCell ref="G57:G61"/>
    <mergeCell ref="J127:J131"/>
    <mergeCell ref="F117:F121"/>
    <mergeCell ref="G117:G121"/>
    <mergeCell ref="H117:H121"/>
    <mergeCell ref="J117:J121"/>
    <mergeCell ref="F107:F111"/>
    <mergeCell ref="G107:G111"/>
    <mergeCell ref="H112:H116"/>
    <mergeCell ref="J112:J116"/>
    <mergeCell ref="G112:G116"/>
    <mergeCell ref="J122:J126"/>
    <mergeCell ref="C292:C296"/>
    <mergeCell ref="B277:B281"/>
    <mergeCell ref="C277:C281"/>
    <mergeCell ref="B282:B286"/>
    <mergeCell ref="C282:C286"/>
    <mergeCell ref="B267:B271"/>
    <mergeCell ref="C267:C271"/>
    <mergeCell ref="B272:B276"/>
    <mergeCell ref="C272:C276"/>
    <mergeCell ref="J4:L4"/>
    <mergeCell ref="M4:N4"/>
    <mergeCell ref="B1:F1"/>
    <mergeCell ref="G3:H3"/>
    <mergeCell ref="J3:N3"/>
    <mergeCell ref="B332:B336"/>
    <mergeCell ref="C332:C336"/>
    <mergeCell ref="B322:B326"/>
    <mergeCell ref="C322:C326"/>
    <mergeCell ref="B327:B331"/>
    <mergeCell ref="C327:C331"/>
    <mergeCell ref="B312:B316"/>
    <mergeCell ref="C312:C316"/>
    <mergeCell ref="B317:B321"/>
    <mergeCell ref="C317:C321"/>
    <mergeCell ref="B302:B306"/>
    <mergeCell ref="C302:C306"/>
    <mergeCell ref="B307:B311"/>
    <mergeCell ref="C307:C311"/>
    <mergeCell ref="B287:B291"/>
    <mergeCell ref="C287:C291"/>
    <mergeCell ref="B297:B301"/>
    <mergeCell ref="C297:C301"/>
    <mergeCell ref="B292:B296"/>
  </mergeCells>
  <phoneticPr fontId="2"/>
  <conditionalFormatting sqref="O5:O235 E5:E6 F5 E3:F4 F387 F392 F397 F402 F407 F412 F472 F477 C3:C4 F7 F32 F37 F42 F47 F52 F57 F62 F67 F72 F77 F82 F87 F92 F97 F102 F107 F112 F117 F122 F127 F132 F137 F142 F147 F152 F157 F162 F167 F172 F177 F182 F187 F192 F197 F202 F207 F212 F217 F222 F227 F232 F237 F242 F247 F252 F257 F262 F267 F272 F277 F282 F287 F292 F297 F302 F307 F312 F317 F322 F327 F332 F337 F342 F347 F352 F357 F362 F367 F372 F377 F382 F417 F422 F427 F432 F437 F442 F447 F452 F457 F462 F467 F12 F17 F22 F27">
    <cfRule type="cellIs" dxfId="13" priority="2" stopIfTrue="1" operator="equal">
      <formula>"日"</formula>
    </cfRule>
  </conditionalFormatting>
  <conditionalFormatting sqref="D7 D12 D17 D22 D27 D32 D37 D42 D47 D52 D57 D62 D67 D72 D77 D82 D87 D92 D97 D102 D107 D112 D117 D122 D127 D132 D137 D142 D147 D152 D157 D162 D167 D172 D177 D182 D187 D192 D197 D202 D207 D212 D217 D222 D227 D232 D237 D242 D247 D252 D257 D262 D267 D272 D277 D282 D287 D292 D297 D302 D307 D312 D317 D322 D327 D332 D337 D342 D347 D352 D357 D362 D367 D372 D377 D382 D387 D392 D397 D402 D407 D412 D417 D422 D427 D432 D437 D442 D447 D452 D457 D462 D467 D472 D477">
    <cfRule type="expression" dxfId="12" priority="3" stopIfTrue="1">
      <formula>WEEKDAY(D7)=1</formula>
    </cfRule>
    <cfRule type="expression" dxfId="11" priority="4" stopIfTrue="1">
      <formula>MATCH(D7,(((#REF!))),0)</formula>
    </cfRule>
    <cfRule type="expression" dxfId="10" priority="5" stopIfTrue="1">
      <formula>WEEKDAY(D7)=7</formula>
    </cfRule>
  </conditionalFormatting>
  <conditionalFormatting sqref="I486:M486">
    <cfRule type="cellIs" dxfId="9" priority="1" stopIfTrue="1" operator="equal">
      <formula>"時間不足"</formula>
    </cfRule>
  </conditionalFormatting>
  <dataValidations count="5">
    <dataValidation type="list" allowBlank="1" showInputMessage="1" showErrorMessage="1" sqref="K7:K481">
      <formula1>$H$590:$H$597</formula1>
    </dataValidation>
    <dataValidation type="list" allowBlank="1" showInputMessage="1" showErrorMessage="1" sqref="M7:M481">
      <formula1>$J$590:$J$597</formula1>
    </dataValidation>
    <dataValidation type="list" allowBlank="1" showInputMessage="1" showErrorMessage="1" sqref="N477 N27 N22 N17 N12 N402 N397 N392 N387 N382 N377 N372 N367 N362 N357 N352 N347 N342 N337 N332 N327 N322 N317 N312 N307 N302 N297 N292 N287 N282 N277 N272 N267 N262 N257 N252 N247 N242 N237 N232 N227 N222 N217 N212 N207 N202 N197 N192 N187 N182 N177 N172 N167 N162 N157 N152 N147 N142 N137 N132 N127 N122 N117 N112 N107 N102 N97 N92 N87 N82 N77 N72 N67 N62 N57 N52 N47 N42 N37 N32 N7 N412 N407 N417 N422 N427 N432 N437 N442 N447 N452 N457 N462 N467 N472">
      <formula1>$K$590:$K$591</formula1>
    </dataValidation>
    <dataValidation type="list" allowBlank="1" showInputMessage="1" showErrorMessage="1" sqref="B7:B481">
      <formula1>$G$590:$G$601</formula1>
    </dataValidation>
    <dataValidation type="list" allowBlank="1" showInputMessage="1" showErrorMessage="1" sqref="L7:L481">
      <formula1>$I$590:$I$597</formula1>
    </dataValidation>
  </dataValidations>
  <printOptions horizontalCentered="1"/>
  <pageMargins left="0.39370078740157483" right="0.39370078740157483" top="0.59055118110236227" bottom="0.59055118110236227" header="0" footer="0.39370078740157483"/>
  <pageSetup paperSize="9" orientation="portrait" r:id="rId1"/>
  <headerFooter alignWithMargins="0">
    <oddFooter>&amp;C- &amp;P -</oddFooter>
  </headerFooter>
  <rowBreaks count="7" manualBreakCount="7">
    <brk id="116" min="1" max="13" man="1"/>
    <brk id="171" min="1" max="13" man="1"/>
    <brk id="226" min="1" max="13" man="1"/>
    <brk id="281" min="1" max="13" man="1"/>
    <brk id="336" min="1" max="13" man="1"/>
    <brk id="391" min="1" max="13" man="1"/>
    <brk id="446" min="1" max="1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7"/>
  </sheetPr>
  <dimension ref="B1:U614"/>
  <sheetViews>
    <sheetView view="pageBreakPreview" zoomScaleNormal="100" zoomScaleSheetLayoutView="100" workbookViewId="0">
      <selection activeCell="I14" sqref="I14"/>
    </sheetView>
  </sheetViews>
  <sheetFormatPr defaultRowHeight="12.75"/>
  <cols>
    <col min="1" max="1" width="2.140625" customWidth="1"/>
    <col min="2" max="3" width="2.85546875" style="4" customWidth="1"/>
    <col min="4" max="4" width="2.85546875" style="4" hidden="1" customWidth="1"/>
    <col min="5" max="5" width="2.85546875" style="1" customWidth="1"/>
    <col min="6" max="6" width="3.5703125" style="4" customWidth="1"/>
    <col min="7" max="7" width="15.85546875" style="102" customWidth="1"/>
    <col min="8" max="8" width="2.5703125" style="4" customWidth="1"/>
    <col min="9" max="9" width="33.7109375" style="1" customWidth="1"/>
    <col min="10" max="10" width="2.7109375" style="1" customWidth="1"/>
    <col min="11" max="11" width="6.28515625" style="4" customWidth="1"/>
    <col min="12" max="13" width="9.7109375" style="4" customWidth="1"/>
    <col min="14" max="14" width="4" style="1" customWidth="1"/>
    <col min="15" max="15" width="8.5703125" style="1" customWidth="1"/>
    <col min="16" max="16" width="10" style="1" customWidth="1"/>
    <col min="17" max="17" width="15.5703125" style="4" customWidth="1"/>
    <col min="18" max="18" width="14.7109375" style="4" customWidth="1"/>
    <col min="19" max="19" width="14.7109375" style="2" customWidth="1"/>
    <col min="20" max="20" width="15.5703125" customWidth="1"/>
    <col min="21" max="21" width="15.28515625" style="96" customWidth="1"/>
    <col min="22" max="22" width="15.7109375" customWidth="1"/>
  </cols>
  <sheetData>
    <row r="1" spans="2:21" ht="14.25">
      <c r="B1" s="288" t="s">
        <v>188</v>
      </c>
      <c r="C1" s="288"/>
      <c r="D1" s="288"/>
      <c r="E1" s="288"/>
      <c r="F1" s="288"/>
    </row>
    <row r="2" spans="2:21" ht="25.15" customHeight="1" thickBot="1">
      <c r="B2" s="281" t="s">
        <v>793</v>
      </c>
      <c r="C2" s="281"/>
      <c r="D2" s="281"/>
      <c r="E2" s="281"/>
      <c r="F2" s="281"/>
      <c r="G2" s="281"/>
      <c r="H2" s="281"/>
      <c r="I2" s="281"/>
      <c r="J2" s="281"/>
      <c r="K2" s="281"/>
      <c r="L2" s="281"/>
      <c r="M2" s="281"/>
      <c r="N2" s="281"/>
      <c r="O2" s="3"/>
      <c r="P2" s="3"/>
    </row>
    <row r="3" spans="2:21" s="9" customFormat="1" ht="22.15" customHeight="1" thickBot="1">
      <c r="B3" s="134"/>
      <c r="C3" s="135"/>
      <c r="D3" s="134"/>
      <c r="E3" s="136">
        <f>P3+365</f>
        <v>44287</v>
      </c>
      <c r="F3" s="121"/>
      <c r="G3" s="241" t="s">
        <v>183</v>
      </c>
      <c r="H3" s="241"/>
      <c r="I3" s="137" t="s">
        <v>192</v>
      </c>
      <c r="J3" s="242" t="s">
        <v>170</v>
      </c>
      <c r="K3" s="242"/>
      <c r="L3" s="242"/>
      <c r="M3" s="242"/>
      <c r="N3" s="242"/>
      <c r="P3" s="237">
        <v>43922</v>
      </c>
      <c r="U3" s="97"/>
    </row>
    <row r="4" spans="2:21" s="9" customFormat="1" ht="21" customHeight="1">
      <c r="B4" s="138"/>
      <c r="C4" s="139"/>
      <c r="D4" s="138"/>
      <c r="E4" s="140"/>
      <c r="F4" s="141"/>
      <c r="G4" s="145"/>
      <c r="H4" s="146" t="s">
        <v>189</v>
      </c>
      <c r="I4" s="143" t="s">
        <v>190</v>
      </c>
      <c r="J4" s="287" t="s">
        <v>191</v>
      </c>
      <c r="K4" s="287"/>
      <c r="L4" s="287"/>
      <c r="M4" s="239" t="s">
        <v>252</v>
      </c>
      <c r="N4" s="239"/>
      <c r="P4" s="5"/>
      <c r="U4" s="97"/>
    </row>
    <row r="5" spans="2:21" s="11" customFormat="1" ht="25.15" customHeight="1">
      <c r="B5" s="268" t="s">
        <v>7</v>
      </c>
      <c r="C5" s="267" t="s">
        <v>8</v>
      </c>
      <c r="D5" s="267"/>
      <c r="E5" s="269" t="s">
        <v>9</v>
      </c>
      <c r="F5" s="292" t="s">
        <v>10</v>
      </c>
      <c r="G5" s="149" t="s">
        <v>185</v>
      </c>
      <c r="H5" s="279" t="s">
        <v>129</v>
      </c>
      <c r="I5" s="269" t="s">
        <v>130</v>
      </c>
      <c r="J5" s="280" t="s">
        <v>11</v>
      </c>
      <c r="K5" s="271" t="s">
        <v>3</v>
      </c>
      <c r="L5" s="273" t="s">
        <v>0</v>
      </c>
      <c r="M5" s="277" t="s">
        <v>1</v>
      </c>
      <c r="N5" s="270" t="s">
        <v>164</v>
      </c>
      <c r="O5" s="17"/>
      <c r="P5" s="10"/>
      <c r="U5" s="98"/>
    </row>
    <row r="6" spans="2:21" s="11" customFormat="1" ht="25.15" customHeight="1">
      <c r="B6" s="268"/>
      <c r="C6" s="267"/>
      <c r="D6" s="267"/>
      <c r="E6" s="269"/>
      <c r="F6" s="292"/>
      <c r="G6" s="150" t="s">
        <v>184</v>
      </c>
      <c r="H6" s="279"/>
      <c r="I6" s="269"/>
      <c r="J6" s="280"/>
      <c r="K6" s="272"/>
      <c r="L6" s="274"/>
      <c r="M6" s="278"/>
      <c r="N6" s="270"/>
      <c r="O6" s="17"/>
      <c r="P6" s="10"/>
      <c r="U6" s="98"/>
    </row>
    <row r="7" spans="2:21" s="9" customFormat="1" ht="12.6" customHeight="1">
      <c r="B7" s="243"/>
      <c r="C7" s="246"/>
      <c r="D7" s="255" t="str">
        <f>IF(B7="","",IF(B7=1,DATE(YEAR($E$3),B7,C7),IF(B7=2,DATE(YEAR($E$3),B7,C7),IF(B7=3,DATE(YEAR($E$3),B7,C7),DATE(YEAR($P$3),B7,C7)))))</f>
        <v/>
      </c>
      <c r="E7" s="252" t="str">
        <f>IF(B7="","",TEXT(WEEKDAY(D7),"aaa"))</f>
        <v/>
      </c>
      <c r="F7" s="289"/>
      <c r="G7" s="264" t="str">
        <f>IF(F7="","",IF(F7&lt;100,VLOOKUP(F7,'研修事項 一覧'!$B$223:$D$271,2,FALSE),IF(F7&gt;=100,VLOOKUP(F7,'研修事項 一覧'!$F$223:$H$245,2,FALSE),"再入力")))</f>
        <v/>
      </c>
      <c r="H7" s="258" t="str">
        <f>IF(F7="","",IF(F7&lt;100,VLOOKUP(F7,'研修事項 一覧'!$B$223:$D$271,3,FALSE),IF(F7&gt;=100,VLOOKUP(F7,'研修事項 一覧'!$F$223:$H$245,3,FALSE),"再入力")))</f>
        <v/>
      </c>
      <c r="I7" s="125"/>
      <c r="J7" s="249"/>
      <c r="K7" s="125"/>
      <c r="L7" s="126"/>
      <c r="M7" s="127"/>
      <c r="N7" s="261"/>
      <c r="O7" s="85"/>
      <c r="P7" s="6"/>
      <c r="U7" s="97"/>
    </row>
    <row r="8" spans="2:21" s="9" customFormat="1" ht="12.6" customHeight="1">
      <c r="B8" s="244"/>
      <c r="C8" s="247"/>
      <c r="D8" s="256"/>
      <c r="E8" s="253"/>
      <c r="F8" s="290"/>
      <c r="G8" s="265"/>
      <c r="H8" s="259"/>
      <c r="I8" s="128"/>
      <c r="J8" s="250"/>
      <c r="K8" s="128"/>
      <c r="L8" s="129"/>
      <c r="M8" s="130"/>
      <c r="N8" s="262"/>
      <c r="O8" s="85"/>
      <c r="P8" s="6"/>
      <c r="U8" s="97"/>
    </row>
    <row r="9" spans="2:21" s="9" customFormat="1" ht="12.6" customHeight="1">
      <c r="B9" s="244"/>
      <c r="C9" s="247"/>
      <c r="D9" s="256"/>
      <c r="E9" s="253"/>
      <c r="F9" s="290"/>
      <c r="G9" s="265"/>
      <c r="H9" s="259"/>
      <c r="I9" s="128"/>
      <c r="J9" s="250"/>
      <c r="K9" s="128"/>
      <c r="L9" s="129"/>
      <c r="M9" s="130"/>
      <c r="N9" s="262"/>
      <c r="O9" s="85"/>
    </row>
    <row r="10" spans="2:21" s="9" customFormat="1" ht="12.6" customHeight="1">
      <c r="B10" s="244"/>
      <c r="C10" s="247"/>
      <c r="D10" s="256"/>
      <c r="E10" s="253"/>
      <c r="F10" s="290"/>
      <c r="G10" s="265"/>
      <c r="H10" s="259"/>
      <c r="I10" s="128"/>
      <c r="J10" s="250"/>
      <c r="K10" s="128"/>
      <c r="L10" s="129"/>
      <c r="M10" s="130"/>
      <c r="N10" s="262"/>
      <c r="O10" s="85"/>
    </row>
    <row r="11" spans="2:21" s="9" customFormat="1" ht="12.6" customHeight="1">
      <c r="B11" s="245"/>
      <c r="C11" s="248"/>
      <c r="D11" s="257"/>
      <c r="E11" s="254"/>
      <c r="F11" s="291"/>
      <c r="G11" s="266"/>
      <c r="H11" s="260"/>
      <c r="I11" s="131"/>
      <c r="J11" s="251"/>
      <c r="K11" s="131"/>
      <c r="L11" s="129"/>
      <c r="M11" s="133"/>
      <c r="N11" s="263"/>
      <c r="O11" s="85"/>
    </row>
    <row r="12" spans="2:21" s="9" customFormat="1" ht="12.6" customHeight="1">
      <c r="B12" s="243"/>
      <c r="C12" s="246"/>
      <c r="D12" s="255" t="str">
        <f>IF(B12="","",IF(B12=1,DATE(YEAR($E$3),B12,C12),IF(B12=2,DATE(YEAR($E$3),B12,C12),IF(B12=3,DATE(YEAR($E$3),B12,C12),DATE(YEAR($P$3),B12,C12)))))</f>
        <v/>
      </c>
      <c r="E12" s="252" t="str">
        <f>IF(B12="","",TEXT(WEEKDAY(D12),"aaa"))</f>
        <v/>
      </c>
      <c r="F12" s="289"/>
      <c r="G12" s="264" t="str">
        <f>IF(F12="","",IF(F12&lt;100,VLOOKUP(F12,'研修事項 一覧'!$B$223:$D$271,2,FALSE),IF(F12&gt;=100,VLOOKUP(F12,'研修事項 一覧'!$F$223:$H$245,2,FALSE),"再入力")))</f>
        <v/>
      </c>
      <c r="H12" s="258" t="str">
        <f>IF(F12="","",IF(F12&lt;100,VLOOKUP(F12,'研修事項 一覧'!$B$223:$D$271,3,FALSE),IF(F12&gt;=100,VLOOKUP(F12,'研修事項 一覧'!$F$223:$H$245,3,FALSE),"再入力")))</f>
        <v/>
      </c>
      <c r="I12" s="125"/>
      <c r="J12" s="249"/>
      <c r="K12" s="125"/>
      <c r="L12" s="126"/>
      <c r="M12" s="127"/>
      <c r="N12" s="261"/>
      <c r="O12" s="85"/>
    </row>
    <row r="13" spans="2:21" s="9" customFormat="1" ht="12.6" customHeight="1">
      <c r="B13" s="244"/>
      <c r="C13" s="247"/>
      <c r="D13" s="256"/>
      <c r="E13" s="253"/>
      <c r="F13" s="290"/>
      <c r="G13" s="265"/>
      <c r="H13" s="259"/>
      <c r="I13" s="128"/>
      <c r="J13" s="250"/>
      <c r="K13" s="128"/>
      <c r="L13" s="129"/>
      <c r="M13" s="130"/>
      <c r="N13" s="262"/>
      <c r="O13" s="85"/>
    </row>
    <row r="14" spans="2:21" s="9" customFormat="1" ht="12.6" customHeight="1">
      <c r="B14" s="244"/>
      <c r="C14" s="247"/>
      <c r="D14" s="256"/>
      <c r="E14" s="253"/>
      <c r="F14" s="290"/>
      <c r="G14" s="265"/>
      <c r="H14" s="259"/>
      <c r="I14" s="128"/>
      <c r="J14" s="250"/>
      <c r="K14" s="128"/>
      <c r="L14" s="129"/>
      <c r="M14" s="130"/>
      <c r="N14" s="262"/>
      <c r="O14" s="85"/>
    </row>
    <row r="15" spans="2:21" s="9" customFormat="1" ht="12.6" customHeight="1">
      <c r="B15" s="244"/>
      <c r="C15" s="247"/>
      <c r="D15" s="256"/>
      <c r="E15" s="253"/>
      <c r="F15" s="290"/>
      <c r="G15" s="265"/>
      <c r="H15" s="259"/>
      <c r="I15" s="128"/>
      <c r="J15" s="250"/>
      <c r="K15" s="128"/>
      <c r="L15" s="129"/>
      <c r="M15" s="130"/>
      <c r="N15" s="262"/>
      <c r="O15" s="85"/>
    </row>
    <row r="16" spans="2:21" s="9" customFormat="1" ht="12.6" customHeight="1">
      <c r="B16" s="245"/>
      <c r="C16" s="248"/>
      <c r="D16" s="257"/>
      <c r="E16" s="254"/>
      <c r="F16" s="291"/>
      <c r="G16" s="266"/>
      <c r="H16" s="260"/>
      <c r="I16" s="131"/>
      <c r="J16" s="251"/>
      <c r="K16" s="131"/>
      <c r="L16" s="129"/>
      <c r="M16" s="133"/>
      <c r="N16" s="263"/>
      <c r="O16" s="85"/>
    </row>
    <row r="17" spans="2:15" s="9" customFormat="1" ht="12.6" customHeight="1">
      <c r="B17" s="243"/>
      <c r="C17" s="246"/>
      <c r="D17" s="255" t="str">
        <f>IF(B17="","",IF(B17=1,DATE(YEAR($E$3),B17,C17),IF(B17=2,DATE(YEAR($E$3),B17,C17),IF(B17=3,DATE(YEAR($E$3),B17,C17),DATE(YEAR($P$3),B17,C17)))))</f>
        <v/>
      </c>
      <c r="E17" s="252" t="str">
        <f>IF(B17="","",TEXT(WEEKDAY(D17),"aaa"))</f>
        <v/>
      </c>
      <c r="F17" s="289"/>
      <c r="G17" s="264" t="str">
        <f>IF(F17="","",IF(F17&lt;100,VLOOKUP(F17,'研修事項 一覧'!$B$223:$D$271,2,FALSE),IF(F17&gt;=100,VLOOKUP(F17,'研修事項 一覧'!$F$223:$H$245,2,FALSE),"再入力")))</f>
        <v/>
      </c>
      <c r="H17" s="258" t="str">
        <f>IF(F17="","",IF(F17&lt;100,VLOOKUP(F17,'研修事項 一覧'!$B$223:$D$271,3,FALSE),IF(F17&gt;=100,VLOOKUP(F17,'研修事項 一覧'!$F$223:$H$245,3,FALSE),"再入力")))</f>
        <v/>
      </c>
      <c r="I17" s="125"/>
      <c r="J17" s="249"/>
      <c r="K17" s="125"/>
      <c r="L17" s="126"/>
      <c r="M17" s="127"/>
      <c r="N17" s="261"/>
      <c r="O17" s="85"/>
    </row>
    <row r="18" spans="2:15" s="9" customFormat="1" ht="12.6" customHeight="1">
      <c r="B18" s="244"/>
      <c r="C18" s="247"/>
      <c r="D18" s="256"/>
      <c r="E18" s="253"/>
      <c r="F18" s="290"/>
      <c r="G18" s="265"/>
      <c r="H18" s="259"/>
      <c r="I18" s="128"/>
      <c r="J18" s="250"/>
      <c r="K18" s="128"/>
      <c r="L18" s="129"/>
      <c r="M18" s="130"/>
      <c r="N18" s="262"/>
      <c r="O18" s="85"/>
    </row>
    <row r="19" spans="2:15" s="9" customFormat="1" ht="12.6" customHeight="1">
      <c r="B19" s="244"/>
      <c r="C19" s="247"/>
      <c r="D19" s="256"/>
      <c r="E19" s="253"/>
      <c r="F19" s="290"/>
      <c r="G19" s="265"/>
      <c r="H19" s="259"/>
      <c r="I19" s="128"/>
      <c r="J19" s="250"/>
      <c r="K19" s="128"/>
      <c r="L19" s="129"/>
      <c r="M19" s="130"/>
      <c r="N19" s="262"/>
      <c r="O19" s="85"/>
    </row>
    <row r="20" spans="2:15" s="9" customFormat="1" ht="12.6" customHeight="1">
      <c r="B20" s="244"/>
      <c r="C20" s="247"/>
      <c r="D20" s="256"/>
      <c r="E20" s="253"/>
      <c r="F20" s="290"/>
      <c r="G20" s="265"/>
      <c r="H20" s="259"/>
      <c r="I20" s="128"/>
      <c r="J20" s="250"/>
      <c r="K20" s="128"/>
      <c r="L20" s="129"/>
      <c r="M20" s="130"/>
      <c r="N20" s="262"/>
      <c r="O20" s="85"/>
    </row>
    <row r="21" spans="2:15" s="9" customFormat="1" ht="12.6" customHeight="1">
      <c r="B21" s="245"/>
      <c r="C21" s="248"/>
      <c r="D21" s="257"/>
      <c r="E21" s="254"/>
      <c r="F21" s="291"/>
      <c r="G21" s="266"/>
      <c r="H21" s="260"/>
      <c r="I21" s="131"/>
      <c r="J21" s="251"/>
      <c r="K21" s="131"/>
      <c r="L21" s="129"/>
      <c r="M21" s="133"/>
      <c r="N21" s="263"/>
      <c r="O21" s="85"/>
    </row>
    <row r="22" spans="2:15" s="9" customFormat="1" ht="12.6" customHeight="1">
      <c r="B22" s="243"/>
      <c r="C22" s="246"/>
      <c r="D22" s="255" t="str">
        <f>IF(B22="","",IF(B22=1,DATE(YEAR($E$3),B22,C22),IF(B22=2,DATE(YEAR($E$3),B22,C22),IF(B22=3,DATE(YEAR($E$3),B22,C22),DATE(YEAR($P$3),B22,C22)))))</f>
        <v/>
      </c>
      <c r="E22" s="252" t="str">
        <f>IF(B22="","",TEXT(WEEKDAY(D22),"aaa"))</f>
        <v/>
      </c>
      <c r="F22" s="289"/>
      <c r="G22" s="264" t="str">
        <f>IF(F22="","",IF(F22&lt;100,VLOOKUP(F22,'研修事項 一覧'!$B$223:$D$271,2,FALSE),IF(F22&gt;=100,VLOOKUP(F22,'研修事項 一覧'!$F$223:$H$245,2,FALSE),"再入力")))</f>
        <v/>
      </c>
      <c r="H22" s="258" t="str">
        <f>IF(F22="","",IF(F22&lt;100,VLOOKUP(F22,'研修事項 一覧'!$B$223:$D$271,3,FALSE),IF(F22&gt;=100,VLOOKUP(F22,'研修事項 一覧'!$F$223:$H$245,3,FALSE),"再入力")))</f>
        <v/>
      </c>
      <c r="I22" s="125"/>
      <c r="J22" s="249"/>
      <c r="K22" s="125"/>
      <c r="L22" s="126"/>
      <c r="M22" s="127"/>
      <c r="N22" s="261"/>
      <c r="O22" s="85"/>
    </row>
    <row r="23" spans="2:15" s="9" customFormat="1" ht="12.6" customHeight="1">
      <c r="B23" s="244"/>
      <c r="C23" s="247"/>
      <c r="D23" s="256"/>
      <c r="E23" s="253"/>
      <c r="F23" s="290"/>
      <c r="G23" s="265"/>
      <c r="H23" s="259"/>
      <c r="I23" s="128"/>
      <c r="J23" s="250"/>
      <c r="K23" s="128"/>
      <c r="L23" s="129"/>
      <c r="M23" s="130"/>
      <c r="N23" s="262"/>
      <c r="O23" s="85"/>
    </row>
    <row r="24" spans="2:15" s="9" customFormat="1" ht="12.6" customHeight="1">
      <c r="B24" s="244"/>
      <c r="C24" s="247"/>
      <c r="D24" s="256"/>
      <c r="E24" s="253"/>
      <c r="F24" s="290"/>
      <c r="G24" s="265"/>
      <c r="H24" s="259"/>
      <c r="I24" s="128"/>
      <c r="J24" s="250"/>
      <c r="K24" s="128"/>
      <c r="L24" s="129"/>
      <c r="M24" s="130"/>
      <c r="N24" s="262"/>
      <c r="O24" s="85"/>
    </row>
    <row r="25" spans="2:15" s="9" customFormat="1" ht="12.6" customHeight="1">
      <c r="B25" s="244"/>
      <c r="C25" s="247"/>
      <c r="D25" s="256"/>
      <c r="E25" s="253"/>
      <c r="F25" s="290"/>
      <c r="G25" s="265"/>
      <c r="H25" s="259"/>
      <c r="I25" s="128"/>
      <c r="J25" s="250"/>
      <c r="K25" s="128"/>
      <c r="L25" s="129"/>
      <c r="M25" s="130"/>
      <c r="N25" s="262"/>
      <c r="O25" s="85"/>
    </row>
    <row r="26" spans="2:15" s="9" customFormat="1" ht="12.6" customHeight="1">
      <c r="B26" s="245"/>
      <c r="C26" s="248"/>
      <c r="D26" s="257"/>
      <c r="E26" s="254"/>
      <c r="F26" s="291"/>
      <c r="G26" s="266"/>
      <c r="H26" s="260"/>
      <c r="I26" s="131"/>
      <c r="J26" s="251"/>
      <c r="K26" s="131"/>
      <c r="L26" s="129"/>
      <c r="M26" s="133"/>
      <c r="N26" s="263"/>
      <c r="O26" s="85"/>
    </row>
    <row r="27" spans="2:15" s="9" customFormat="1" ht="12.6" customHeight="1">
      <c r="B27" s="243"/>
      <c r="C27" s="246"/>
      <c r="D27" s="255" t="str">
        <f>IF(B27="","",IF(B27=1,DATE(YEAR($E$3),B27,C27),IF(B27=2,DATE(YEAR($E$3),B27,C27),IF(B27=3,DATE(YEAR($E$3),B27,C27),DATE(YEAR($P$3),B27,C27)))))</f>
        <v/>
      </c>
      <c r="E27" s="252" t="str">
        <f>IF(B27="","",TEXT(WEEKDAY(D27),"aaa"))</f>
        <v/>
      </c>
      <c r="F27" s="289"/>
      <c r="G27" s="264" t="str">
        <f>IF(F27="","",IF(F27&lt;100,VLOOKUP(F27,'研修事項 一覧'!$B$223:$D$271,2,FALSE),IF(F27&gt;=100,VLOOKUP(F27,'研修事項 一覧'!$F$223:$H$245,2,FALSE),"再入力")))</f>
        <v/>
      </c>
      <c r="H27" s="258" t="str">
        <f>IF(F27="","",IF(F27&lt;100,VLOOKUP(F27,'研修事項 一覧'!$B$223:$D$271,3,FALSE),IF(F27&gt;=100,VLOOKUP(F27,'研修事項 一覧'!$F$223:$H$245,3,FALSE),"再入力")))</f>
        <v/>
      </c>
      <c r="I27" s="125"/>
      <c r="J27" s="249"/>
      <c r="K27" s="125"/>
      <c r="L27" s="126"/>
      <c r="M27" s="127"/>
      <c r="N27" s="261"/>
      <c r="O27" s="85"/>
    </row>
    <row r="28" spans="2:15" s="9" customFormat="1" ht="12.6" customHeight="1">
      <c r="B28" s="244"/>
      <c r="C28" s="247"/>
      <c r="D28" s="256"/>
      <c r="E28" s="253"/>
      <c r="F28" s="290"/>
      <c r="G28" s="265"/>
      <c r="H28" s="259"/>
      <c r="I28" s="128"/>
      <c r="J28" s="250"/>
      <c r="K28" s="128"/>
      <c r="L28" s="129"/>
      <c r="M28" s="130"/>
      <c r="N28" s="262"/>
      <c r="O28" s="85"/>
    </row>
    <row r="29" spans="2:15" s="9" customFormat="1" ht="12.6" customHeight="1">
      <c r="B29" s="244"/>
      <c r="C29" s="247"/>
      <c r="D29" s="256"/>
      <c r="E29" s="253"/>
      <c r="F29" s="290"/>
      <c r="G29" s="265"/>
      <c r="H29" s="259"/>
      <c r="I29" s="128"/>
      <c r="J29" s="250"/>
      <c r="K29" s="128"/>
      <c r="L29" s="129"/>
      <c r="M29" s="130"/>
      <c r="N29" s="262"/>
      <c r="O29" s="85"/>
    </row>
    <row r="30" spans="2:15" s="9" customFormat="1" ht="12.6" customHeight="1">
      <c r="B30" s="244"/>
      <c r="C30" s="247"/>
      <c r="D30" s="256"/>
      <c r="E30" s="253"/>
      <c r="F30" s="290"/>
      <c r="G30" s="265"/>
      <c r="H30" s="259"/>
      <c r="I30" s="128"/>
      <c r="J30" s="250"/>
      <c r="K30" s="128"/>
      <c r="L30" s="129"/>
      <c r="M30" s="130"/>
      <c r="N30" s="262"/>
      <c r="O30" s="85"/>
    </row>
    <row r="31" spans="2:15" s="9" customFormat="1" ht="12.6" customHeight="1">
      <c r="B31" s="245"/>
      <c r="C31" s="248"/>
      <c r="D31" s="257"/>
      <c r="E31" s="254"/>
      <c r="F31" s="291"/>
      <c r="G31" s="266"/>
      <c r="H31" s="260"/>
      <c r="I31" s="131"/>
      <c r="J31" s="251"/>
      <c r="K31" s="131"/>
      <c r="L31" s="129"/>
      <c r="M31" s="133"/>
      <c r="N31" s="263"/>
      <c r="O31" s="85"/>
    </row>
    <row r="32" spans="2:15" s="9" customFormat="1" ht="12.6" customHeight="1">
      <c r="B32" s="243"/>
      <c r="C32" s="246"/>
      <c r="D32" s="255" t="str">
        <f>IF(B32="","",IF(B32=1,DATE(YEAR($E$3),B32,C32),IF(B32=2,DATE(YEAR($E$3),B32,C32),IF(B32=3,DATE(YEAR($E$3),B32,C32),DATE(YEAR($P$3),B32,C32)))))</f>
        <v/>
      </c>
      <c r="E32" s="252" t="str">
        <f>IF(B32="","",TEXT(WEEKDAY(D32),"aaa"))</f>
        <v/>
      </c>
      <c r="F32" s="289"/>
      <c r="G32" s="264" t="str">
        <f>IF(F32="","",IF(F32&lt;100,VLOOKUP(F32,'研修事項 一覧'!$B$223:$D$271,2,FALSE),IF(F32&gt;=100,VLOOKUP(F32,'研修事項 一覧'!$F$223:$H$245,2,FALSE),"再入力")))</f>
        <v/>
      </c>
      <c r="H32" s="258" t="str">
        <f>IF(F32="","",IF(F32&lt;100,VLOOKUP(F32,'研修事項 一覧'!$B$223:$D$271,3,FALSE),IF(F32&gt;=100,VLOOKUP(F32,'研修事項 一覧'!$F$223:$H$245,3,FALSE),"再入力")))</f>
        <v/>
      </c>
      <c r="I32" s="125"/>
      <c r="J32" s="249"/>
      <c r="K32" s="125"/>
      <c r="L32" s="126"/>
      <c r="M32" s="127"/>
      <c r="N32" s="261"/>
      <c r="O32" s="85"/>
    </row>
    <row r="33" spans="2:21" s="9" customFormat="1" ht="12.6" customHeight="1">
      <c r="B33" s="244"/>
      <c r="C33" s="247"/>
      <c r="D33" s="256"/>
      <c r="E33" s="253"/>
      <c r="F33" s="290"/>
      <c r="G33" s="265"/>
      <c r="H33" s="259"/>
      <c r="I33" s="128"/>
      <c r="J33" s="250"/>
      <c r="K33" s="128"/>
      <c r="L33" s="129"/>
      <c r="M33" s="130"/>
      <c r="N33" s="262"/>
      <c r="O33" s="85"/>
    </row>
    <row r="34" spans="2:21" s="9" customFormat="1" ht="12.6" customHeight="1">
      <c r="B34" s="244"/>
      <c r="C34" s="247"/>
      <c r="D34" s="256"/>
      <c r="E34" s="253"/>
      <c r="F34" s="290"/>
      <c r="G34" s="265"/>
      <c r="H34" s="259"/>
      <c r="I34" s="128"/>
      <c r="J34" s="250"/>
      <c r="K34" s="128"/>
      <c r="L34" s="129"/>
      <c r="M34" s="130"/>
      <c r="N34" s="262"/>
      <c r="O34" s="85"/>
    </row>
    <row r="35" spans="2:21" s="9" customFormat="1" ht="12.6" customHeight="1">
      <c r="B35" s="244"/>
      <c r="C35" s="247"/>
      <c r="D35" s="256"/>
      <c r="E35" s="253"/>
      <c r="F35" s="290"/>
      <c r="G35" s="265"/>
      <c r="H35" s="259"/>
      <c r="I35" s="128"/>
      <c r="J35" s="250"/>
      <c r="K35" s="128"/>
      <c r="L35" s="129"/>
      <c r="M35" s="130"/>
      <c r="N35" s="262"/>
      <c r="O35" s="85"/>
      <c r="P35" s="6"/>
      <c r="Q35" s="7"/>
      <c r="R35" s="12"/>
      <c r="S35" s="8"/>
      <c r="U35" s="100"/>
    </row>
    <row r="36" spans="2:21" s="9" customFormat="1" ht="12.6" customHeight="1">
      <c r="B36" s="245"/>
      <c r="C36" s="248"/>
      <c r="D36" s="257"/>
      <c r="E36" s="254"/>
      <c r="F36" s="291"/>
      <c r="G36" s="266"/>
      <c r="H36" s="260"/>
      <c r="I36" s="131"/>
      <c r="J36" s="251"/>
      <c r="K36" s="131"/>
      <c r="L36" s="129"/>
      <c r="M36" s="133"/>
      <c r="N36" s="263"/>
      <c r="O36" s="85"/>
      <c r="P36" s="6"/>
      <c r="Q36" s="7"/>
      <c r="R36" s="12"/>
      <c r="S36" s="8"/>
      <c r="U36" s="100"/>
    </row>
    <row r="37" spans="2:21" s="9" customFormat="1" ht="12.6" customHeight="1">
      <c r="B37" s="243"/>
      <c r="C37" s="246"/>
      <c r="D37" s="255" t="str">
        <f>IF(B37="","",IF(B37=1,DATE(YEAR($E$3),B37,C37),IF(B37=2,DATE(YEAR($E$3),B37,C37),IF(B37=3,DATE(YEAR($E$3),B37,C37),DATE(YEAR($P$3),B37,C37)))))</f>
        <v/>
      </c>
      <c r="E37" s="252" t="str">
        <f>IF(B37="","",TEXT(WEEKDAY(D37),"aaa"))</f>
        <v/>
      </c>
      <c r="F37" s="289"/>
      <c r="G37" s="264" t="str">
        <f>IF(F37="","",IF(F37&lt;100,VLOOKUP(F37,'研修事項 一覧'!$B$223:$D$271,2,FALSE),IF(F37&gt;=100,VLOOKUP(F37,'研修事項 一覧'!$F$223:$H$245,2,FALSE),"再入力")))</f>
        <v/>
      </c>
      <c r="H37" s="258" t="str">
        <f>IF(F37="","",IF(F37&lt;100,VLOOKUP(F37,'研修事項 一覧'!$B$223:$D$271,3,FALSE),IF(F37&gt;=100,VLOOKUP(F37,'研修事項 一覧'!$F$223:$H$245,3,FALSE),"再入力")))</f>
        <v/>
      </c>
      <c r="I37" s="125"/>
      <c r="J37" s="249"/>
      <c r="K37" s="125"/>
      <c r="L37" s="126"/>
      <c r="M37" s="127"/>
      <c r="N37" s="261"/>
      <c r="O37" s="85"/>
      <c r="P37" s="6"/>
      <c r="Q37" s="7"/>
      <c r="R37" s="12"/>
      <c r="S37" s="8"/>
      <c r="U37" s="100"/>
    </row>
    <row r="38" spans="2:21" s="9" customFormat="1" ht="12.6" customHeight="1">
      <c r="B38" s="244"/>
      <c r="C38" s="247"/>
      <c r="D38" s="256"/>
      <c r="E38" s="253"/>
      <c r="F38" s="290"/>
      <c r="G38" s="265"/>
      <c r="H38" s="259"/>
      <c r="I38" s="128"/>
      <c r="J38" s="250"/>
      <c r="K38" s="128"/>
      <c r="L38" s="129"/>
      <c r="M38" s="130"/>
      <c r="N38" s="262"/>
      <c r="O38" s="85"/>
      <c r="P38" s="6"/>
      <c r="Q38" s="7"/>
      <c r="R38" s="12"/>
      <c r="S38" s="8"/>
      <c r="U38" s="100"/>
    </row>
    <row r="39" spans="2:21" s="9" customFormat="1" ht="12.6" customHeight="1">
      <c r="B39" s="244"/>
      <c r="C39" s="247"/>
      <c r="D39" s="256"/>
      <c r="E39" s="253"/>
      <c r="F39" s="290"/>
      <c r="G39" s="265"/>
      <c r="H39" s="259"/>
      <c r="I39" s="128"/>
      <c r="J39" s="250"/>
      <c r="K39" s="128"/>
      <c r="L39" s="129"/>
      <c r="M39" s="130"/>
      <c r="N39" s="262"/>
      <c r="O39" s="85"/>
      <c r="P39" s="6"/>
      <c r="Q39" s="7"/>
      <c r="R39" s="12"/>
      <c r="S39" s="8"/>
      <c r="U39" s="100"/>
    </row>
    <row r="40" spans="2:21" s="9" customFormat="1" ht="12.6" customHeight="1">
      <c r="B40" s="244"/>
      <c r="C40" s="247"/>
      <c r="D40" s="256"/>
      <c r="E40" s="253"/>
      <c r="F40" s="290"/>
      <c r="G40" s="265"/>
      <c r="H40" s="259"/>
      <c r="I40" s="128"/>
      <c r="J40" s="250"/>
      <c r="K40" s="128"/>
      <c r="L40" s="129"/>
      <c r="M40" s="130"/>
      <c r="N40" s="262"/>
      <c r="O40" s="85"/>
      <c r="P40" s="6"/>
      <c r="Q40" s="7"/>
      <c r="R40" s="12"/>
      <c r="S40" s="8"/>
      <c r="U40" s="100"/>
    </row>
    <row r="41" spans="2:21" s="9" customFormat="1" ht="12.6" customHeight="1">
      <c r="B41" s="245"/>
      <c r="C41" s="248"/>
      <c r="D41" s="257"/>
      <c r="E41" s="254"/>
      <c r="F41" s="291"/>
      <c r="G41" s="266"/>
      <c r="H41" s="260"/>
      <c r="I41" s="131"/>
      <c r="J41" s="251"/>
      <c r="K41" s="131"/>
      <c r="L41" s="129"/>
      <c r="M41" s="133"/>
      <c r="N41" s="263"/>
      <c r="O41" s="85"/>
      <c r="P41" s="6"/>
      <c r="Q41" s="7"/>
      <c r="R41" s="12"/>
      <c r="S41" s="8"/>
      <c r="U41" s="100"/>
    </row>
    <row r="42" spans="2:21" s="9" customFormat="1" ht="12.6" customHeight="1">
      <c r="B42" s="243"/>
      <c r="C42" s="246"/>
      <c r="D42" s="255" t="str">
        <f>IF(B42="","",IF(B42=1,DATE(YEAR($E$3),B42,C42),IF(B42=2,DATE(YEAR($E$3),B42,C42),IF(B42=3,DATE(YEAR($E$3),B42,C42),DATE(YEAR($P$3),B42,C42)))))</f>
        <v/>
      </c>
      <c r="E42" s="252" t="str">
        <f>IF(B42="","",TEXT(WEEKDAY(D42),"aaa"))</f>
        <v/>
      </c>
      <c r="F42" s="289"/>
      <c r="G42" s="264" t="str">
        <f>IF(F42="","",IF(F42&lt;100,VLOOKUP(F42,'研修事項 一覧'!$B$223:$D$271,2,FALSE),IF(F42&gt;=100,VLOOKUP(F42,'研修事項 一覧'!$F$223:$H$245,2,FALSE),"再入力")))</f>
        <v/>
      </c>
      <c r="H42" s="258" t="str">
        <f>IF(F42="","",IF(F42&lt;100,VLOOKUP(F42,'研修事項 一覧'!$B$223:$D$271,3,FALSE),IF(F42&gt;=100,VLOOKUP(F42,'研修事項 一覧'!$F$223:$H$245,3,FALSE),"再入力")))</f>
        <v/>
      </c>
      <c r="I42" s="125"/>
      <c r="J42" s="249"/>
      <c r="K42" s="125"/>
      <c r="L42" s="126"/>
      <c r="M42" s="127"/>
      <c r="N42" s="261"/>
      <c r="O42" s="85"/>
      <c r="P42" s="6"/>
      <c r="Q42" s="7"/>
      <c r="R42" s="12"/>
      <c r="S42" s="8"/>
      <c r="U42" s="100"/>
    </row>
    <row r="43" spans="2:21" s="9" customFormat="1" ht="12.6" customHeight="1">
      <c r="B43" s="244"/>
      <c r="C43" s="247"/>
      <c r="D43" s="256"/>
      <c r="E43" s="253"/>
      <c r="F43" s="290"/>
      <c r="G43" s="265"/>
      <c r="H43" s="259"/>
      <c r="I43" s="128"/>
      <c r="J43" s="250"/>
      <c r="K43" s="128"/>
      <c r="L43" s="129"/>
      <c r="M43" s="130"/>
      <c r="N43" s="262"/>
      <c r="O43" s="85"/>
      <c r="P43" s="6"/>
      <c r="Q43" s="7"/>
      <c r="R43" s="12"/>
      <c r="S43" s="8"/>
      <c r="U43" s="100"/>
    </row>
    <row r="44" spans="2:21" s="9" customFormat="1" ht="12.6" customHeight="1">
      <c r="B44" s="244"/>
      <c r="C44" s="247"/>
      <c r="D44" s="256"/>
      <c r="E44" s="253"/>
      <c r="F44" s="290"/>
      <c r="G44" s="265"/>
      <c r="H44" s="259"/>
      <c r="I44" s="128"/>
      <c r="J44" s="250"/>
      <c r="K44" s="128"/>
      <c r="L44" s="129"/>
      <c r="M44" s="130"/>
      <c r="N44" s="262"/>
      <c r="O44" s="85"/>
      <c r="P44" s="6"/>
      <c r="Q44" s="7"/>
      <c r="R44" s="12"/>
      <c r="S44" s="8"/>
      <c r="U44" s="100"/>
    </row>
    <row r="45" spans="2:21" s="9" customFormat="1" ht="12.6" customHeight="1">
      <c r="B45" s="244"/>
      <c r="C45" s="247"/>
      <c r="D45" s="256"/>
      <c r="E45" s="253"/>
      <c r="F45" s="290"/>
      <c r="G45" s="265"/>
      <c r="H45" s="259"/>
      <c r="I45" s="128"/>
      <c r="J45" s="250"/>
      <c r="K45" s="128"/>
      <c r="L45" s="129"/>
      <c r="M45" s="130"/>
      <c r="N45" s="262"/>
      <c r="O45" s="85"/>
      <c r="P45" s="6"/>
      <c r="Q45" s="7"/>
      <c r="R45" s="12"/>
      <c r="S45" s="8"/>
      <c r="U45" s="100"/>
    </row>
    <row r="46" spans="2:21" s="9" customFormat="1" ht="12.6" customHeight="1">
      <c r="B46" s="245"/>
      <c r="C46" s="248"/>
      <c r="D46" s="257"/>
      <c r="E46" s="254"/>
      <c r="F46" s="291"/>
      <c r="G46" s="266"/>
      <c r="H46" s="260"/>
      <c r="I46" s="131"/>
      <c r="J46" s="251"/>
      <c r="K46" s="131"/>
      <c r="L46" s="129"/>
      <c r="M46" s="133"/>
      <c r="N46" s="263"/>
      <c r="O46" s="85"/>
      <c r="P46" s="6"/>
      <c r="Q46" s="7"/>
      <c r="R46" s="12"/>
      <c r="S46" s="8"/>
      <c r="U46" s="100"/>
    </row>
    <row r="47" spans="2:21" s="9" customFormat="1" ht="12.6" customHeight="1">
      <c r="B47" s="243"/>
      <c r="C47" s="246"/>
      <c r="D47" s="255" t="str">
        <f>IF(B47="","",IF(B47=1,DATE(YEAR($E$3),B47,C47),IF(B47=2,DATE(YEAR($E$3),B47,C47),IF(B47=3,DATE(YEAR($E$3),B47,C47),DATE(YEAR($P$3),B47,C47)))))</f>
        <v/>
      </c>
      <c r="E47" s="252" t="str">
        <f>IF(B47="","",TEXT(WEEKDAY(D47),"aaa"))</f>
        <v/>
      </c>
      <c r="F47" s="289"/>
      <c r="G47" s="264" t="str">
        <f>IF(F47="","",IF(F47&lt;100,VLOOKUP(F47,'研修事項 一覧'!$B$223:$D$271,2,FALSE),IF(F47&gt;=100,VLOOKUP(F47,'研修事項 一覧'!$F$223:$H$245,2,FALSE),"再入力")))</f>
        <v/>
      </c>
      <c r="H47" s="258" t="str">
        <f>IF(F47="","",IF(F47&lt;100,VLOOKUP(F47,'研修事項 一覧'!$B$223:$D$271,3,FALSE),IF(F47&gt;=100,VLOOKUP(F47,'研修事項 一覧'!$F$223:$H$245,3,FALSE),"再入力")))</f>
        <v/>
      </c>
      <c r="I47" s="125"/>
      <c r="J47" s="249"/>
      <c r="K47" s="125"/>
      <c r="L47" s="126"/>
      <c r="M47" s="127"/>
      <c r="N47" s="261"/>
      <c r="O47" s="85"/>
      <c r="P47" s="6"/>
      <c r="Q47" s="7"/>
      <c r="R47" s="12"/>
      <c r="S47" s="8"/>
      <c r="U47" s="100"/>
    </row>
    <row r="48" spans="2:21" s="9" customFormat="1" ht="12.6" customHeight="1">
      <c r="B48" s="244"/>
      <c r="C48" s="247"/>
      <c r="D48" s="256"/>
      <c r="E48" s="253"/>
      <c r="F48" s="290"/>
      <c r="G48" s="265"/>
      <c r="H48" s="259"/>
      <c r="I48" s="128"/>
      <c r="J48" s="250"/>
      <c r="K48" s="128"/>
      <c r="L48" s="129"/>
      <c r="M48" s="130"/>
      <c r="N48" s="262"/>
      <c r="O48" s="85"/>
      <c r="P48" s="6"/>
      <c r="Q48" s="7"/>
      <c r="R48" s="12"/>
      <c r="S48" s="8"/>
      <c r="U48" s="100"/>
    </row>
    <row r="49" spans="2:21" s="9" customFormat="1" ht="12.6" customHeight="1">
      <c r="B49" s="244"/>
      <c r="C49" s="247"/>
      <c r="D49" s="256"/>
      <c r="E49" s="253"/>
      <c r="F49" s="290"/>
      <c r="G49" s="265"/>
      <c r="H49" s="259"/>
      <c r="I49" s="128"/>
      <c r="J49" s="250"/>
      <c r="K49" s="128"/>
      <c r="L49" s="129"/>
      <c r="M49" s="130"/>
      <c r="N49" s="262"/>
      <c r="O49" s="85"/>
      <c r="P49" s="6"/>
      <c r="Q49" s="7"/>
      <c r="R49" s="12"/>
      <c r="S49" s="8"/>
      <c r="U49" s="100"/>
    </row>
    <row r="50" spans="2:21" s="9" customFormat="1" ht="12.6" customHeight="1">
      <c r="B50" s="244"/>
      <c r="C50" s="247"/>
      <c r="D50" s="256"/>
      <c r="E50" s="253"/>
      <c r="F50" s="290"/>
      <c r="G50" s="265"/>
      <c r="H50" s="259"/>
      <c r="I50" s="128"/>
      <c r="J50" s="250"/>
      <c r="K50" s="128"/>
      <c r="L50" s="129"/>
      <c r="M50" s="130"/>
      <c r="N50" s="262"/>
      <c r="O50" s="85"/>
      <c r="P50" s="6"/>
      <c r="Q50" s="7"/>
      <c r="R50" s="12"/>
      <c r="S50" s="8"/>
      <c r="U50" s="100"/>
    </row>
    <row r="51" spans="2:21" s="9" customFormat="1" ht="12.6" customHeight="1">
      <c r="B51" s="245"/>
      <c r="C51" s="248"/>
      <c r="D51" s="257"/>
      <c r="E51" s="254"/>
      <c r="F51" s="291"/>
      <c r="G51" s="266"/>
      <c r="H51" s="260"/>
      <c r="I51" s="131"/>
      <c r="J51" s="251"/>
      <c r="K51" s="131"/>
      <c r="L51" s="129"/>
      <c r="M51" s="133"/>
      <c r="N51" s="263"/>
      <c r="O51" s="85"/>
      <c r="P51" s="6"/>
      <c r="Q51" s="7"/>
      <c r="R51" s="12"/>
      <c r="S51" s="8"/>
      <c r="U51" s="100"/>
    </row>
    <row r="52" spans="2:21" s="9" customFormat="1" ht="12.6" customHeight="1">
      <c r="B52" s="243"/>
      <c r="C52" s="246"/>
      <c r="D52" s="255" t="str">
        <f>IF(B52="","",IF(B52=1,DATE(YEAR($E$3),B52,C52),IF(B52=2,DATE(YEAR($E$3),B52,C52),IF(B52=3,DATE(YEAR($E$3),B52,C52),DATE(YEAR($P$3),B52,C52)))))</f>
        <v/>
      </c>
      <c r="E52" s="252" t="str">
        <f>IF(B52="","",TEXT(WEEKDAY(D52),"aaa"))</f>
        <v/>
      </c>
      <c r="F52" s="289"/>
      <c r="G52" s="264" t="str">
        <f>IF(F52="","",IF(F52&lt;100,VLOOKUP(F52,'研修事項 一覧'!$B$223:$D$271,2,FALSE),IF(F52&gt;=100,VLOOKUP(F52,'研修事項 一覧'!$F$223:$H$245,2,FALSE),"再入力")))</f>
        <v/>
      </c>
      <c r="H52" s="258" t="str">
        <f>IF(F52="","",IF(F52&lt;100,VLOOKUP(F52,'研修事項 一覧'!$B$223:$D$271,3,FALSE),IF(F52&gt;=100,VLOOKUP(F52,'研修事項 一覧'!$F$223:$H$245,3,FALSE),"再入力")))</f>
        <v/>
      </c>
      <c r="I52" s="125"/>
      <c r="J52" s="249"/>
      <c r="K52" s="125"/>
      <c r="L52" s="126"/>
      <c r="M52" s="127"/>
      <c r="N52" s="261"/>
      <c r="O52" s="85"/>
      <c r="P52" s="6"/>
      <c r="Q52" s="7"/>
      <c r="R52" s="12"/>
      <c r="S52" s="8"/>
      <c r="U52" s="100"/>
    </row>
    <row r="53" spans="2:21" s="9" customFormat="1" ht="12.6" customHeight="1">
      <c r="B53" s="244"/>
      <c r="C53" s="247"/>
      <c r="D53" s="256"/>
      <c r="E53" s="253"/>
      <c r="F53" s="290"/>
      <c r="G53" s="265"/>
      <c r="H53" s="259"/>
      <c r="I53" s="128"/>
      <c r="J53" s="250"/>
      <c r="K53" s="128"/>
      <c r="L53" s="129"/>
      <c r="M53" s="130"/>
      <c r="N53" s="262"/>
      <c r="O53" s="85"/>
      <c r="P53" s="6"/>
      <c r="Q53" s="7"/>
      <c r="R53" s="12"/>
      <c r="S53" s="8"/>
      <c r="U53" s="100"/>
    </row>
    <row r="54" spans="2:21" s="9" customFormat="1" ht="12.6" customHeight="1">
      <c r="B54" s="244"/>
      <c r="C54" s="247"/>
      <c r="D54" s="256"/>
      <c r="E54" s="253"/>
      <c r="F54" s="290"/>
      <c r="G54" s="265"/>
      <c r="H54" s="259"/>
      <c r="I54" s="128"/>
      <c r="J54" s="250"/>
      <c r="K54" s="128"/>
      <c r="L54" s="129"/>
      <c r="M54" s="130"/>
      <c r="N54" s="262"/>
      <c r="O54" s="85"/>
      <c r="P54" s="6"/>
      <c r="Q54" s="7"/>
      <c r="R54" s="12"/>
      <c r="S54" s="8"/>
      <c r="U54" s="100"/>
    </row>
    <row r="55" spans="2:21" s="9" customFormat="1" ht="12.6" customHeight="1">
      <c r="B55" s="244"/>
      <c r="C55" s="247"/>
      <c r="D55" s="256"/>
      <c r="E55" s="253"/>
      <c r="F55" s="290"/>
      <c r="G55" s="265"/>
      <c r="H55" s="259"/>
      <c r="I55" s="128"/>
      <c r="J55" s="250"/>
      <c r="K55" s="128"/>
      <c r="L55" s="129"/>
      <c r="M55" s="130"/>
      <c r="N55" s="262"/>
      <c r="O55" s="85"/>
      <c r="P55" s="6"/>
      <c r="Q55" s="7"/>
      <c r="R55" s="12"/>
      <c r="S55" s="8"/>
      <c r="U55" s="100"/>
    </row>
    <row r="56" spans="2:21" s="9" customFormat="1" ht="12.6" customHeight="1">
      <c r="B56" s="245"/>
      <c r="C56" s="248"/>
      <c r="D56" s="257"/>
      <c r="E56" s="254"/>
      <c r="F56" s="291"/>
      <c r="G56" s="266"/>
      <c r="H56" s="260"/>
      <c r="I56" s="131"/>
      <c r="J56" s="251"/>
      <c r="K56" s="131"/>
      <c r="L56" s="129"/>
      <c r="M56" s="133"/>
      <c r="N56" s="263"/>
      <c r="O56" s="85"/>
      <c r="P56" s="6"/>
      <c r="Q56" s="7"/>
      <c r="R56" s="12"/>
      <c r="S56" s="8"/>
      <c r="U56" s="100"/>
    </row>
    <row r="57" spans="2:21" s="9" customFormat="1" ht="12.6" customHeight="1">
      <c r="B57" s="243"/>
      <c r="C57" s="246"/>
      <c r="D57" s="255" t="str">
        <f>IF(B57="","",IF(B57=1,DATE(YEAR($E$3),B57,C57),IF(B57=2,DATE(YEAR($E$3),B57,C57),IF(B57=3,DATE(YEAR($E$3),B57,C57),DATE(YEAR($P$3),B57,C57)))))</f>
        <v/>
      </c>
      <c r="E57" s="252" t="str">
        <f>IF(B57="","",TEXT(WEEKDAY(D57),"aaa"))</f>
        <v/>
      </c>
      <c r="F57" s="289"/>
      <c r="G57" s="264" t="str">
        <f>IF(F57="","",IF(F57&lt;100,VLOOKUP(F57,'研修事項 一覧'!$B$223:$D$271,2,FALSE),IF(F57&gt;=100,VLOOKUP(F57,'研修事項 一覧'!$F$223:$H$245,2,FALSE),"再入力")))</f>
        <v/>
      </c>
      <c r="H57" s="258" t="str">
        <f>IF(F57="","",IF(F57&lt;100,VLOOKUP(F57,'研修事項 一覧'!$B$223:$D$271,3,FALSE),IF(F57&gt;=100,VLOOKUP(F57,'研修事項 一覧'!$F$223:$H$245,3,FALSE),"再入力")))</f>
        <v/>
      </c>
      <c r="I57" s="125"/>
      <c r="J57" s="249"/>
      <c r="K57" s="125"/>
      <c r="L57" s="126"/>
      <c r="M57" s="127"/>
      <c r="N57" s="261"/>
      <c r="O57" s="85"/>
      <c r="P57" s="6"/>
      <c r="Q57" s="7"/>
      <c r="R57" s="12"/>
      <c r="S57" s="8"/>
      <c r="U57" s="100"/>
    </row>
    <row r="58" spans="2:21" s="9" customFormat="1" ht="12.6" customHeight="1">
      <c r="B58" s="244"/>
      <c r="C58" s="247"/>
      <c r="D58" s="256"/>
      <c r="E58" s="253"/>
      <c r="F58" s="290"/>
      <c r="G58" s="265"/>
      <c r="H58" s="259"/>
      <c r="I58" s="128"/>
      <c r="J58" s="250"/>
      <c r="K58" s="128"/>
      <c r="L58" s="129"/>
      <c r="M58" s="130"/>
      <c r="N58" s="262"/>
      <c r="O58" s="85"/>
      <c r="P58" s="6"/>
      <c r="Q58" s="7"/>
      <c r="R58" s="12"/>
      <c r="S58" s="8"/>
      <c r="U58" s="100"/>
    </row>
    <row r="59" spans="2:21" s="9" customFormat="1" ht="12.6" customHeight="1">
      <c r="B59" s="244"/>
      <c r="C59" s="247"/>
      <c r="D59" s="256"/>
      <c r="E59" s="253"/>
      <c r="F59" s="290"/>
      <c r="G59" s="265"/>
      <c r="H59" s="259"/>
      <c r="I59" s="128"/>
      <c r="J59" s="250"/>
      <c r="K59" s="128"/>
      <c r="L59" s="129"/>
      <c r="M59" s="130"/>
      <c r="N59" s="262"/>
      <c r="O59" s="85"/>
      <c r="P59" s="6"/>
      <c r="Q59" s="7"/>
      <c r="R59" s="12"/>
      <c r="S59" s="8"/>
      <c r="U59" s="100"/>
    </row>
    <row r="60" spans="2:21" s="9" customFormat="1" ht="12.6" customHeight="1">
      <c r="B60" s="244"/>
      <c r="C60" s="247"/>
      <c r="D60" s="256"/>
      <c r="E60" s="253"/>
      <c r="F60" s="290"/>
      <c r="G60" s="265"/>
      <c r="H60" s="259"/>
      <c r="I60" s="128"/>
      <c r="J60" s="250"/>
      <c r="K60" s="128"/>
      <c r="L60" s="129"/>
      <c r="M60" s="130"/>
      <c r="N60" s="262"/>
      <c r="O60" s="85"/>
      <c r="P60" s="6"/>
      <c r="Q60" s="7"/>
      <c r="R60" s="12"/>
      <c r="S60" s="8"/>
      <c r="U60" s="100"/>
    </row>
    <row r="61" spans="2:21" s="9" customFormat="1" ht="12.6" customHeight="1">
      <c r="B61" s="245"/>
      <c r="C61" s="248"/>
      <c r="D61" s="257"/>
      <c r="E61" s="254"/>
      <c r="F61" s="291"/>
      <c r="G61" s="266"/>
      <c r="H61" s="260"/>
      <c r="I61" s="131"/>
      <c r="J61" s="251"/>
      <c r="K61" s="131"/>
      <c r="L61" s="132"/>
      <c r="M61" s="133"/>
      <c r="N61" s="263"/>
      <c r="O61" s="85"/>
      <c r="P61" s="6"/>
      <c r="Q61" s="7"/>
      <c r="R61" s="12"/>
      <c r="S61" s="8"/>
      <c r="U61" s="100"/>
    </row>
    <row r="62" spans="2:21" s="9" customFormat="1" ht="12.6" customHeight="1">
      <c r="B62" s="243"/>
      <c r="C62" s="246"/>
      <c r="D62" s="255" t="str">
        <f>IF(B62="","",IF(B62=1,DATE(YEAR($E$3),B62,C62),IF(B62=2,DATE(YEAR($E$3),B62,C62),IF(B62=3,DATE(YEAR($E$3),B62,C62),DATE(YEAR($P$3),B62,C62)))))</f>
        <v/>
      </c>
      <c r="E62" s="252" t="str">
        <f>IF(B62="","",TEXT(WEEKDAY(D62),"aaa"))</f>
        <v/>
      </c>
      <c r="F62" s="289"/>
      <c r="G62" s="264" t="str">
        <f>IF(F62="","",IF(F62&lt;100,VLOOKUP(F62,'研修事項 一覧'!$B$223:$D$271,2,FALSE),IF(F62&gt;=100,VLOOKUP(F62,'研修事項 一覧'!$F$223:$H$245,2,FALSE),"再入力")))</f>
        <v/>
      </c>
      <c r="H62" s="258" t="str">
        <f>IF(F62="","",IF(F62&lt;100,VLOOKUP(F62,'研修事項 一覧'!$B$223:$D$271,3,FALSE),IF(F62&gt;=100,VLOOKUP(F62,'研修事項 一覧'!$F$223:$H$245,3,FALSE),"再入力")))</f>
        <v/>
      </c>
      <c r="I62" s="125"/>
      <c r="J62" s="249"/>
      <c r="K62" s="125"/>
      <c r="L62" s="126"/>
      <c r="M62" s="127"/>
      <c r="N62" s="261"/>
      <c r="O62" s="85"/>
      <c r="P62" s="6"/>
      <c r="Q62" s="7"/>
      <c r="R62" s="12"/>
      <c r="S62" s="8"/>
      <c r="U62" s="100"/>
    </row>
    <row r="63" spans="2:21" s="9" customFormat="1" ht="12.6" customHeight="1">
      <c r="B63" s="244"/>
      <c r="C63" s="247"/>
      <c r="D63" s="256"/>
      <c r="E63" s="253"/>
      <c r="F63" s="290"/>
      <c r="G63" s="265"/>
      <c r="H63" s="259"/>
      <c r="I63" s="128"/>
      <c r="J63" s="250"/>
      <c r="K63" s="128"/>
      <c r="L63" s="129"/>
      <c r="M63" s="130"/>
      <c r="N63" s="262"/>
      <c r="O63" s="85"/>
      <c r="P63" s="6"/>
      <c r="Q63" s="7"/>
      <c r="R63" s="12"/>
      <c r="S63" s="8"/>
      <c r="U63" s="100"/>
    </row>
    <row r="64" spans="2:21" s="9" customFormat="1" ht="12.6" customHeight="1">
      <c r="B64" s="244"/>
      <c r="C64" s="247"/>
      <c r="D64" s="256"/>
      <c r="E64" s="253"/>
      <c r="F64" s="290"/>
      <c r="G64" s="265"/>
      <c r="H64" s="259"/>
      <c r="I64" s="128"/>
      <c r="J64" s="250"/>
      <c r="K64" s="128"/>
      <c r="L64" s="129"/>
      <c r="M64" s="130"/>
      <c r="N64" s="262"/>
      <c r="O64" s="85"/>
      <c r="P64" s="6"/>
      <c r="Q64" s="7"/>
      <c r="R64" s="12"/>
      <c r="S64" s="8"/>
      <c r="U64" s="100"/>
    </row>
    <row r="65" spans="2:21" s="9" customFormat="1" ht="12.6" customHeight="1">
      <c r="B65" s="244"/>
      <c r="C65" s="247"/>
      <c r="D65" s="256"/>
      <c r="E65" s="253"/>
      <c r="F65" s="290"/>
      <c r="G65" s="265"/>
      <c r="H65" s="259"/>
      <c r="I65" s="128"/>
      <c r="J65" s="250"/>
      <c r="K65" s="128"/>
      <c r="L65" s="129"/>
      <c r="M65" s="130"/>
      <c r="N65" s="262"/>
      <c r="O65" s="85"/>
      <c r="P65" s="6"/>
      <c r="Q65" s="7"/>
      <c r="R65" s="12"/>
      <c r="S65" s="8"/>
      <c r="U65" s="100"/>
    </row>
    <row r="66" spans="2:21" s="9" customFormat="1" ht="12.6" customHeight="1">
      <c r="B66" s="245"/>
      <c r="C66" s="248"/>
      <c r="D66" s="257"/>
      <c r="E66" s="254"/>
      <c r="F66" s="291"/>
      <c r="G66" s="266"/>
      <c r="H66" s="260"/>
      <c r="I66" s="131"/>
      <c r="J66" s="251"/>
      <c r="K66" s="131"/>
      <c r="L66" s="132"/>
      <c r="M66" s="133"/>
      <c r="N66" s="263"/>
      <c r="O66" s="85"/>
      <c r="P66" s="6"/>
      <c r="Q66" s="7"/>
      <c r="R66" s="12"/>
      <c r="S66" s="8"/>
      <c r="U66" s="100"/>
    </row>
    <row r="67" spans="2:21" s="9" customFormat="1" ht="12.6" customHeight="1">
      <c r="B67" s="243"/>
      <c r="C67" s="246"/>
      <c r="D67" s="255" t="str">
        <f>IF(B67="","",IF(B67=1,DATE(YEAR($E$3),B67,C67),IF(B67=2,DATE(YEAR($E$3),B67,C67),IF(B67=3,DATE(YEAR($E$3),B67,C67),DATE(YEAR($P$3),B67,C67)))))</f>
        <v/>
      </c>
      <c r="E67" s="252" t="str">
        <f>IF(B67="","",TEXT(WEEKDAY(D67),"aaa"))</f>
        <v/>
      </c>
      <c r="F67" s="289"/>
      <c r="G67" s="264" t="str">
        <f>IF(F67="","",IF(F67&lt;100,VLOOKUP(F67,'研修事項 一覧'!$B$223:$D$271,2,FALSE),IF(F67&gt;=100,VLOOKUP(F67,'研修事項 一覧'!$F$223:$H$245,2,FALSE),"再入力")))</f>
        <v/>
      </c>
      <c r="H67" s="258" t="str">
        <f>IF(F67="","",IF(F67&lt;100,VLOOKUP(F67,'研修事項 一覧'!$B$223:$D$271,3,FALSE),IF(F67&gt;=100,VLOOKUP(F67,'研修事項 一覧'!$F$223:$H$245,3,FALSE),"再入力")))</f>
        <v/>
      </c>
      <c r="I67" s="125"/>
      <c r="J67" s="249"/>
      <c r="K67" s="125"/>
      <c r="L67" s="126"/>
      <c r="M67" s="127"/>
      <c r="N67" s="261"/>
      <c r="O67" s="85"/>
      <c r="P67" s="6"/>
      <c r="Q67" s="7"/>
      <c r="R67" s="12"/>
      <c r="S67" s="8"/>
      <c r="U67" s="100"/>
    </row>
    <row r="68" spans="2:21" s="9" customFormat="1" ht="12.6" customHeight="1">
      <c r="B68" s="244"/>
      <c r="C68" s="247"/>
      <c r="D68" s="256"/>
      <c r="E68" s="253"/>
      <c r="F68" s="290"/>
      <c r="G68" s="265"/>
      <c r="H68" s="259"/>
      <c r="I68" s="128"/>
      <c r="J68" s="250"/>
      <c r="K68" s="128"/>
      <c r="L68" s="129"/>
      <c r="M68" s="130"/>
      <c r="N68" s="262"/>
      <c r="O68" s="85"/>
      <c r="P68" s="6"/>
      <c r="Q68" s="7"/>
      <c r="R68" s="12"/>
      <c r="S68" s="8"/>
      <c r="U68" s="100"/>
    </row>
    <row r="69" spans="2:21" s="9" customFormat="1" ht="12.6" customHeight="1">
      <c r="B69" s="244"/>
      <c r="C69" s="247"/>
      <c r="D69" s="256"/>
      <c r="E69" s="253"/>
      <c r="F69" s="290"/>
      <c r="G69" s="265"/>
      <c r="H69" s="259"/>
      <c r="I69" s="128"/>
      <c r="J69" s="250"/>
      <c r="K69" s="128"/>
      <c r="L69" s="129"/>
      <c r="M69" s="130"/>
      <c r="N69" s="262"/>
      <c r="O69" s="85"/>
      <c r="P69" s="6"/>
      <c r="Q69" s="7"/>
      <c r="R69" s="12"/>
      <c r="S69" s="8"/>
      <c r="U69" s="100"/>
    </row>
    <row r="70" spans="2:21" s="9" customFormat="1" ht="12.6" customHeight="1">
      <c r="B70" s="244"/>
      <c r="C70" s="247"/>
      <c r="D70" s="256"/>
      <c r="E70" s="253"/>
      <c r="F70" s="290"/>
      <c r="G70" s="265"/>
      <c r="H70" s="259"/>
      <c r="I70" s="128"/>
      <c r="J70" s="250"/>
      <c r="K70" s="128"/>
      <c r="L70" s="129"/>
      <c r="M70" s="130"/>
      <c r="N70" s="262"/>
      <c r="O70" s="85"/>
      <c r="P70" s="6"/>
      <c r="Q70" s="7"/>
      <c r="R70" s="12"/>
      <c r="S70" s="8"/>
      <c r="U70" s="100"/>
    </row>
    <row r="71" spans="2:21" s="9" customFormat="1" ht="12.6" customHeight="1">
      <c r="B71" s="245"/>
      <c r="C71" s="248"/>
      <c r="D71" s="257"/>
      <c r="E71" s="254"/>
      <c r="F71" s="291"/>
      <c r="G71" s="266"/>
      <c r="H71" s="260"/>
      <c r="I71" s="131"/>
      <c r="J71" s="251"/>
      <c r="K71" s="131"/>
      <c r="L71" s="129"/>
      <c r="M71" s="133"/>
      <c r="N71" s="263"/>
      <c r="O71" s="85"/>
      <c r="P71" s="6"/>
      <c r="Q71" s="7"/>
      <c r="R71" s="12"/>
      <c r="S71" s="8"/>
      <c r="U71" s="100"/>
    </row>
    <row r="72" spans="2:21" s="9" customFormat="1" ht="12.6" customHeight="1">
      <c r="B72" s="243"/>
      <c r="C72" s="246"/>
      <c r="D72" s="255" t="str">
        <f>IF(B72="","",IF(B72=1,DATE(YEAR($E$3),B72,C72),IF(B72=2,DATE(YEAR($E$3),B72,C72),IF(B72=3,DATE(YEAR($E$3),B72,C72),DATE(YEAR($P$3),B72,C72)))))</f>
        <v/>
      </c>
      <c r="E72" s="252" t="str">
        <f>IF(B72="","",TEXT(WEEKDAY(D72),"aaa"))</f>
        <v/>
      </c>
      <c r="F72" s="289"/>
      <c r="G72" s="264" t="str">
        <f>IF(F72="","",IF(F72&lt;100,VLOOKUP(F72,'研修事項 一覧'!$B$223:$D$271,2,FALSE),IF(F72&gt;=100,VLOOKUP(F72,'研修事項 一覧'!$F$223:$H$245,2,FALSE),"再入力")))</f>
        <v/>
      </c>
      <c r="H72" s="258" t="str">
        <f>IF(F72="","",IF(F72&lt;100,VLOOKUP(F72,'研修事項 一覧'!$B$223:$D$271,3,FALSE),IF(F72&gt;=100,VLOOKUP(F72,'研修事項 一覧'!$F$223:$H$245,3,FALSE),"再入力")))</f>
        <v/>
      </c>
      <c r="I72" s="125"/>
      <c r="J72" s="249"/>
      <c r="K72" s="125"/>
      <c r="L72" s="126"/>
      <c r="M72" s="127"/>
      <c r="N72" s="261"/>
      <c r="O72" s="85"/>
      <c r="P72" s="6"/>
      <c r="Q72" s="7"/>
      <c r="R72" s="12"/>
      <c r="S72" s="8"/>
      <c r="U72" s="100"/>
    </row>
    <row r="73" spans="2:21" s="9" customFormat="1" ht="12.6" customHeight="1">
      <c r="B73" s="244"/>
      <c r="C73" s="247"/>
      <c r="D73" s="256"/>
      <c r="E73" s="253"/>
      <c r="F73" s="290"/>
      <c r="G73" s="265"/>
      <c r="H73" s="259"/>
      <c r="I73" s="128"/>
      <c r="J73" s="250"/>
      <c r="K73" s="128"/>
      <c r="L73" s="129"/>
      <c r="M73" s="130"/>
      <c r="N73" s="262"/>
      <c r="O73" s="85"/>
      <c r="P73" s="6"/>
      <c r="Q73" s="7"/>
      <c r="R73" s="12"/>
      <c r="S73" s="8"/>
      <c r="U73" s="100"/>
    </row>
    <row r="74" spans="2:21" s="9" customFormat="1" ht="12.6" customHeight="1">
      <c r="B74" s="244"/>
      <c r="C74" s="247"/>
      <c r="D74" s="256"/>
      <c r="E74" s="253"/>
      <c r="F74" s="290"/>
      <c r="G74" s="265"/>
      <c r="H74" s="259"/>
      <c r="I74" s="128"/>
      <c r="J74" s="250"/>
      <c r="K74" s="128"/>
      <c r="L74" s="129"/>
      <c r="M74" s="130"/>
      <c r="N74" s="262"/>
      <c r="O74" s="85"/>
      <c r="P74" s="6"/>
      <c r="Q74" s="7"/>
      <c r="R74" s="12"/>
      <c r="S74" s="8"/>
      <c r="U74" s="100"/>
    </row>
    <row r="75" spans="2:21" s="9" customFormat="1" ht="12.6" customHeight="1">
      <c r="B75" s="244"/>
      <c r="C75" s="247"/>
      <c r="D75" s="256"/>
      <c r="E75" s="253"/>
      <c r="F75" s="290"/>
      <c r="G75" s="265"/>
      <c r="H75" s="259"/>
      <c r="I75" s="128"/>
      <c r="J75" s="250"/>
      <c r="K75" s="128"/>
      <c r="L75" s="129"/>
      <c r="M75" s="130"/>
      <c r="N75" s="262"/>
      <c r="O75" s="85"/>
      <c r="P75" s="6"/>
      <c r="Q75" s="7"/>
      <c r="R75" s="12"/>
      <c r="S75" s="8"/>
      <c r="U75" s="100"/>
    </row>
    <row r="76" spans="2:21" s="9" customFormat="1" ht="12.6" customHeight="1">
      <c r="B76" s="245"/>
      <c r="C76" s="248"/>
      <c r="D76" s="257"/>
      <c r="E76" s="254"/>
      <c r="F76" s="291"/>
      <c r="G76" s="266"/>
      <c r="H76" s="260"/>
      <c r="I76" s="131"/>
      <c r="J76" s="251"/>
      <c r="K76" s="131"/>
      <c r="L76" s="129"/>
      <c r="M76" s="133"/>
      <c r="N76" s="263"/>
      <c r="O76" s="85"/>
      <c r="P76" s="6"/>
      <c r="Q76" s="7"/>
      <c r="R76" s="12"/>
      <c r="S76" s="8"/>
      <c r="U76" s="100"/>
    </row>
    <row r="77" spans="2:21" s="9" customFormat="1" ht="12.6" customHeight="1">
      <c r="B77" s="243"/>
      <c r="C77" s="246"/>
      <c r="D77" s="255" t="str">
        <f>IF(B77="","",IF(B77=1,DATE(YEAR($E$3),B77,C77),IF(B77=2,DATE(YEAR($E$3),B77,C77),IF(B77=3,DATE(YEAR($E$3),B77,C77),DATE(YEAR($P$3),B77,C77)))))</f>
        <v/>
      </c>
      <c r="E77" s="252" t="str">
        <f>IF(B77="","",TEXT(WEEKDAY(D77),"aaa"))</f>
        <v/>
      </c>
      <c r="F77" s="289"/>
      <c r="G77" s="264" t="str">
        <f>IF(F77="","",IF(F77&lt;100,VLOOKUP(F77,'研修事項 一覧'!$B$223:$D$271,2,FALSE),IF(F77&gt;=100,VLOOKUP(F77,'研修事項 一覧'!$F$223:$H$245,2,FALSE),"再入力")))</f>
        <v/>
      </c>
      <c r="H77" s="258" t="str">
        <f>IF(F77="","",IF(F77&lt;100,VLOOKUP(F77,'研修事項 一覧'!$B$223:$D$271,3,FALSE),IF(F77&gt;=100,VLOOKUP(F77,'研修事項 一覧'!$F$223:$H$245,3,FALSE),"再入力")))</f>
        <v/>
      </c>
      <c r="I77" s="125"/>
      <c r="J77" s="249"/>
      <c r="K77" s="125"/>
      <c r="L77" s="126"/>
      <c r="M77" s="127"/>
      <c r="N77" s="261"/>
      <c r="O77" s="85"/>
      <c r="P77" s="6"/>
      <c r="Q77" s="7"/>
      <c r="R77" s="12"/>
      <c r="S77" s="8"/>
      <c r="U77" s="100"/>
    </row>
    <row r="78" spans="2:21" s="9" customFormat="1" ht="12.6" customHeight="1">
      <c r="B78" s="244"/>
      <c r="C78" s="247"/>
      <c r="D78" s="256"/>
      <c r="E78" s="253"/>
      <c r="F78" s="290"/>
      <c r="G78" s="265"/>
      <c r="H78" s="259"/>
      <c r="I78" s="128"/>
      <c r="J78" s="250"/>
      <c r="K78" s="128"/>
      <c r="L78" s="129"/>
      <c r="M78" s="130"/>
      <c r="N78" s="262"/>
      <c r="O78" s="85"/>
      <c r="P78" s="6"/>
      <c r="Q78" s="7"/>
      <c r="R78" s="12"/>
      <c r="S78" s="8"/>
      <c r="U78" s="100"/>
    </row>
    <row r="79" spans="2:21" s="9" customFormat="1" ht="12.6" customHeight="1">
      <c r="B79" s="244"/>
      <c r="C79" s="247"/>
      <c r="D79" s="256"/>
      <c r="E79" s="253"/>
      <c r="F79" s="290"/>
      <c r="G79" s="265"/>
      <c r="H79" s="259"/>
      <c r="I79" s="128"/>
      <c r="J79" s="250"/>
      <c r="K79" s="128"/>
      <c r="L79" s="129"/>
      <c r="M79" s="130"/>
      <c r="N79" s="262"/>
      <c r="O79" s="85"/>
      <c r="P79" s="6"/>
      <c r="Q79" s="7"/>
      <c r="R79" s="12"/>
      <c r="S79" s="8"/>
      <c r="U79" s="100"/>
    </row>
    <row r="80" spans="2:21" s="9" customFormat="1" ht="12.6" customHeight="1">
      <c r="B80" s="244"/>
      <c r="C80" s="247"/>
      <c r="D80" s="256"/>
      <c r="E80" s="253"/>
      <c r="F80" s="290"/>
      <c r="G80" s="265"/>
      <c r="H80" s="259"/>
      <c r="I80" s="128"/>
      <c r="J80" s="250"/>
      <c r="K80" s="128"/>
      <c r="L80" s="129"/>
      <c r="M80" s="130"/>
      <c r="N80" s="262"/>
      <c r="O80" s="85"/>
      <c r="P80" s="6"/>
      <c r="Q80" s="7"/>
      <c r="R80" s="12"/>
      <c r="S80" s="8"/>
      <c r="U80" s="100"/>
    </row>
    <row r="81" spans="2:21" s="9" customFormat="1" ht="12.6" customHeight="1">
      <c r="B81" s="245"/>
      <c r="C81" s="248"/>
      <c r="D81" s="257"/>
      <c r="E81" s="254"/>
      <c r="F81" s="291"/>
      <c r="G81" s="266"/>
      <c r="H81" s="260"/>
      <c r="I81" s="131"/>
      <c r="J81" s="251"/>
      <c r="K81" s="131"/>
      <c r="L81" s="129"/>
      <c r="M81" s="133"/>
      <c r="N81" s="263"/>
      <c r="O81" s="85"/>
      <c r="P81" s="6"/>
      <c r="Q81" s="7"/>
      <c r="R81" s="12"/>
      <c r="S81" s="8"/>
      <c r="U81" s="100"/>
    </row>
    <row r="82" spans="2:21" s="9" customFormat="1" ht="12.6" customHeight="1">
      <c r="B82" s="243"/>
      <c r="C82" s="246"/>
      <c r="D82" s="255" t="str">
        <f>IF(B82="","",IF(B82=1,DATE(YEAR($E$3),B82,C82),IF(B82=2,DATE(YEAR($E$3),B82,C82),IF(B82=3,DATE(YEAR($E$3),B82,C82),DATE(YEAR($P$3),B82,C82)))))</f>
        <v/>
      </c>
      <c r="E82" s="252" t="str">
        <f>IF(B82="","",TEXT(WEEKDAY(D82),"aaa"))</f>
        <v/>
      </c>
      <c r="F82" s="289"/>
      <c r="G82" s="264" t="str">
        <f>IF(F82="","",IF(F82&lt;100,VLOOKUP(F82,'研修事項 一覧'!$B$223:$D$271,2,FALSE),IF(F82&gt;=100,VLOOKUP(F82,'研修事項 一覧'!$F$223:$H$245,2,FALSE),"再入力")))</f>
        <v/>
      </c>
      <c r="H82" s="258" t="str">
        <f>IF(F82="","",IF(F82&lt;100,VLOOKUP(F82,'研修事項 一覧'!$B$223:$D$271,3,FALSE),IF(F82&gt;=100,VLOOKUP(F82,'研修事項 一覧'!$F$223:$H$245,3,FALSE),"再入力")))</f>
        <v/>
      </c>
      <c r="I82" s="125"/>
      <c r="J82" s="249"/>
      <c r="K82" s="125"/>
      <c r="L82" s="126"/>
      <c r="M82" s="127"/>
      <c r="N82" s="261"/>
      <c r="O82" s="85"/>
      <c r="P82" s="6"/>
      <c r="Q82" s="7"/>
      <c r="R82" s="12"/>
      <c r="S82" s="8"/>
      <c r="U82" s="100"/>
    </row>
    <row r="83" spans="2:21" s="9" customFormat="1" ht="12.6" customHeight="1">
      <c r="B83" s="244"/>
      <c r="C83" s="247"/>
      <c r="D83" s="256"/>
      <c r="E83" s="253"/>
      <c r="F83" s="290"/>
      <c r="G83" s="265"/>
      <c r="H83" s="259"/>
      <c r="I83" s="128"/>
      <c r="J83" s="250"/>
      <c r="K83" s="128"/>
      <c r="L83" s="129"/>
      <c r="M83" s="130"/>
      <c r="N83" s="262"/>
      <c r="O83" s="85"/>
      <c r="P83" s="6"/>
      <c r="Q83" s="7"/>
      <c r="R83" s="12"/>
      <c r="S83" s="8"/>
      <c r="U83" s="100"/>
    </row>
    <row r="84" spans="2:21" s="9" customFormat="1" ht="12.6" customHeight="1">
      <c r="B84" s="244"/>
      <c r="C84" s="247"/>
      <c r="D84" s="256"/>
      <c r="E84" s="253"/>
      <c r="F84" s="290"/>
      <c r="G84" s="265"/>
      <c r="H84" s="259"/>
      <c r="I84" s="128"/>
      <c r="J84" s="250"/>
      <c r="K84" s="128"/>
      <c r="L84" s="129"/>
      <c r="M84" s="130"/>
      <c r="N84" s="262"/>
      <c r="O84" s="85"/>
      <c r="P84" s="6"/>
      <c r="Q84" s="7"/>
      <c r="R84" s="12"/>
      <c r="S84" s="8"/>
      <c r="U84" s="100"/>
    </row>
    <row r="85" spans="2:21" s="9" customFormat="1" ht="12.6" customHeight="1">
      <c r="B85" s="244"/>
      <c r="C85" s="247"/>
      <c r="D85" s="256"/>
      <c r="E85" s="253"/>
      <c r="F85" s="290"/>
      <c r="G85" s="265"/>
      <c r="H85" s="259"/>
      <c r="I85" s="128"/>
      <c r="J85" s="250"/>
      <c r="K85" s="128"/>
      <c r="L85" s="129"/>
      <c r="M85" s="130"/>
      <c r="N85" s="262"/>
      <c r="O85" s="85"/>
      <c r="P85" s="6"/>
      <c r="Q85" s="7"/>
      <c r="R85" s="12"/>
      <c r="S85" s="8"/>
      <c r="U85" s="100"/>
    </row>
    <row r="86" spans="2:21" s="9" customFormat="1" ht="12.6" customHeight="1">
      <c r="B86" s="245"/>
      <c r="C86" s="248"/>
      <c r="D86" s="257"/>
      <c r="E86" s="254"/>
      <c r="F86" s="291"/>
      <c r="G86" s="266"/>
      <c r="H86" s="260"/>
      <c r="I86" s="131"/>
      <c r="J86" s="251"/>
      <c r="K86" s="131"/>
      <c r="L86" s="129"/>
      <c r="M86" s="133"/>
      <c r="N86" s="263"/>
      <c r="O86" s="85"/>
      <c r="P86" s="6"/>
      <c r="Q86" s="7"/>
      <c r="R86" s="12"/>
      <c r="S86" s="8"/>
      <c r="U86" s="100"/>
    </row>
    <row r="87" spans="2:21" s="9" customFormat="1" ht="12.6" customHeight="1">
      <c r="B87" s="243"/>
      <c r="C87" s="246"/>
      <c r="D87" s="255" t="str">
        <f>IF(B87="","",IF(B87=1,DATE(YEAR($E$3),B87,C87),IF(B87=2,DATE(YEAR($E$3),B87,C87),IF(B87=3,DATE(YEAR($E$3),B87,C87),DATE(YEAR($P$3),B87,C87)))))</f>
        <v/>
      </c>
      <c r="E87" s="252" t="str">
        <f>IF(B87="","",TEXT(WEEKDAY(D87),"aaa"))</f>
        <v/>
      </c>
      <c r="F87" s="289"/>
      <c r="G87" s="264" t="str">
        <f>IF(F87="","",IF(F87&lt;100,VLOOKUP(F87,'研修事項 一覧'!$B$223:$D$271,2,FALSE),IF(F87&gt;=100,VLOOKUP(F87,'研修事項 一覧'!$F$223:$H$245,2,FALSE),"再入力")))</f>
        <v/>
      </c>
      <c r="H87" s="258" t="str">
        <f>IF(F87="","",IF(F87&lt;100,VLOOKUP(F87,'研修事項 一覧'!$B$223:$D$271,3,FALSE),IF(F87&gt;=100,VLOOKUP(F87,'研修事項 一覧'!$F$223:$H$245,3,FALSE),"再入力")))</f>
        <v/>
      </c>
      <c r="I87" s="125"/>
      <c r="J87" s="249"/>
      <c r="K87" s="125"/>
      <c r="L87" s="126"/>
      <c r="M87" s="127"/>
      <c r="N87" s="261"/>
      <c r="O87" s="85"/>
      <c r="P87" s="6"/>
      <c r="Q87" s="7"/>
      <c r="R87" s="12"/>
      <c r="S87" s="8"/>
      <c r="U87" s="100"/>
    </row>
    <row r="88" spans="2:21" s="9" customFormat="1" ht="12.6" customHeight="1">
      <c r="B88" s="244"/>
      <c r="C88" s="247"/>
      <c r="D88" s="256"/>
      <c r="E88" s="253"/>
      <c r="F88" s="290"/>
      <c r="G88" s="265"/>
      <c r="H88" s="259"/>
      <c r="I88" s="128"/>
      <c r="J88" s="250"/>
      <c r="K88" s="128"/>
      <c r="L88" s="129"/>
      <c r="M88" s="130"/>
      <c r="N88" s="262"/>
      <c r="O88" s="85"/>
      <c r="P88" s="6"/>
      <c r="Q88" s="7"/>
      <c r="R88" s="12"/>
      <c r="S88" s="8"/>
      <c r="U88" s="100"/>
    </row>
    <row r="89" spans="2:21" s="9" customFormat="1" ht="12.6" customHeight="1">
      <c r="B89" s="244"/>
      <c r="C89" s="247"/>
      <c r="D89" s="256"/>
      <c r="E89" s="253"/>
      <c r="F89" s="290"/>
      <c r="G89" s="265"/>
      <c r="H89" s="259"/>
      <c r="I89" s="128"/>
      <c r="J89" s="250"/>
      <c r="K89" s="128"/>
      <c r="L89" s="129"/>
      <c r="M89" s="130"/>
      <c r="N89" s="262"/>
      <c r="O89" s="85"/>
      <c r="P89" s="6"/>
      <c r="Q89" s="7"/>
      <c r="R89" s="12"/>
      <c r="S89" s="8"/>
      <c r="U89" s="100"/>
    </row>
    <row r="90" spans="2:21" s="9" customFormat="1" ht="12.6" customHeight="1">
      <c r="B90" s="244"/>
      <c r="C90" s="247"/>
      <c r="D90" s="256"/>
      <c r="E90" s="253"/>
      <c r="F90" s="290"/>
      <c r="G90" s="265"/>
      <c r="H90" s="259"/>
      <c r="I90" s="128"/>
      <c r="J90" s="250"/>
      <c r="K90" s="128"/>
      <c r="L90" s="129"/>
      <c r="M90" s="130"/>
      <c r="N90" s="262"/>
      <c r="O90" s="85"/>
      <c r="P90" s="6"/>
      <c r="Q90" s="7"/>
      <c r="R90" s="12"/>
      <c r="S90" s="8"/>
      <c r="U90" s="100"/>
    </row>
    <row r="91" spans="2:21" s="9" customFormat="1" ht="12.6" customHeight="1">
      <c r="B91" s="245"/>
      <c r="C91" s="248"/>
      <c r="D91" s="257"/>
      <c r="E91" s="254"/>
      <c r="F91" s="291"/>
      <c r="G91" s="266"/>
      <c r="H91" s="260"/>
      <c r="I91" s="131"/>
      <c r="J91" s="251"/>
      <c r="K91" s="131"/>
      <c r="L91" s="129"/>
      <c r="M91" s="133"/>
      <c r="N91" s="263"/>
      <c r="O91" s="85"/>
      <c r="P91" s="6"/>
      <c r="Q91" s="7"/>
      <c r="R91" s="12"/>
      <c r="S91" s="8"/>
      <c r="U91" s="100"/>
    </row>
    <row r="92" spans="2:21" s="9" customFormat="1" ht="12.6" customHeight="1">
      <c r="B92" s="243"/>
      <c r="C92" s="246"/>
      <c r="D92" s="255" t="str">
        <f>IF(B92="","",IF(B92=1,DATE(YEAR($E$3),B92,C92),IF(B92=2,DATE(YEAR($E$3),B92,C92),IF(B92=3,DATE(YEAR($E$3),B92,C92),DATE(YEAR($P$3),B92,C92)))))</f>
        <v/>
      </c>
      <c r="E92" s="252" t="str">
        <f>IF(B92="","",TEXT(WEEKDAY(D92),"aaa"))</f>
        <v/>
      </c>
      <c r="F92" s="289"/>
      <c r="G92" s="264" t="str">
        <f>IF(F92="","",IF(F92&lt;100,VLOOKUP(F92,'研修事項 一覧'!$B$223:$D$271,2,FALSE),IF(F92&gt;=100,VLOOKUP(F92,'研修事項 一覧'!$F$223:$H$245,2,FALSE),"再入力")))</f>
        <v/>
      </c>
      <c r="H92" s="258" t="str">
        <f>IF(F92="","",IF(F92&lt;100,VLOOKUP(F92,'研修事項 一覧'!$B$223:$D$271,3,FALSE),IF(F92&gt;=100,VLOOKUP(F92,'研修事項 一覧'!$F$223:$H$245,3,FALSE),"再入力")))</f>
        <v/>
      </c>
      <c r="I92" s="125"/>
      <c r="J92" s="249"/>
      <c r="K92" s="125"/>
      <c r="L92" s="126"/>
      <c r="M92" s="127"/>
      <c r="N92" s="261"/>
      <c r="O92" s="85"/>
      <c r="P92" s="6"/>
      <c r="Q92" s="7"/>
      <c r="R92" s="12"/>
      <c r="S92" s="8"/>
      <c r="U92" s="100"/>
    </row>
    <row r="93" spans="2:21" s="9" customFormat="1" ht="12.6" customHeight="1">
      <c r="B93" s="244"/>
      <c r="C93" s="247"/>
      <c r="D93" s="256"/>
      <c r="E93" s="253"/>
      <c r="F93" s="290"/>
      <c r="G93" s="265"/>
      <c r="H93" s="259"/>
      <c r="I93" s="128"/>
      <c r="J93" s="250"/>
      <c r="K93" s="128"/>
      <c r="L93" s="129"/>
      <c r="M93" s="130"/>
      <c r="N93" s="262"/>
      <c r="O93" s="85"/>
      <c r="P93" s="6"/>
      <c r="Q93" s="7"/>
      <c r="R93" s="12"/>
      <c r="S93" s="8"/>
      <c r="U93" s="100"/>
    </row>
    <row r="94" spans="2:21" s="9" customFormat="1" ht="12.6" customHeight="1">
      <c r="B94" s="244"/>
      <c r="C94" s="247"/>
      <c r="D94" s="256"/>
      <c r="E94" s="253"/>
      <c r="F94" s="290"/>
      <c r="G94" s="265"/>
      <c r="H94" s="259"/>
      <c r="I94" s="128"/>
      <c r="J94" s="250"/>
      <c r="K94" s="128"/>
      <c r="L94" s="129"/>
      <c r="M94" s="130"/>
      <c r="N94" s="262"/>
      <c r="O94" s="85"/>
      <c r="P94" s="6"/>
      <c r="Q94" s="7"/>
      <c r="R94" s="12"/>
      <c r="S94" s="8"/>
      <c r="U94" s="100"/>
    </row>
    <row r="95" spans="2:21" s="9" customFormat="1" ht="12.6" customHeight="1">
      <c r="B95" s="244"/>
      <c r="C95" s="247"/>
      <c r="D95" s="256"/>
      <c r="E95" s="253"/>
      <c r="F95" s="290"/>
      <c r="G95" s="265"/>
      <c r="H95" s="259"/>
      <c r="I95" s="128"/>
      <c r="J95" s="250"/>
      <c r="K95" s="128"/>
      <c r="L95" s="129"/>
      <c r="M95" s="130"/>
      <c r="N95" s="262"/>
      <c r="O95" s="85"/>
      <c r="P95" s="6"/>
      <c r="Q95" s="7"/>
      <c r="R95" s="12"/>
      <c r="S95" s="8"/>
      <c r="U95" s="100"/>
    </row>
    <row r="96" spans="2:21" s="9" customFormat="1" ht="12.6" customHeight="1">
      <c r="B96" s="245"/>
      <c r="C96" s="248"/>
      <c r="D96" s="257"/>
      <c r="E96" s="254"/>
      <c r="F96" s="291"/>
      <c r="G96" s="266"/>
      <c r="H96" s="260"/>
      <c r="I96" s="131"/>
      <c r="J96" s="251"/>
      <c r="K96" s="131"/>
      <c r="L96" s="129"/>
      <c r="M96" s="133"/>
      <c r="N96" s="263"/>
      <c r="O96" s="85"/>
      <c r="P96" s="6"/>
      <c r="Q96" s="7"/>
      <c r="R96" s="12"/>
      <c r="S96" s="8"/>
      <c r="U96" s="100"/>
    </row>
    <row r="97" spans="2:21" s="9" customFormat="1" ht="12.6" customHeight="1">
      <c r="B97" s="243"/>
      <c r="C97" s="246"/>
      <c r="D97" s="255" t="str">
        <f>IF(B97="","",IF(B97=1,DATE(YEAR($E$3),B97,C97),IF(B97=2,DATE(YEAR($E$3),B97,C97),IF(B97=3,DATE(YEAR($E$3),B97,C97),DATE(YEAR($P$3),B97,C97)))))</f>
        <v/>
      </c>
      <c r="E97" s="252" t="str">
        <f>IF(B97="","",TEXT(WEEKDAY(D97),"aaa"))</f>
        <v/>
      </c>
      <c r="F97" s="289"/>
      <c r="G97" s="264" t="str">
        <f>IF(F97="","",IF(F97&lt;100,VLOOKUP(F97,'研修事項 一覧'!$B$223:$D$271,2,FALSE),IF(F97&gt;=100,VLOOKUP(F97,'研修事項 一覧'!$F$223:$H$245,2,FALSE),"再入力")))</f>
        <v/>
      </c>
      <c r="H97" s="258" t="str">
        <f>IF(F97="","",IF(F97&lt;100,VLOOKUP(F97,'研修事項 一覧'!$B$223:$D$271,3,FALSE),IF(F97&gt;=100,VLOOKUP(F97,'研修事項 一覧'!$F$223:$H$245,3,FALSE),"再入力")))</f>
        <v/>
      </c>
      <c r="I97" s="125"/>
      <c r="J97" s="249"/>
      <c r="K97" s="125"/>
      <c r="L97" s="126"/>
      <c r="M97" s="127"/>
      <c r="N97" s="261"/>
      <c r="O97" s="85"/>
      <c r="P97" s="6"/>
      <c r="Q97" s="7"/>
      <c r="R97" s="12"/>
      <c r="S97" s="8"/>
      <c r="U97" s="100"/>
    </row>
    <row r="98" spans="2:21" s="9" customFormat="1" ht="12.6" customHeight="1">
      <c r="B98" s="244"/>
      <c r="C98" s="247"/>
      <c r="D98" s="256"/>
      <c r="E98" s="253"/>
      <c r="F98" s="290"/>
      <c r="G98" s="265"/>
      <c r="H98" s="259"/>
      <c r="I98" s="128"/>
      <c r="J98" s="250"/>
      <c r="K98" s="128"/>
      <c r="L98" s="129"/>
      <c r="M98" s="130"/>
      <c r="N98" s="262"/>
      <c r="O98" s="85"/>
      <c r="P98" s="6"/>
      <c r="Q98" s="7"/>
      <c r="R98" s="12"/>
      <c r="S98" s="8"/>
      <c r="U98" s="100"/>
    </row>
    <row r="99" spans="2:21" s="9" customFormat="1" ht="12.6" customHeight="1">
      <c r="B99" s="244"/>
      <c r="C99" s="247"/>
      <c r="D99" s="256"/>
      <c r="E99" s="253"/>
      <c r="F99" s="290"/>
      <c r="G99" s="265"/>
      <c r="H99" s="259"/>
      <c r="I99" s="128"/>
      <c r="J99" s="250"/>
      <c r="K99" s="128"/>
      <c r="L99" s="129"/>
      <c r="M99" s="130"/>
      <c r="N99" s="262"/>
      <c r="O99" s="85"/>
      <c r="P99" s="6"/>
      <c r="Q99" s="7"/>
      <c r="R99" s="12"/>
      <c r="S99" s="8"/>
      <c r="U99" s="100"/>
    </row>
    <row r="100" spans="2:21" s="9" customFormat="1" ht="12.6" customHeight="1">
      <c r="B100" s="244"/>
      <c r="C100" s="247"/>
      <c r="D100" s="256"/>
      <c r="E100" s="253"/>
      <c r="F100" s="290"/>
      <c r="G100" s="265"/>
      <c r="H100" s="259"/>
      <c r="I100" s="128"/>
      <c r="J100" s="250"/>
      <c r="K100" s="128"/>
      <c r="L100" s="129"/>
      <c r="M100" s="130"/>
      <c r="N100" s="262"/>
      <c r="O100" s="85"/>
      <c r="P100" s="6"/>
      <c r="Q100" s="7"/>
      <c r="R100" s="12"/>
      <c r="S100" s="8"/>
      <c r="U100" s="100"/>
    </row>
    <row r="101" spans="2:21" s="9" customFormat="1" ht="12.6" customHeight="1">
      <c r="B101" s="245"/>
      <c r="C101" s="248"/>
      <c r="D101" s="257"/>
      <c r="E101" s="254"/>
      <c r="F101" s="291"/>
      <c r="G101" s="266"/>
      <c r="H101" s="260"/>
      <c r="I101" s="131"/>
      <c r="J101" s="251"/>
      <c r="K101" s="131"/>
      <c r="L101" s="129"/>
      <c r="M101" s="133"/>
      <c r="N101" s="263"/>
      <c r="O101" s="85"/>
      <c r="P101" s="6"/>
      <c r="Q101" s="7"/>
      <c r="R101" s="12"/>
      <c r="S101" s="8"/>
      <c r="U101" s="100"/>
    </row>
    <row r="102" spans="2:21" s="9" customFormat="1" ht="12.6" customHeight="1">
      <c r="B102" s="243"/>
      <c r="C102" s="246"/>
      <c r="D102" s="255" t="str">
        <f>IF(B102="","",IF(B102=1,DATE(YEAR($E$3),B102,C102),IF(B102=2,DATE(YEAR($E$3),B102,C102),IF(B102=3,DATE(YEAR($E$3),B102,C102),DATE(YEAR($P$3),B102,C102)))))</f>
        <v/>
      </c>
      <c r="E102" s="252" t="str">
        <f>IF(B102="","",TEXT(WEEKDAY(D102),"aaa"))</f>
        <v/>
      </c>
      <c r="F102" s="289"/>
      <c r="G102" s="264" t="str">
        <f>IF(F102="","",IF(F102&lt;100,VLOOKUP(F102,'研修事項 一覧'!$B$223:$D$271,2,FALSE),IF(F102&gt;=100,VLOOKUP(F102,'研修事項 一覧'!$F$223:$H$245,2,FALSE),"再入力")))</f>
        <v/>
      </c>
      <c r="H102" s="258" t="str">
        <f>IF(F102="","",IF(F102&lt;100,VLOOKUP(F102,'研修事項 一覧'!$B$223:$D$271,3,FALSE),IF(F102&gt;=100,VLOOKUP(F102,'研修事項 一覧'!$F$223:$H$245,3,FALSE),"再入力")))</f>
        <v/>
      </c>
      <c r="I102" s="125"/>
      <c r="J102" s="249"/>
      <c r="K102" s="125"/>
      <c r="L102" s="126"/>
      <c r="M102" s="127"/>
      <c r="N102" s="261"/>
      <c r="O102" s="85"/>
      <c r="P102" s="6"/>
      <c r="Q102" s="7"/>
      <c r="R102" s="12"/>
      <c r="S102" s="8"/>
      <c r="U102" s="100"/>
    </row>
    <row r="103" spans="2:21" s="9" customFormat="1" ht="12.6" customHeight="1">
      <c r="B103" s="244"/>
      <c r="C103" s="247"/>
      <c r="D103" s="256"/>
      <c r="E103" s="253"/>
      <c r="F103" s="290"/>
      <c r="G103" s="265"/>
      <c r="H103" s="259"/>
      <c r="I103" s="128"/>
      <c r="J103" s="250"/>
      <c r="K103" s="128"/>
      <c r="L103" s="129"/>
      <c r="M103" s="130"/>
      <c r="N103" s="262"/>
      <c r="O103" s="85"/>
      <c r="P103" s="6"/>
      <c r="Q103" s="7"/>
      <c r="R103" s="12"/>
      <c r="S103" s="8"/>
      <c r="U103" s="100"/>
    </row>
    <row r="104" spans="2:21" s="9" customFormat="1" ht="12.6" customHeight="1">
      <c r="B104" s="244"/>
      <c r="C104" s="247"/>
      <c r="D104" s="256"/>
      <c r="E104" s="253"/>
      <c r="F104" s="290"/>
      <c r="G104" s="265"/>
      <c r="H104" s="259"/>
      <c r="I104" s="128"/>
      <c r="J104" s="250"/>
      <c r="K104" s="128"/>
      <c r="L104" s="129"/>
      <c r="M104" s="130"/>
      <c r="N104" s="262"/>
      <c r="O104" s="85"/>
      <c r="P104" s="6"/>
      <c r="Q104" s="7"/>
      <c r="R104" s="12"/>
      <c r="S104" s="8"/>
      <c r="U104" s="100"/>
    </row>
    <row r="105" spans="2:21" s="9" customFormat="1" ht="12.6" customHeight="1">
      <c r="B105" s="244"/>
      <c r="C105" s="247"/>
      <c r="D105" s="256"/>
      <c r="E105" s="253"/>
      <c r="F105" s="290"/>
      <c r="G105" s="265"/>
      <c r="H105" s="259"/>
      <c r="I105" s="128"/>
      <c r="J105" s="250"/>
      <c r="K105" s="128"/>
      <c r="L105" s="129"/>
      <c r="M105" s="130"/>
      <c r="N105" s="262"/>
      <c r="O105" s="85"/>
      <c r="P105" s="6"/>
      <c r="Q105" s="7"/>
      <c r="R105" s="12"/>
      <c r="S105" s="8"/>
      <c r="U105" s="100"/>
    </row>
    <row r="106" spans="2:21" s="9" customFormat="1" ht="12.6" customHeight="1">
      <c r="B106" s="245"/>
      <c r="C106" s="248"/>
      <c r="D106" s="257"/>
      <c r="E106" s="254"/>
      <c r="F106" s="291"/>
      <c r="G106" s="266"/>
      <c r="H106" s="260"/>
      <c r="I106" s="131"/>
      <c r="J106" s="251"/>
      <c r="K106" s="131"/>
      <c r="L106" s="129"/>
      <c r="M106" s="133"/>
      <c r="N106" s="263"/>
      <c r="O106" s="85"/>
      <c r="P106" s="6"/>
      <c r="Q106" s="7"/>
      <c r="R106" s="12"/>
      <c r="S106" s="8"/>
      <c r="U106" s="100"/>
    </row>
    <row r="107" spans="2:21" s="9" customFormat="1" ht="12.6" customHeight="1">
      <c r="B107" s="243"/>
      <c r="C107" s="246"/>
      <c r="D107" s="255" t="str">
        <f>IF(B107="","",IF(B107=1,DATE(YEAR($E$3),B107,C107),IF(B107=2,DATE(YEAR($E$3),B107,C107),IF(B107=3,DATE(YEAR($E$3),B107,C107),DATE(YEAR($P$3),B107,C107)))))</f>
        <v/>
      </c>
      <c r="E107" s="252" t="str">
        <f>IF(B107="","",TEXT(WEEKDAY(D107),"aaa"))</f>
        <v/>
      </c>
      <c r="F107" s="289"/>
      <c r="G107" s="264" t="str">
        <f>IF(F107="","",IF(F107&lt;100,VLOOKUP(F107,'研修事項 一覧'!$B$223:$D$271,2,FALSE),IF(F107&gt;=100,VLOOKUP(F107,'研修事項 一覧'!$F$223:$H$245,2,FALSE),"再入力")))</f>
        <v/>
      </c>
      <c r="H107" s="258" t="str">
        <f>IF(F107="","",IF(F107&lt;100,VLOOKUP(F107,'研修事項 一覧'!$B$223:$D$271,3,FALSE),IF(F107&gt;=100,VLOOKUP(F107,'研修事項 一覧'!$F$223:$H$245,3,FALSE),"再入力")))</f>
        <v/>
      </c>
      <c r="I107" s="125"/>
      <c r="J107" s="249"/>
      <c r="K107" s="125"/>
      <c r="L107" s="126"/>
      <c r="M107" s="127"/>
      <c r="N107" s="261"/>
      <c r="O107" s="85"/>
      <c r="P107" s="6"/>
      <c r="Q107" s="7"/>
      <c r="R107" s="12"/>
      <c r="S107" s="8"/>
      <c r="U107" s="100"/>
    </row>
    <row r="108" spans="2:21" s="9" customFormat="1" ht="12.6" customHeight="1">
      <c r="B108" s="244"/>
      <c r="C108" s="247"/>
      <c r="D108" s="256"/>
      <c r="E108" s="253"/>
      <c r="F108" s="290"/>
      <c r="G108" s="265"/>
      <c r="H108" s="259"/>
      <c r="I108" s="128"/>
      <c r="J108" s="250"/>
      <c r="K108" s="128"/>
      <c r="L108" s="129"/>
      <c r="M108" s="130"/>
      <c r="N108" s="262"/>
      <c r="O108" s="85"/>
      <c r="P108" s="6"/>
      <c r="Q108" s="7"/>
      <c r="R108" s="12"/>
      <c r="S108" s="8"/>
      <c r="U108" s="100"/>
    </row>
    <row r="109" spans="2:21" s="9" customFormat="1" ht="12.6" customHeight="1">
      <c r="B109" s="244"/>
      <c r="C109" s="247"/>
      <c r="D109" s="256"/>
      <c r="E109" s="253"/>
      <c r="F109" s="290"/>
      <c r="G109" s="265"/>
      <c r="H109" s="259"/>
      <c r="I109" s="128"/>
      <c r="J109" s="250"/>
      <c r="K109" s="128"/>
      <c r="L109" s="129"/>
      <c r="M109" s="130"/>
      <c r="N109" s="262"/>
      <c r="O109" s="85"/>
      <c r="P109" s="6"/>
      <c r="Q109" s="7"/>
      <c r="R109" s="12"/>
      <c r="S109" s="8"/>
      <c r="U109" s="100"/>
    </row>
    <row r="110" spans="2:21" s="9" customFormat="1" ht="12.6" customHeight="1">
      <c r="B110" s="244"/>
      <c r="C110" s="247"/>
      <c r="D110" s="256"/>
      <c r="E110" s="253"/>
      <c r="F110" s="290"/>
      <c r="G110" s="265"/>
      <c r="H110" s="259"/>
      <c r="I110" s="128"/>
      <c r="J110" s="250"/>
      <c r="K110" s="128"/>
      <c r="L110" s="129"/>
      <c r="M110" s="130"/>
      <c r="N110" s="262"/>
      <c r="O110" s="85"/>
      <c r="P110" s="6"/>
      <c r="Q110" s="7"/>
      <c r="R110" s="12"/>
      <c r="S110" s="8"/>
      <c r="U110" s="100"/>
    </row>
    <row r="111" spans="2:21" s="9" customFormat="1" ht="12.6" customHeight="1">
      <c r="B111" s="245"/>
      <c r="C111" s="248"/>
      <c r="D111" s="257"/>
      <c r="E111" s="254"/>
      <c r="F111" s="291"/>
      <c r="G111" s="266"/>
      <c r="H111" s="260"/>
      <c r="I111" s="131"/>
      <c r="J111" s="251"/>
      <c r="K111" s="131"/>
      <c r="L111" s="129"/>
      <c r="M111" s="133"/>
      <c r="N111" s="263"/>
      <c r="O111" s="85"/>
      <c r="P111" s="6"/>
      <c r="Q111" s="7"/>
      <c r="R111" s="12"/>
      <c r="S111" s="8"/>
      <c r="U111" s="100"/>
    </row>
    <row r="112" spans="2:21" s="9" customFormat="1" ht="12.6" customHeight="1">
      <c r="B112" s="243"/>
      <c r="C112" s="246"/>
      <c r="D112" s="255" t="str">
        <f>IF(B112="","",IF(B112=1,DATE(YEAR($E$3),B112,C112),IF(B112=2,DATE(YEAR($E$3),B112,C112),IF(B112=3,DATE(YEAR($E$3),B112,C112),DATE(YEAR($P$3),B112,C112)))))</f>
        <v/>
      </c>
      <c r="E112" s="252" t="str">
        <f>IF(B112="","",TEXT(WEEKDAY(D112),"aaa"))</f>
        <v/>
      </c>
      <c r="F112" s="289"/>
      <c r="G112" s="264" t="str">
        <f>IF(F112="","",IF(F112&lt;100,VLOOKUP(F112,'研修事項 一覧'!$B$223:$D$271,2,FALSE),IF(F112&gt;=100,VLOOKUP(F112,'研修事項 一覧'!$F$223:$H$245,2,FALSE),"再入力")))</f>
        <v/>
      </c>
      <c r="H112" s="258" t="str">
        <f>IF(F112="","",IF(F112&lt;100,VLOOKUP(F112,'研修事項 一覧'!$B$223:$D$271,3,FALSE),IF(F112&gt;=100,VLOOKUP(F112,'研修事項 一覧'!$F$223:$H$245,3,FALSE),"再入力")))</f>
        <v/>
      </c>
      <c r="I112" s="125"/>
      <c r="J112" s="249"/>
      <c r="K112" s="125"/>
      <c r="L112" s="126"/>
      <c r="M112" s="127"/>
      <c r="N112" s="261"/>
      <c r="O112" s="85"/>
      <c r="P112" s="6"/>
      <c r="Q112" s="7"/>
      <c r="R112" s="12"/>
      <c r="S112" s="8"/>
      <c r="U112" s="100"/>
    </row>
    <row r="113" spans="2:21" s="9" customFormat="1" ht="12.6" customHeight="1">
      <c r="B113" s="244"/>
      <c r="C113" s="247"/>
      <c r="D113" s="256"/>
      <c r="E113" s="253"/>
      <c r="F113" s="290"/>
      <c r="G113" s="265"/>
      <c r="H113" s="259"/>
      <c r="I113" s="128"/>
      <c r="J113" s="250"/>
      <c r="K113" s="128"/>
      <c r="L113" s="129"/>
      <c r="M113" s="130"/>
      <c r="N113" s="262"/>
      <c r="O113" s="85"/>
      <c r="P113" s="6"/>
      <c r="Q113" s="7"/>
      <c r="R113" s="12"/>
      <c r="S113" s="8"/>
      <c r="U113" s="100"/>
    </row>
    <row r="114" spans="2:21" s="9" customFormat="1" ht="12.6" customHeight="1">
      <c r="B114" s="244"/>
      <c r="C114" s="247"/>
      <c r="D114" s="256"/>
      <c r="E114" s="253"/>
      <c r="F114" s="290"/>
      <c r="G114" s="265"/>
      <c r="H114" s="259"/>
      <c r="I114" s="128"/>
      <c r="J114" s="250"/>
      <c r="K114" s="128"/>
      <c r="L114" s="129"/>
      <c r="M114" s="130"/>
      <c r="N114" s="262"/>
      <c r="O114" s="85"/>
      <c r="P114" s="6"/>
      <c r="Q114" s="7"/>
      <c r="R114" s="12"/>
      <c r="S114" s="8"/>
      <c r="U114" s="100"/>
    </row>
    <row r="115" spans="2:21" s="9" customFormat="1" ht="12.6" customHeight="1">
      <c r="B115" s="244"/>
      <c r="C115" s="247"/>
      <c r="D115" s="256"/>
      <c r="E115" s="253"/>
      <c r="F115" s="290"/>
      <c r="G115" s="265"/>
      <c r="H115" s="259"/>
      <c r="I115" s="128"/>
      <c r="J115" s="250"/>
      <c r="K115" s="128"/>
      <c r="L115" s="129"/>
      <c r="M115" s="130"/>
      <c r="N115" s="262"/>
      <c r="O115" s="85"/>
      <c r="P115" s="6"/>
      <c r="Q115" s="7"/>
      <c r="R115" s="12"/>
      <c r="S115" s="8"/>
      <c r="U115" s="100"/>
    </row>
    <row r="116" spans="2:21" s="9" customFormat="1" ht="12.6" customHeight="1">
      <c r="B116" s="245"/>
      <c r="C116" s="248"/>
      <c r="D116" s="257"/>
      <c r="E116" s="254"/>
      <c r="F116" s="291"/>
      <c r="G116" s="266"/>
      <c r="H116" s="260"/>
      <c r="I116" s="131"/>
      <c r="J116" s="251"/>
      <c r="K116" s="131"/>
      <c r="L116" s="132"/>
      <c r="M116" s="133"/>
      <c r="N116" s="263"/>
      <c r="O116" s="85"/>
      <c r="P116" s="6"/>
      <c r="Q116" s="7"/>
      <c r="R116" s="12"/>
      <c r="S116" s="8"/>
      <c r="U116" s="100"/>
    </row>
    <row r="117" spans="2:21" s="9" customFormat="1" ht="12.6" customHeight="1">
      <c r="B117" s="243"/>
      <c r="C117" s="246"/>
      <c r="D117" s="255" t="str">
        <f>IF(B117="","",IF(B117=1,DATE(YEAR($E$3),B117,C117),IF(B117=2,DATE(YEAR($E$3),B117,C117),IF(B117=3,DATE(YEAR($E$3),B117,C117),DATE(YEAR($P$3),B117,C117)))))</f>
        <v/>
      </c>
      <c r="E117" s="252" t="str">
        <f>IF(B117="","",TEXT(WEEKDAY(D117),"aaa"))</f>
        <v/>
      </c>
      <c r="F117" s="289"/>
      <c r="G117" s="264" t="str">
        <f>IF(F117="","",IF(F117&lt;100,VLOOKUP(F117,'研修事項 一覧'!$B$223:$D$271,2,FALSE),IF(F117&gt;=100,VLOOKUP(F117,'研修事項 一覧'!$F$223:$H$245,2,FALSE),"再入力")))</f>
        <v/>
      </c>
      <c r="H117" s="258" t="str">
        <f>IF(F117="","",IF(F117&lt;100,VLOOKUP(F117,'研修事項 一覧'!$B$223:$D$271,3,FALSE),IF(F117&gt;=100,VLOOKUP(F117,'研修事項 一覧'!$F$223:$H$245,3,FALSE),"再入力")))</f>
        <v/>
      </c>
      <c r="I117" s="125"/>
      <c r="J117" s="249"/>
      <c r="K117" s="125"/>
      <c r="L117" s="126"/>
      <c r="M117" s="127"/>
      <c r="N117" s="261"/>
      <c r="O117" s="85"/>
      <c r="P117" s="6"/>
      <c r="Q117" s="7"/>
      <c r="R117" s="12"/>
      <c r="S117" s="8"/>
      <c r="U117" s="100"/>
    </row>
    <row r="118" spans="2:21" s="9" customFormat="1" ht="12.6" customHeight="1">
      <c r="B118" s="244"/>
      <c r="C118" s="247"/>
      <c r="D118" s="256"/>
      <c r="E118" s="253"/>
      <c r="F118" s="290"/>
      <c r="G118" s="265"/>
      <c r="H118" s="259"/>
      <c r="I118" s="128"/>
      <c r="J118" s="250"/>
      <c r="K118" s="128"/>
      <c r="L118" s="129"/>
      <c r="M118" s="130"/>
      <c r="N118" s="262"/>
      <c r="O118" s="85"/>
      <c r="P118" s="6"/>
      <c r="Q118" s="7"/>
      <c r="R118" s="12"/>
      <c r="S118" s="8"/>
      <c r="U118" s="100"/>
    </row>
    <row r="119" spans="2:21" s="9" customFormat="1" ht="12.6" customHeight="1">
      <c r="B119" s="244"/>
      <c r="C119" s="247"/>
      <c r="D119" s="256"/>
      <c r="E119" s="253"/>
      <c r="F119" s="290"/>
      <c r="G119" s="265"/>
      <c r="H119" s="259"/>
      <c r="I119" s="128"/>
      <c r="J119" s="250"/>
      <c r="K119" s="128"/>
      <c r="L119" s="129"/>
      <c r="M119" s="130"/>
      <c r="N119" s="262"/>
      <c r="O119" s="85"/>
      <c r="P119" s="6"/>
      <c r="Q119" s="7"/>
      <c r="R119" s="12"/>
      <c r="S119" s="8"/>
      <c r="U119" s="100"/>
    </row>
    <row r="120" spans="2:21" s="9" customFormat="1" ht="12.6" customHeight="1">
      <c r="B120" s="244"/>
      <c r="C120" s="247"/>
      <c r="D120" s="256"/>
      <c r="E120" s="253"/>
      <c r="F120" s="290"/>
      <c r="G120" s="265"/>
      <c r="H120" s="259"/>
      <c r="I120" s="128"/>
      <c r="J120" s="250"/>
      <c r="K120" s="128"/>
      <c r="L120" s="129"/>
      <c r="M120" s="130"/>
      <c r="N120" s="262"/>
      <c r="O120" s="85"/>
      <c r="P120" s="6"/>
      <c r="Q120" s="7"/>
      <c r="R120" s="12"/>
      <c r="S120" s="8"/>
      <c r="U120" s="100"/>
    </row>
    <row r="121" spans="2:21" s="9" customFormat="1" ht="12.6" customHeight="1">
      <c r="B121" s="245"/>
      <c r="C121" s="248"/>
      <c r="D121" s="257"/>
      <c r="E121" s="254"/>
      <c r="F121" s="291"/>
      <c r="G121" s="266"/>
      <c r="H121" s="260"/>
      <c r="I121" s="131"/>
      <c r="J121" s="251"/>
      <c r="K121" s="131"/>
      <c r="L121" s="129"/>
      <c r="M121" s="133"/>
      <c r="N121" s="263"/>
      <c r="O121" s="85"/>
      <c r="P121" s="6"/>
      <c r="Q121" s="7"/>
      <c r="R121" s="12"/>
      <c r="S121" s="8"/>
      <c r="U121" s="100"/>
    </row>
    <row r="122" spans="2:21" s="9" customFormat="1" ht="12.6" customHeight="1">
      <c r="B122" s="243"/>
      <c r="C122" s="246"/>
      <c r="D122" s="255" t="str">
        <f>IF(B122="","",IF(B122=1,DATE(YEAR($E$3),B122,C122),IF(B122=2,DATE(YEAR($E$3),B122,C122),IF(B122=3,DATE(YEAR($E$3),B122,C122),DATE(YEAR($P$3),B122,C122)))))</f>
        <v/>
      </c>
      <c r="E122" s="252" t="str">
        <f>IF(B122="","",TEXT(WEEKDAY(D122),"aaa"))</f>
        <v/>
      </c>
      <c r="F122" s="289"/>
      <c r="G122" s="264" t="str">
        <f>IF(F122="","",IF(F122&lt;100,VLOOKUP(F122,'研修事項 一覧'!$B$223:$D$271,2,FALSE),IF(F122&gt;=100,VLOOKUP(F122,'研修事項 一覧'!$F$223:$H$245,2,FALSE),"再入力")))</f>
        <v/>
      </c>
      <c r="H122" s="258" t="str">
        <f>IF(F122="","",IF(F122&lt;100,VLOOKUP(F122,'研修事項 一覧'!$B$223:$D$271,3,FALSE),IF(F122&gt;=100,VLOOKUP(F122,'研修事項 一覧'!$F$223:$H$245,3,FALSE),"再入力")))</f>
        <v/>
      </c>
      <c r="I122" s="125"/>
      <c r="J122" s="249"/>
      <c r="K122" s="125"/>
      <c r="L122" s="126"/>
      <c r="M122" s="127"/>
      <c r="N122" s="261"/>
      <c r="O122" s="85"/>
      <c r="P122" s="6"/>
      <c r="Q122" s="7"/>
      <c r="R122" s="12"/>
      <c r="S122" s="8"/>
      <c r="U122" s="100"/>
    </row>
    <row r="123" spans="2:21" s="9" customFormat="1" ht="12.6" customHeight="1">
      <c r="B123" s="244"/>
      <c r="C123" s="247"/>
      <c r="D123" s="256"/>
      <c r="E123" s="253"/>
      <c r="F123" s="290"/>
      <c r="G123" s="265"/>
      <c r="H123" s="259"/>
      <c r="I123" s="128"/>
      <c r="J123" s="250"/>
      <c r="K123" s="128"/>
      <c r="L123" s="129"/>
      <c r="M123" s="130"/>
      <c r="N123" s="262"/>
      <c r="O123" s="85"/>
      <c r="P123" s="6"/>
      <c r="Q123" s="7"/>
      <c r="R123" s="12"/>
      <c r="S123" s="8"/>
      <c r="U123" s="100"/>
    </row>
    <row r="124" spans="2:21" s="9" customFormat="1" ht="12.6" customHeight="1">
      <c r="B124" s="244"/>
      <c r="C124" s="247"/>
      <c r="D124" s="256"/>
      <c r="E124" s="253"/>
      <c r="F124" s="290"/>
      <c r="G124" s="265"/>
      <c r="H124" s="259"/>
      <c r="I124" s="128"/>
      <c r="J124" s="250"/>
      <c r="K124" s="128"/>
      <c r="L124" s="129"/>
      <c r="M124" s="130"/>
      <c r="N124" s="262"/>
      <c r="O124" s="85"/>
      <c r="P124" s="6"/>
      <c r="Q124" s="7"/>
      <c r="R124" s="12"/>
      <c r="S124" s="8"/>
      <c r="U124" s="100"/>
    </row>
    <row r="125" spans="2:21" s="9" customFormat="1" ht="12.6" customHeight="1">
      <c r="B125" s="244"/>
      <c r="C125" s="247"/>
      <c r="D125" s="256"/>
      <c r="E125" s="253"/>
      <c r="F125" s="290"/>
      <c r="G125" s="265"/>
      <c r="H125" s="259"/>
      <c r="I125" s="128"/>
      <c r="J125" s="250"/>
      <c r="K125" s="128"/>
      <c r="L125" s="129"/>
      <c r="M125" s="130"/>
      <c r="N125" s="262"/>
      <c r="O125" s="85"/>
      <c r="P125" s="6"/>
      <c r="Q125" s="7"/>
      <c r="R125" s="12"/>
      <c r="S125" s="8"/>
      <c r="U125" s="100"/>
    </row>
    <row r="126" spans="2:21" s="9" customFormat="1" ht="12.6" customHeight="1">
      <c r="B126" s="245"/>
      <c r="C126" s="248"/>
      <c r="D126" s="257"/>
      <c r="E126" s="254"/>
      <c r="F126" s="291"/>
      <c r="G126" s="266"/>
      <c r="H126" s="260"/>
      <c r="I126" s="131"/>
      <c r="J126" s="251"/>
      <c r="K126" s="131"/>
      <c r="L126" s="132"/>
      <c r="M126" s="133"/>
      <c r="N126" s="263"/>
      <c r="O126" s="85"/>
      <c r="P126" s="6"/>
      <c r="Q126" s="7"/>
      <c r="R126" s="12"/>
      <c r="S126" s="8"/>
      <c r="U126" s="100"/>
    </row>
    <row r="127" spans="2:21" s="9" customFormat="1" ht="12.6" customHeight="1">
      <c r="B127" s="243"/>
      <c r="C127" s="246"/>
      <c r="D127" s="255" t="str">
        <f>IF(B127="","",IF(B127=1,DATE(YEAR($E$3),B127,C127),IF(B127=2,DATE(YEAR($E$3),B127,C127),IF(B127=3,DATE(YEAR($E$3),B127,C127),DATE(YEAR($P$3),B127,C127)))))</f>
        <v/>
      </c>
      <c r="E127" s="252" t="str">
        <f>IF(B127="","",TEXT(WEEKDAY(D127),"aaa"))</f>
        <v/>
      </c>
      <c r="F127" s="289"/>
      <c r="G127" s="264" t="str">
        <f>IF(F127="","",IF(F127&lt;100,VLOOKUP(F127,'研修事項 一覧'!$B$223:$D$271,2,FALSE),IF(F127&gt;=100,VLOOKUP(F127,'研修事項 一覧'!$F$223:$H$245,2,FALSE),"再入力")))</f>
        <v/>
      </c>
      <c r="H127" s="258" t="str">
        <f>IF(F127="","",IF(F127&lt;100,VLOOKUP(F127,'研修事項 一覧'!$B$223:$D$271,3,FALSE),IF(F127&gt;=100,VLOOKUP(F127,'研修事項 一覧'!$F$223:$H$245,3,FALSE),"再入力")))</f>
        <v/>
      </c>
      <c r="I127" s="125"/>
      <c r="J127" s="249"/>
      <c r="K127" s="125"/>
      <c r="L127" s="126"/>
      <c r="M127" s="127"/>
      <c r="N127" s="261"/>
      <c r="O127" s="85"/>
      <c r="P127" s="6"/>
      <c r="Q127" s="7"/>
      <c r="R127" s="12"/>
      <c r="S127" s="8"/>
      <c r="U127" s="100"/>
    </row>
    <row r="128" spans="2:21" s="9" customFormat="1" ht="12.6" customHeight="1">
      <c r="B128" s="244"/>
      <c r="C128" s="247"/>
      <c r="D128" s="256"/>
      <c r="E128" s="253"/>
      <c r="F128" s="290"/>
      <c r="G128" s="265"/>
      <c r="H128" s="259"/>
      <c r="I128" s="128"/>
      <c r="J128" s="250"/>
      <c r="K128" s="128"/>
      <c r="L128" s="129"/>
      <c r="M128" s="130"/>
      <c r="N128" s="262"/>
      <c r="O128" s="85"/>
      <c r="P128" s="6"/>
      <c r="Q128" s="7"/>
      <c r="R128" s="12"/>
      <c r="S128" s="8"/>
      <c r="U128" s="100"/>
    </row>
    <row r="129" spans="2:21" s="9" customFormat="1" ht="12.6" customHeight="1">
      <c r="B129" s="244"/>
      <c r="C129" s="247"/>
      <c r="D129" s="256"/>
      <c r="E129" s="253"/>
      <c r="F129" s="290"/>
      <c r="G129" s="265"/>
      <c r="H129" s="259"/>
      <c r="I129" s="128"/>
      <c r="J129" s="250"/>
      <c r="K129" s="128"/>
      <c r="L129" s="129"/>
      <c r="M129" s="130"/>
      <c r="N129" s="262"/>
      <c r="O129" s="85"/>
      <c r="P129" s="6"/>
      <c r="Q129" s="7"/>
      <c r="R129" s="12"/>
      <c r="S129" s="8"/>
      <c r="U129" s="100"/>
    </row>
    <row r="130" spans="2:21" s="9" customFormat="1" ht="12.6" customHeight="1">
      <c r="B130" s="244"/>
      <c r="C130" s="247"/>
      <c r="D130" s="256"/>
      <c r="E130" s="253"/>
      <c r="F130" s="290"/>
      <c r="G130" s="265"/>
      <c r="H130" s="259"/>
      <c r="I130" s="128"/>
      <c r="J130" s="250"/>
      <c r="K130" s="128"/>
      <c r="L130" s="129"/>
      <c r="M130" s="130"/>
      <c r="N130" s="262"/>
      <c r="O130" s="85"/>
      <c r="P130" s="6"/>
      <c r="Q130" s="7"/>
      <c r="R130" s="12"/>
      <c r="S130" s="8"/>
      <c r="U130" s="100"/>
    </row>
    <row r="131" spans="2:21" s="9" customFormat="1" ht="12.6" customHeight="1">
      <c r="B131" s="245"/>
      <c r="C131" s="248"/>
      <c r="D131" s="257"/>
      <c r="E131" s="254"/>
      <c r="F131" s="291"/>
      <c r="G131" s="266"/>
      <c r="H131" s="260"/>
      <c r="I131" s="131"/>
      <c r="J131" s="251"/>
      <c r="K131" s="131"/>
      <c r="L131" s="129"/>
      <c r="M131" s="133"/>
      <c r="N131" s="263"/>
      <c r="O131" s="85"/>
      <c r="P131" s="6"/>
      <c r="Q131" s="7"/>
      <c r="R131" s="12"/>
      <c r="S131" s="8"/>
      <c r="U131" s="100"/>
    </row>
    <row r="132" spans="2:21" s="9" customFormat="1" ht="12.6" customHeight="1">
      <c r="B132" s="243"/>
      <c r="C132" s="246"/>
      <c r="D132" s="255" t="str">
        <f>IF(B132="","",IF(B132=1,DATE(YEAR($E$3),B132,C132),IF(B132=2,DATE(YEAR($E$3),B132,C132),IF(B132=3,DATE(YEAR($E$3),B132,C132),DATE(YEAR($P$3),B132,C132)))))</f>
        <v/>
      </c>
      <c r="E132" s="252" t="str">
        <f>IF(B132="","",TEXT(WEEKDAY(D132),"aaa"))</f>
        <v/>
      </c>
      <c r="F132" s="289"/>
      <c r="G132" s="264" t="str">
        <f>IF(F132="","",IF(F132&lt;100,VLOOKUP(F132,'研修事項 一覧'!$B$223:$D$271,2,FALSE),IF(F132&gt;=100,VLOOKUP(F132,'研修事項 一覧'!$F$223:$H$245,2,FALSE),"再入力")))</f>
        <v/>
      </c>
      <c r="H132" s="258" t="str">
        <f>IF(F132="","",IF(F132&lt;100,VLOOKUP(F132,'研修事項 一覧'!$B$223:$D$271,3,FALSE),IF(F132&gt;=100,VLOOKUP(F132,'研修事項 一覧'!$F$223:$H$245,3,FALSE),"再入力")))</f>
        <v/>
      </c>
      <c r="I132" s="125"/>
      <c r="J132" s="249"/>
      <c r="K132" s="125"/>
      <c r="L132" s="126"/>
      <c r="M132" s="127"/>
      <c r="N132" s="261"/>
      <c r="O132" s="85"/>
      <c r="P132" s="6"/>
      <c r="Q132" s="7"/>
      <c r="R132" s="12"/>
      <c r="S132" s="8"/>
      <c r="U132" s="100"/>
    </row>
    <row r="133" spans="2:21" s="9" customFormat="1" ht="12.6" customHeight="1">
      <c r="B133" s="244"/>
      <c r="C133" s="247"/>
      <c r="D133" s="256"/>
      <c r="E133" s="253"/>
      <c r="F133" s="290"/>
      <c r="G133" s="265"/>
      <c r="H133" s="259"/>
      <c r="I133" s="128"/>
      <c r="J133" s="250"/>
      <c r="K133" s="128"/>
      <c r="L133" s="129"/>
      <c r="M133" s="130"/>
      <c r="N133" s="262"/>
      <c r="O133" s="85"/>
      <c r="P133" s="6"/>
      <c r="Q133" s="7"/>
      <c r="R133" s="12"/>
      <c r="S133" s="8"/>
      <c r="U133" s="100"/>
    </row>
    <row r="134" spans="2:21" s="9" customFormat="1" ht="12.6" customHeight="1">
      <c r="B134" s="244"/>
      <c r="C134" s="247"/>
      <c r="D134" s="256"/>
      <c r="E134" s="253"/>
      <c r="F134" s="290"/>
      <c r="G134" s="265"/>
      <c r="H134" s="259"/>
      <c r="I134" s="128"/>
      <c r="J134" s="250"/>
      <c r="K134" s="128"/>
      <c r="L134" s="129"/>
      <c r="M134" s="130"/>
      <c r="N134" s="262"/>
      <c r="O134" s="85"/>
      <c r="P134" s="6"/>
      <c r="Q134" s="7"/>
      <c r="R134" s="12"/>
      <c r="S134" s="8"/>
      <c r="U134" s="100"/>
    </row>
    <row r="135" spans="2:21" s="9" customFormat="1" ht="12.6" customHeight="1">
      <c r="B135" s="244"/>
      <c r="C135" s="247"/>
      <c r="D135" s="256"/>
      <c r="E135" s="253"/>
      <c r="F135" s="290"/>
      <c r="G135" s="265"/>
      <c r="H135" s="259"/>
      <c r="I135" s="128"/>
      <c r="J135" s="250"/>
      <c r="K135" s="128"/>
      <c r="L135" s="129"/>
      <c r="M135" s="130"/>
      <c r="N135" s="262"/>
      <c r="O135" s="85"/>
      <c r="P135" s="6"/>
      <c r="Q135" s="7"/>
      <c r="R135" s="12"/>
      <c r="S135" s="8"/>
      <c r="U135" s="100"/>
    </row>
    <row r="136" spans="2:21" s="9" customFormat="1" ht="12.6" customHeight="1">
      <c r="B136" s="245"/>
      <c r="C136" s="248"/>
      <c r="D136" s="257"/>
      <c r="E136" s="254"/>
      <c r="F136" s="291"/>
      <c r="G136" s="266"/>
      <c r="H136" s="260"/>
      <c r="I136" s="131"/>
      <c r="J136" s="251"/>
      <c r="K136" s="131"/>
      <c r="L136" s="129"/>
      <c r="M136" s="133"/>
      <c r="N136" s="263"/>
      <c r="O136" s="85"/>
      <c r="P136" s="6"/>
      <c r="Q136" s="7"/>
      <c r="R136" s="12"/>
      <c r="S136" s="8"/>
      <c r="U136" s="100"/>
    </row>
    <row r="137" spans="2:21" s="9" customFormat="1" ht="12.6" customHeight="1">
      <c r="B137" s="243"/>
      <c r="C137" s="246"/>
      <c r="D137" s="255" t="str">
        <f>IF(B137="","",IF(B137=1,DATE(YEAR($E$3),B137,C137),IF(B137=2,DATE(YEAR($E$3),B137,C137),IF(B137=3,DATE(YEAR($E$3),B137,C137),DATE(YEAR($P$3),B137,C137)))))</f>
        <v/>
      </c>
      <c r="E137" s="252" t="str">
        <f>IF(B137="","",TEXT(WEEKDAY(D137),"aaa"))</f>
        <v/>
      </c>
      <c r="F137" s="289"/>
      <c r="G137" s="264" t="str">
        <f>IF(F137="","",IF(F137&lt;100,VLOOKUP(F137,'研修事項 一覧'!$B$223:$D$271,2,FALSE),IF(F137&gt;=100,VLOOKUP(F137,'研修事項 一覧'!$F$223:$H$245,2,FALSE),"再入力")))</f>
        <v/>
      </c>
      <c r="H137" s="258" t="str">
        <f>IF(F137="","",IF(F137&lt;100,VLOOKUP(F137,'研修事項 一覧'!$B$223:$D$271,3,FALSE),IF(F137&gt;=100,VLOOKUP(F137,'研修事項 一覧'!$F$223:$H$245,3,FALSE),"再入力")))</f>
        <v/>
      </c>
      <c r="I137" s="125"/>
      <c r="J137" s="249"/>
      <c r="K137" s="125"/>
      <c r="L137" s="126"/>
      <c r="M137" s="127"/>
      <c r="N137" s="261"/>
      <c r="O137" s="85"/>
      <c r="P137" s="6"/>
      <c r="Q137" s="7"/>
      <c r="R137" s="12"/>
      <c r="S137" s="8"/>
      <c r="U137" s="100"/>
    </row>
    <row r="138" spans="2:21" s="9" customFormat="1" ht="12.6" customHeight="1">
      <c r="B138" s="244"/>
      <c r="C138" s="247"/>
      <c r="D138" s="256"/>
      <c r="E138" s="253"/>
      <c r="F138" s="290"/>
      <c r="G138" s="265"/>
      <c r="H138" s="259"/>
      <c r="I138" s="128"/>
      <c r="J138" s="250"/>
      <c r="K138" s="128"/>
      <c r="L138" s="129"/>
      <c r="M138" s="130"/>
      <c r="N138" s="262"/>
      <c r="O138" s="85"/>
      <c r="P138" s="6"/>
      <c r="Q138" s="7"/>
      <c r="R138" s="12"/>
      <c r="S138" s="8"/>
      <c r="U138" s="100"/>
    </row>
    <row r="139" spans="2:21" s="9" customFormat="1" ht="12.6" customHeight="1">
      <c r="B139" s="244"/>
      <c r="C139" s="247"/>
      <c r="D139" s="256"/>
      <c r="E139" s="253"/>
      <c r="F139" s="290"/>
      <c r="G139" s="265"/>
      <c r="H139" s="259"/>
      <c r="I139" s="128"/>
      <c r="J139" s="250"/>
      <c r="K139" s="128"/>
      <c r="L139" s="129"/>
      <c r="M139" s="130"/>
      <c r="N139" s="262"/>
      <c r="O139" s="85"/>
      <c r="P139" s="6"/>
      <c r="Q139" s="7"/>
      <c r="R139" s="12"/>
      <c r="S139" s="8"/>
      <c r="U139" s="100"/>
    </row>
    <row r="140" spans="2:21" s="9" customFormat="1" ht="12.6" customHeight="1">
      <c r="B140" s="244"/>
      <c r="C140" s="247"/>
      <c r="D140" s="256"/>
      <c r="E140" s="253"/>
      <c r="F140" s="290"/>
      <c r="G140" s="265"/>
      <c r="H140" s="259"/>
      <c r="I140" s="128"/>
      <c r="J140" s="250"/>
      <c r="K140" s="128"/>
      <c r="L140" s="129"/>
      <c r="M140" s="130"/>
      <c r="N140" s="262"/>
      <c r="O140" s="85"/>
      <c r="P140" s="6"/>
      <c r="Q140" s="7"/>
      <c r="R140" s="12"/>
      <c r="S140" s="8"/>
      <c r="U140" s="100"/>
    </row>
    <row r="141" spans="2:21" s="9" customFormat="1" ht="12.6" customHeight="1">
      <c r="B141" s="245"/>
      <c r="C141" s="248"/>
      <c r="D141" s="257"/>
      <c r="E141" s="254"/>
      <c r="F141" s="291"/>
      <c r="G141" s="266"/>
      <c r="H141" s="260"/>
      <c r="I141" s="131"/>
      <c r="J141" s="251"/>
      <c r="K141" s="131"/>
      <c r="L141" s="132"/>
      <c r="M141" s="133"/>
      <c r="N141" s="263"/>
      <c r="O141" s="85"/>
      <c r="P141" s="6"/>
      <c r="Q141" s="7"/>
      <c r="R141" s="12"/>
      <c r="S141" s="8"/>
      <c r="U141" s="100"/>
    </row>
    <row r="142" spans="2:21" s="9" customFormat="1" ht="12.6" customHeight="1">
      <c r="B142" s="243"/>
      <c r="C142" s="246"/>
      <c r="D142" s="255" t="str">
        <f>IF(B142="","",IF(B142=1,DATE(YEAR($E$3),B142,C142),IF(B142=2,DATE(YEAR($E$3),B142,C142),IF(B142=3,DATE(YEAR($E$3),B142,C142),DATE(YEAR($P$3),B142,C142)))))</f>
        <v/>
      </c>
      <c r="E142" s="252" t="str">
        <f>IF(B142="","",TEXT(WEEKDAY(D142),"aaa"))</f>
        <v/>
      </c>
      <c r="F142" s="289"/>
      <c r="G142" s="264" t="str">
        <f>IF(F142="","",IF(F142&lt;100,VLOOKUP(F142,'研修事項 一覧'!$B$223:$D$271,2,FALSE),IF(F142&gt;=100,VLOOKUP(F142,'研修事項 一覧'!$F$223:$H$245,2,FALSE),"再入力")))</f>
        <v/>
      </c>
      <c r="H142" s="258" t="str">
        <f>IF(F142="","",IF(F142&lt;100,VLOOKUP(F142,'研修事項 一覧'!$B$223:$D$271,3,FALSE),IF(F142&gt;=100,VLOOKUP(F142,'研修事項 一覧'!$F$223:$H$245,3,FALSE),"再入力")))</f>
        <v/>
      </c>
      <c r="I142" s="125"/>
      <c r="J142" s="249"/>
      <c r="K142" s="125"/>
      <c r="L142" s="126"/>
      <c r="M142" s="127"/>
      <c r="N142" s="261"/>
      <c r="O142" s="85"/>
      <c r="P142" s="6"/>
      <c r="Q142" s="7"/>
      <c r="R142" s="12"/>
      <c r="S142" s="8"/>
      <c r="U142" s="100"/>
    </row>
    <row r="143" spans="2:21" s="9" customFormat="1" ht="12.6" customHeight="1">
      <c r="B143" s="244"/>
      <c r="C143" s="247"/>
      <c r="D143" s="256"/>
      <c r="E143" s="253"/>
      <c r="F143" s="290"/>
      <c r="G143" s="265"/>
      <c r="H143" s="259"/>
      <c r="I143" s="128"/>
      <c r="J143" s="250"/>
      <c r="K143" s="128"/>
      <c r="L143" s="129"/>
      <c r="M143" s="130"/>
      <c r="N143" s="262"/>
      <c r="O143" s="85"/>
      <c r="P143" s="6"/>
      <c r="Q143" s="7"/>
      <c r="R143" s="12"/>
      <c r="S143" s="8"/>
      <c r="U143" s="100"/>
    </row>
    <row r="144" spans="2:21" s="9" customFormat="1" ht="12.6" customHeight="1">
      <c r="B144" s="244"/>
      <c r="C144" s="247"/>
      <c r="D144" s="256"/>
      <c r="E144" s="253"/>
      <c r="F144" s="290"/>
      <c r="G144" s="265"/>
      <c r="H144" s="259"/>
      <c r="I144" s="128"/>
      <c r="J144" s="250"/>
      <c r="K144" s="128"/>
      <c r="L144" s="129"/>
      <c r="M144" s="130"/>
      <c r="N144" s="262"/>
      <c r="O144" s="85"/>
      <c r="P144" s="6"/>
      <c r="Q144" s="7"/>
      <c r="R144" s="12"/>
      <c r="S144" s="8"/>
      <c r="U144" s="100"/>
    </row>
    <row r="145" spans="2:21" s="9" customFormat="1" ht="12.6" customHeight="1">
      <c r="B145" s="244"/>
      <c r="C145" s="247"/>
      <c r="D145" s="256"/>
      <c r="E145" s="253"/>
      <c r="F145" s="290"/>
      <c r="G145" s="265"/>
      <c r="H145" s="259"/>
      <c r="I145" s="128"/>
      <c r="J145" s="250"/>
      <c r="K145" s="128"/>
      <c r="L145" s="129"/>
      <c r="M145" s="130"/>
      <c r="N145" s="262"/>
      <c r="O145" s="85"/>
      <c r="P145" s="6"/>
      <c r="Q145" s="7"/>
      <c r="R145" s="12"/>
      <c r="S145" s="8"/>
      <c r="U145" s="100"/>
    </row>
    <row r="146" spans="2:21" s="9" customFormat="1" ht="12.6" customHeight="1">
      <c r="B146" s="245"/>
      <c r="C146" s="248"/>
      <c r="D146" s="257"/>
      <c r="E146" s="254"/>
      <c r="F146" s="291"/>
      <c r="G146" s="266"/>
      <c r="H146" s="260"/>
      <c r="I146" s="131"/>
      <c r="J146" s="251"/>
      <c r="K146" s="131"/>
      <c r="L146" s="132"/>
      <c r="M146" s="133"/>
      <c r="N146" s="263"/>
      <c r="O146" s="85"/>
      <c r="P146" s="6"/>
      <c r="Q146" s="7"/>
      <c r="R146" s="12"/>
      <c r="S146" s="8"/>
      <c r="U146" s="100"/>
    </row>
    <row r="147" spans="2:21" s="9" customFormat="1" ht="12.6" customHeight="1">
      <c r="B147" s="243"/>
      <c r="C147" s="246"/>
      <c r="D147" s="255" t="str">
        <f>IF(B147="","",IF(B147=1,DATE(YEAR($E$3),B147,C147),IF(B147=2,DATE(YEAR($E$3),B147,C147),IF(B147=3,DATE(YEAR($E$3),B147,C147),DATE(YEAR($P$3),B147,C147)))))</f>
        <v/>
      </c>
      <c r="E147" s="252" t="str">
        <f>IF(B147="","",TEXT(WEEKDAY(D147),"aaa"))</f>
        <v/>
      </c>
      <c r="F147" s="289"/>
      <c r="G147" s="264" t="str">
        <f>IF(F147="","",IF(F147&lt;100,VLOOKUP(F147,'研修事項 一覧'!$B$223:$D$271,2,FALSE),IF(F147&gt;=100,VLOOKUP(F147,'研修事項 一覧'!$F$223:$H$245,2,FALSE),"再入力")))</f>
        <v/>
      </c>
      <c r="H147" s="258" t="str">
        <f>IF(F147="","",IF(F147&lt;100,VLOOKUP(F147,'研修事項 一覧'!$B$223:$D$271,3,FALSE),IF(F147&gt;=100,VLOOKUP(F147,'研修事項 一覧'!$F$223:$H$245,3,FALSE),"再入力")))</f>
        <v/>
      </c>
      <c r="I147" s="125"/>
      <c r="J147" s="249"/>
      <c r="K147" s="125"/>
      <c r="L147" s="126"/>
      <c r="M147" s="127"/>
      <c r="N147" s="261"/>
      <c r="O147" s="85"/>
      <c r="P147" s="6"/>
      <c r="Q147" s="7"/>
      <c r="R147" s="12"/>
      <c r="S147" s="8"/>
      <c r="U147" s="100"/>
    </row>
    <row r="148" spans="2:21" s="9" customFormat="1" ht="12.6" customHeight="1">
      <c r="B148" s="244"/>
      <c r="C148" s="247"/>
      <c r="D148" s="256"/>
      <c r="E148" s="253"/>
      <c r="F148" s="290"/>
      <c r="G148" s="265"/>
      <c r="H148" s="259"/>
      <c r="I148" s="128"/>
      <c r="J148" s="250"/>
      <c r="K148" s="128"/>
      <c r="L148" s="129"/>
      <c r="M148" s="130"/>
      <c r="N148" s="262"/>
      <c r="O148" s="85"/>
      <c r="P148" s="6"/>
      <c r="Q148" s="7"/>
      <c r="R148" s="12"/>
      <c r="S148" s="8"/>
      <c r="U148" s="100"/>
    </row>
    <row r="149" spans="2:21" s="9" customFormat="1" ht="12.6" customHeight="1">
      <c r="B149" s="244"/>
      <c r="C149" s="247"/>
      <c r="D149" s="256"/>
      <c r="E149" s="253"/>
      <c r="F149" s="290"/>
      <c r="G149" s="265"/>
      <c r="H149" s="259"/>
      <c r="I149" s="128"/>
      <c r="J149" s="250"/>
      <c r="K149" s="128"/>
      <c r="L149" s="129"/>
      <c r="M149" s="130"/>
      <c r="N149" s="262"/>
      <c r="O149" s="85"/>
      <c r="P149" s="6"/>
      <c r="Q149" s="7"/>
      <c r="R149" s="12"/>
      <c r="S149" s="8"/>
      <c r="U149" s="100"/>
    </row>
    <row r="150" spans="2:21" s="9" customFormat="1" ht="12.6" customHeight="1">
      <c r="B150" s="244"/>
      <c r="C150" s="247"/>
      <c r="D150" s="256"/>
      <c r="E150" s="253"/>
      <c r="F150" s="290"/>
      <c r="G150" s="265"/>
      <c r="H150" s="259"/>
      <c r="I150" s="128"/>
      <c r="J150" s="250"/>
      <c r="K150" s="128"/>
      <c r="L150" s="129"/>
      <c r="M150" s="130"/>
      <c r="N150" s="262"/>
      <c r="O150" s="85"/>
      <c r="P150" s="6"/>
      <c r="Q150" s="7"/>
      <c r="R150" s="12"/>
      <c r="S150" s="8"/>
      <c r="U150" s="100"/>
    </row>
    <row r="151" spans="2:21" s="9" customFormat="1" ht="12.6" customHeight="1">
      <c r="B151" s="245"/>
      <c r="C151" s="248"/>
      <c r="D151" s="257"/>
      <c r="E151" s="254"/>
      <c r="F151" s="291"/>
      <c r="G151" s="266"/>
      <c r="H151" s="260"/>
      <c r="I151" s="131"/>
      <c r="J151" s="251"/>
      <c r="K151" s="131"/>
      <c r="L151" s="132"/>
      <c r="M151" s="133"/>
      <c r="N151" s="263"/>
      <c r="O151" s="85"/>
      <c r="P151" s="6"/>
      <c r="Q151" s="7"/>
      <c r="R151" s="12"/>
      <c r="S151" s="8"/>
      <c r="U151" s="100"/>
    </row>
    <row r="152" spans="2:21" s="9" customFormat="1" ht="12.6" customHeight="1">
      <c r="B152" s="243"/>
      <c r="C152" s="246"/>
      <c r="D152" s="255" t="str">
        <f>IF(B152="","",IF(B152=1,DATE(YEAR($E$3),B152,C152),IF(B152=2,DATE(YEAR($E$3),B152,C152),IF(B152=3,DATE(YEAR($E$3),B152,C152),DATE(YEAR($P$3),B152,C152)))))</f>
        <v/>
      </c>
      <c r="E152" s="252" t="str">
        <f>IF(B152="","",TEXT(WEEKDAY(D152),"aaa"))</f>
        <v/>
      </c>
      <c r="F152" s="289"/>
      <c r="G152" s="264" t="str">
        <f>IF(F152="","",IF(F152&lt;100,VLOOKUP(F152,'研修事項 一覧'!$B$223:$D$271,2,FALSE),IF(F152&gt;=100,VLOOKUP(F152,'研修事項 一覧'!$F$223:$H$245,2,FALSE),"再入力")))</f>
        <v/>
      </c>
      <c r="H152" s="258" t="str">
        <f>IF(F152="","",IF(F152&lt;100,VLOOKUP(F152,'研修事項 一覧'!$B$223:$D$271,3,FALSE),IF(F152&gt;=100,VLOOKUP(F152,'研修事項 一覧'!$F$223:$H$245,3,FALSE),"再入力")))</f>
        <v/>
      </c>
      <c r="I152" s="125"/>
      <c r="J152" s="249"/>
      <c r="K152" s="125"/>
      <c r="L152" s="126"/>
      <c r="M152" s="127"/>
      <c r="N152" s="261"/>
      <c r="O152" s="85"/>
      <c r="P152" s="6"/>
      <c r="Q152" s="7"/>
      <c r="R152" s="12"/>
      <c r="S152" s="8"/>
      <c r="U152" s="100"/>
    </row>
    <row r="153" spans="2:21" s="9" customFormat="1" ht="12.6" customHeight="1">
      <c r="B153" s="244"/>
      <c r="C153" s="247"/>
      <c r="D153" s="256"/>
      <c r="E153" s="253"/>
      <c r="F153" s="290"/>
      <c r="G153" s="265"/>
      <c r="H153" s="259"/>
      <c r="I153" s="128"/>
      <c r="J153" s="250"/>
      <c r="K153" s="128"/>
      <c r="L153" s="129"/>
      <c r="M153" s="130"/>
      <c r="N153" s="262"/>
      <c r="O153" s="85"/>
      <c r="P153" s="6"/>
      <c r="Q153" s="7"/>
      <c r="R153" s="12"/>
      <c r="S153" s="8"/>
      <c r="U153" s="100"/>
    </row>
    <row r="154" spans="2:21" s="9" customFormat="1" ht="12.6" customHeight="1">
      <c r="B154" s="244"/>
      <c r="C154" s="247"/>
      <c r="D154" s="256"/>
      <c r="E154" s="253"/>
      <c r="F154" s="290"/>
      <c r="G154" s="265"/>
      <c r="H154" s="259"/>
      <c r="I154" s="128"/>
      <c r="J154" s="250"/>
      <c r="K154" s="128"/>
      <c r="L154" s="129"/>
      <c r="M154" s="130"/>
      <c r="N154" s="262"/>
      <c r="O154" s="85"/>
      <c r="P154" s="6"/>
      <c r="Q154" s="7"/>
      <c r="R154" s="12"/>
      <c r="S154" s="8"/>
      <c r="U154" s="100"/>
    </row>
    <row r="155" spans="2:21" s="9" customFormat="1" ht="12.6" customHeight="1">
      <c r="B155" s="244"/>
      <c r="C155" s="247"/>
      <c r="D155" s="256"/>
      <c r="E155" s="253"/>
      <c r="F155" s="290"/>
      <c r="G155" s="265"/>
      <c r="H155" s="259"/>
      <c r="I155" s="128"/>
      <c r="J155" s="250"/>
      <c r="K155" s="128"/>
      <c r="L155" s="129"/>
      <c r="M155" s="130"/>
      <c r="N155" s="262"/>
      <c r="O155" s="85"/>
      <c r="P155" s="6"/>
      <c r="Q155" s="7"/>
      <c r="R155" s="12"/>
      <c r="S155" s="8"/>
      <c r="U155" s="100"/>
    </row>
    <row r="156" spans="2:21" s="9" customFormat="1" ht="12.6" customHeight="1">
      <c r="B156" s="245"/>
      <c r="C156" s="248"/>
      <c r="D156" s="257"/>
      <c r="E156" s="254"/>
      <c r="F156" s="291"/>
      <c r="G156" s="266"/>
      <c r="H156" s="260"/>
      <c r="I156" s="131"/>
      <c r="J156" s="251"/>
      <c r="K156" s="131"/>
      <c r="L156" s="132"/>
      <c r="M156" s="133"/>
      <c r="N156" s="263"/>
      <c r="O156" s="85"/>
      <c r="P156" s="6"/>
      <c r="Q156" s="7"/>
      <c r="R156" s="12"/>
      <c r="S156" s="8"/>
      <c r="U156" s="100"/>
    </row>
    <row r="157" spans="2:21" s="9" customFormat="1" ht="12.6" customHeight="1">
      <c r="B157" s="243"/>
      <c r="C157" s="246"/>
      <c r="D157" s="255" t="str">
        <f>IF(B157="","",IF(B157=1,DATE(YEAR($E$3),B157,C157),IF(B157=2,DATE(YEAR($E$3),B157,C157),IF(B157=3,DATE(YEAR($E$3),B157,C157),DATE(YEAR($P$3),B157,C157)))))</f>
        <v/>
      </c>
      <c r="E157" s="252" t="str">
        <f>IF(B157="","",TEXT(WEEKDAY(D157),"aaa"))</f>
        <v/>
      </c>
      <c r="F157" s="289"/>
      <c r="G157" s="264" t="str">
        <f>IF(F157="","",IF(F157&lt;100,VLOOKUP(F157,'研修事項 一覧'!$B$223:$D$271,2,FALSE),IF(F157&gt;=100,VLOOKUP(F157,'研修事項 一覧'!$F$223:$H$245,2,FALSE),"再入力")))</f>
        <v/>
      </c>
      <c r="H157" s="258" t="str">
        <f>IF(F157="","",IF(F157&lt;100,VLOOKUP(F157,'研修事項 一覧'!$B$223:$D$271,3,FALSE),IF(F157&gt;=100,VLOOKUP(F157,'研修事項 一覧'!$F$223:$H$245,3,FALSE),"再入力")))</f>
        <v/>
      </c>
      <c r="I157" s="125"/>
      <c r="J157" s="249"/>
      <c r="K157" s="125"/>
      <c r="L157" s="126"/>
      <c r="M157" s="127"/>
      <c r="N157" s="261"/>
      <c r="O157" s="85"/>
      <c r="P157" s="6"/>
      <c r="Q157" s="7"/>
      <c r="R157" s="12"/>
      <c r="S157" s="8"/>
      <c r="U157" s="100"/>
    </row>
    <row r="158" spans="2:21" s="9" customFormat="1" ht="12.6" customHeight="1">
      <c r="B158" s="244"/>
      <c r="C158" s="247"/>
      <c r="D158" s="256"/>
      <c r="E158" s="253"/>
      <c r="F158" s="290"/>
      <c r="G158" s="265"/>
      <c r="H158" s="259"/>
      <c r="I158" s="128"/>
      <c r="J158" s="250"/>
      <c r="K158" s="128"/>
      <c r="L158" s="129"/>
      <c r="M158" s="130"/>
      <c r="N158" s="262"/>
      <c r="O158" s="85"/>
      <c r="P158" s="6"/>
      <c r="Q158" s="7"/>
      <c r="R158" s="12"/>
      <c r="S158" s="8"/>
      <c r="U158" s="100"/>
    </row>
    <row r="159" spans="2:21" s="9" customFormat="1" ht="12.6" customHeight="1">
      <c r="B159" s="244"/>
      <c r="C159" s="247"/>
      <c r="D159" s="256"/>
      <c r="E159" s="253"/>
      <c r="F159" s="290"/>
      <c r="G159" s="265"/>
      <c r="H159" s="259"/>
      <c r="I159" s="128"/>
      <c r="J159" s="250"/>
      <c r="K159" s="128"/>
      <c r="L159" s="129"/>
      <c r="M159" s="130"/>
      <c r="N159" s="262"/>
      <c r="O159" s="85"/>
      <c r="P159" s="6"/>
      <c r="Q159" s="7"/>
      <c r="R159" s="12"/>
      <c r="S159" s="8"/>
      <c r="U159" s="100"/>
    </row>
    <row r="160" spans="2:21" s="9" customFormat="1" ht="12.6" customHeight="1">
      <c r="B160" s="244"/>
      <c r="C160" s="247"/>
      <c r="D160" s="256"/>
      <c r="E160" s="253"/>
      <c r="F160" s="290"/>
      <c r="G160" s="265"/>
      <c r="H160" s="259"/>
      <c r="I160" s="128"/>
      <c r="J160" s="250"/>
      <c r="K160" s="128"/>
      <c r="L160" s="129"/>
      <c r="M160" s="130"/>
      <c r="N160" s="262"/>
      <c r="O160" s="85"/>
      <c r="P160" s="6"/>
      <c r="Q160" s="7"/>
      <c r="R160" s="12"/>
      <c r="S160" s="8"/>
      <c r="U160" s="100"/>
    </row>
    <row r="161" spans="2:21" s="9" customFormat="1" ht="12.6" customHeight="1">
      <c r="B161" s="245"/>
      <c r="C161" s="248"/>
      <c r="D161" s="257"/>
      <c r="E161" s="254"/>
      <c r="F161" s="291"/>
      <c r="G161" s="266"/>
      <c r="H161" s="260"/>
      <c r="I161" s="131"/>
      <c r="J161" s="251"/>
      <c r="K161" s="131"/>
      <c r="L161" s="132"/>
      <c r="M161" s="133"/>
      <c r="N161" s="263"/>
      <c r="O161" s="85"/>
      <c r="P161" s="6"/>
      <c r="Q161" s="7"/>
      <c r="R161" s="12"/>
      <c r="S161" s="8"/>
      <c r="U161" s="100"/>
    </row>
    <row r="162" spans="2:21" s="9" customFormat="1" ht="12.6" customHeight="1">
      <c r="B162" s="243"/>
      <c r="C162" s="246"/>
      <c r="D162" s="255" t="str">
        <f>IF(B162="","",IF(B162=1,DATE(YEAR($E$3),B162,C162),IF(B162=2,DATE(YEAR($E$3),B162,C162),IF(B162=3,DATE(YEAR($E$3),B162,C162),DATE(YEAR($P$3),B162,C162)))))</f>
        <v/>
      </c>
      <c r="E162" s="252" t="str">
        <f>IF(B162="","",TEXT(WEEKDAY(D162),"aaa"))</f>
        <v/>
      </c>
      <c r="F162" s="289"/>
      <c r="G162" s="264" t="str">
        <f>IF(F162="","",IF(F162&lt;100,VLOOKUP(F162,'研修事項 一覧'!$B$223:$D$271,2,FALSE),IF(F162&gt;=100,VLOOKUP(F162,'研修事項 一覧'!$F$223:$H$245,2,FALSE),"再入力")))</f>
        <v/>
      </c>
      <c r="H162" s="258" t="str">
        <f>IF(F162="","",IF(F162&lt;100,VLOOKUP(F162,'研修事項 一覧'!$B$223:$D$271,3,FALSE),IF(F162&gt;=100,VLOOKUP(F162,'研修事項 一覧'!$F$223:$H$245,3,FALSE),"再入力")))</f>
        <v/>
      </c>
      <c r="I162" s="125"/>
      <c r="J162" s="249"/>
      <c r="K162" s="125"/>
      <c r="L162" s="126"/>
      <c r="M162" s="127"/>
      <c r="N162" s="261"/>
      <c r="O162" s="85"/>
      <c r="P162" s="6"/>
      <c r="Q162" s="7"/>
      <c r="R162" s="12"/>
      <c r="S162" s="8"/>
      <c r="U162" s="100"/>
    </row>
    <row r="163" spans="2:21" s="9" customFormat="1" ht="12.6" customHeight="1">
      <c r="B163" s="244"/>
      <c r="C163" s="247"/>
      <c r="D163" s="256"/>
      <c r="E163" s="253"/>
      <c r="F163" s="290"/>
      <c r="G163" s="265"/>
      <c r="H163" s="259"/>
      <c r="I163" s="128"/>
      <c r="J163" s="250"/>
      <c r="K163" s="128"/>
      <c r="L163" s="129"/>
      <c r="M163" s="130"/>
      <c r="N163" s="262"/>
      <c r="O163" s="85"/>
      <c r="P163" s="6"/>
      <c r="Q163" s="7"/>
      <c r="R163" s="12"/>
      <c r="S163" s="8"/>
      <c r="U163" s="100"/>
    </row>
    <row r="164" spans="2:21" s="9" customFormat="1" ht="12.6" customHeight="1">
      <c r="B164" s="244"/>
      <c r="C164" s="247"/>
      <c r="D164" s="256"/>
      <c r="E164" s="253"/>
      <c r="F164" s="290"/>
      <c r="G164" s="265"/>
      <c r="H164" s="259"/>
      <c r="I164" s="128"/>
      <c r="J164" s="250"/>
      <c r="K164" s="128"/>
      <c r="L164" s="129"/>
      <c r="M164" s="130"/>
      <c r="N164" s="262"/>
      <c r="O164" s="85"/>
      <c r="P164" s="6"/>
      <c r="Q164" s="7"/>
      <c r="R164" s="12"/>
      <c r="S164" s="8"/>
      <c r="U164" s="100"/>
    </row>
    <row r="165" spans="2:21" s="9" customFormat="1" ht="12.6" customHeight="1">
      <c r="B165" s="244"/>
      <c r="C165" s="247"/>
      <c r="D165" s="256"/>
      <c r="E165" s="253"/>
      <c r="F165" s="290"/>
      <c r="G165" s="265"/>
      <c r="H165" s="259"/>
      <c r="I165" s="128"/>
      <c r="J165" s="250"/>
      <c r="K165" s="128"/>
      <c r="L165" s="129"/>
      <c r="M165" s="130"/>
      <c r="N165" s="262"/>
      <c r="O165" s="85"/>
      <c r="P165" s="6"/>
      <c r="Q165" s="7"/>
      <c r="R165" s="12"/>
      <c r="S165" s="8"/>
      <c r="U165" s="100"/>
    </row>
    <row r="166" spans="2:21" s="9" customFormat="1" ht="12.6" customHeight="1">
      <c r="B166" s="245"/>
      <c r="C166" s="248"/>
      <c r="D166" s="257"/>
      <c r="E166" s="254"/>
      <c r="F166" s="291"/>
      <c r="G166" s="266"/>
      <c r="H166" s="260"/>
      <c r="I166" s="131"/>
      <c r="J166" s="251"/>
      <c r="K166" s="131"/>
      <c r="L166" s="132"/>
      <c r="M166" s="133"/>
      <c r="N166" s="263"/>
      <c r="O166" s="85"/>
      <c r="P166" s="6"/>
      <c r="Q166" s="7"/>
      <c r="R166" s="12"/>
      <c r="S166" s="8"/>
      <c r="U166" s="100"/>
    </row>
    <row r="167" spans="2:21" s="9" customFormat="1" ht="12.6" customHeight="1">
      <c r="B167" s="243"/>
      <c r="C167" s="246"/>
      <c r="D167" s="255" t="str">
        <f>IF(B167="","",IF(B167=1,DATE(YEAR($E$3),B167,C167),IF(B167=2,DATE(YEAR($E$3),B167,C167),IF(B167=3,DATE(YEAR($E$3),B167,C167),DATE(YEAR($P$3),B167,C167)))))</f>
        <v/>
      </c>
      <c r="E167" s="252" t="str">
        <f>IF(B167="","",TEXT(WEEKDAY(D167),"aaa"))</f>
        <v/>
      </c>
      <c r="F167" s="289"/>
      <c r="G167" s="264" t="str">
        <f>IF(F167="","",IF(F167&lt;100,VLOOKUP(F167,'研修事項 一覧'!$B$223:$D$271,2,FALSE),IF(F167&gt;=100,VLOOKUP(F167,'研修事項 一覧'!$F$223:$H$245,2,FALSE),"再入力")))</f>
        <v/>
      </c>
      <c r="H167" s="258" t="str">
        <f>IF(F167="","",IF(F167&lt;100,VLOOKUP(F167,'研修事項 一覧'!$B$223:$D$271,3,FALSE),IF(F167&gt;=100,VLOOKUP(F167,'研修事項 一覧'!$F$223:$H$245,3,FALSE),"再入力")))</f>
        <v/>
      </c>
      <c r="I167" s="125"/>
      <c r="J167" s="249"/>
      <c r="K167" s="125"/>
      <c r="L167" s="126"/>
      <c r="M167" s="127"/>
      <c r="N167" s="261"/>
      <c r="O167" s="85"/>
      <c r="P167" s="6"/>
      <c r="Q167" s="7"/>
      <c r="R167" s="12"/>
      <c r="S167" s="8"/>
      <c r="U167" s="100"/>
    </row>
    <row r="168" spans="2:21" s="9" customFormat="1" ht="12.6" customHeight="1">
      <c r="B168" s="244"/>
      <c r="C168" s="247"/>
      <c r="D168" s="256"/>
      <c r="E168" s="253"/>
      <c r="F168" s="290"/>
      <c r="G168" s="265"/>
      <c r="H168" s="259"/>
      <c r="I168" s="128"/>
      <c r="J168" s="250"/>
      <c r="K168" s="128"/>
      <c r="L168" s="129"/>
      <c r="M168" s="130"/>
      <c r="N168" s="262"/>
      <c r="O168" s="85"/>
      <c r="P168" s="6"/>
      <c r="Q168" s="7"/>
      <c r="R168" s="12"/>
      <c r="S168" s="8"/>
      <c r="U168" s="100"/>
    </row>
    <row r="169" spans="2:21" s="9" customFormat="1" ht="12.6" customHeight="1">
      <c r="B169" s="244"/>
      <c r="C169" s="247"/>
      <c r="D169" s="256"/>
      <c r="E169" s="253"/>
      <c r="F169" s="290"/>
      <c r="G169" s="265"/>
      <c r="H169" s="259"/>
      <c r="I169" s="128"/>
      <c r="J169" s="250"/>
      <c r="K169" s="128"/>
      <c r="L169" s="129"/>
      <c r="M169" s="130"/>
      <c r="N169" s="262"/>
      <c r="O169" s="85"/>
      <c r="P169" s="6"/>
      <c r="Q169" s="7"/>
      <c r="R169" s="12"/>
      <c r="S169" s="8"/>
      <c r="U169" s="100"/>
    </row>
    <row r="170" spans="2:21" s="9" customFormat="1" ht="12.6" customHeight="1">
      <c r="B170" s="244"/>
      <c r="C170" s="247"/>
      <c r="D170" s="256"/>
      <c r="E170" s="253"/>
      <c r="F170" s="290"/>
      <c r="G170" s="265"/>
      <c r="H170" s="259"/>
      <c r="I170" s="128"/>
      <c r="J170" s="250"/>
      <c r="K170" s="128"/>
      <c r="L170" s="129"/>
      <c r="M170" s="130"/>
      <c r="N170" s="262"/>
      <c r="O170" s="85"/>
      <c r="P170" s="6"/>
      <c r="Q170" s="7"/>
      <c r="R170" s="12"/>
      <c r="S170" s="8"/>
      <c r="U170" s="100"/>
    </row>
    <row r="171" spans="2:21" s="9" customFormat="1" ht="12.6" customHeight="1">
      <c r="B171" s="245"/>
      <c r="C171" s="248"/>
      <c r="D171" s="257"/>
      <c r="E171" s="254"/>
      <c r="F171" s="291"/>
      <c r="G171" s="266"/>
      <c r="H171" s="260"/>
      <c r="I171" s="131"/>
      <c r="J171" s="251"/>
      <c r="K171" s="131"/>
      <c r="L171" s="132"/>
      <c r="M171" s="133"/>
      <c r="N171" s="263"/>
      <c r="O171" s="85"/>
      <c r="P171" s="6"/>
      <c r="Q171" s="7"/>
      <c r="R171" s="12"/>
      <c r="S171" s="8"/>
      <c r="U171" s="100"/>
    </row>
    <row r="172" spans="2:21" s="9" customFormat="1" ht="12.6" customHeight="1">
      <c r="B172" s="243"/>
      <c r="C172" s="246"/>
      <c r="D172" s="255" t="str">
        <f>IF(B172="","",IF(B172=1,DATE(YEAR($E$3),B172,C172),IF(B172=2,DATE(YEAR($E$3),B172,C172),IF(B172=3,DATE(YEAR($E$3),B172,C172),DATE(YEAR($P$3),B172,C172)))))</f>
        <v/>
      </c>
      <c r="E172" s="252" t="str">
        <f>IF(B172="","",TEXT(WEEKDAY(D172),"aaa"))</f>
        <v/>
      </c>
      <c r="F172" s="289"/>
      <c r="G172" s="264" t="str">
        <f>IF(F172="","",IF(F172&lt;100,VLOOKUP(F172,'研修事項 一覧'!$B$223:$D$271,2,FALSE),IF(F172&gt;=100,VLOOKUP(F172,'研修事項 一覧'!$F$223:$H$245,2,FALSE),"再入力")))</f>
        <v/>
      </c>
      <c r="H172" s="258" t="str">
        <f>IF(F172="","",IF(F172&lt;100,VLOOKUP(F172,'研修事項 一覧'!$B$223:$D$271,3,FALSE),IF(F172&gt;=100,VLOOKUP(F172,'研修事項 一覧'!$F$223:$H$245,3,FALSE),"再入力")))</f>
        <v/>
      </c>
      <c r="I172" s="125"/>
      <c r="J172" s="249"/>
      <c r="K172" s="125"/>
      <c r="L172" s="126"/>
      <c r="M172" s="127"/>
      <c r="N172" s="261"/>
      <c r="O172" s="85"/>
      <c r="P172" s="6"/>
      <c r="Q172" s="7"/>
      <c r="R172" s="12"/>
      <c r="S172" s="8"/>
      <c r="U172" s="100"/>
    </row>
    <row r="173" spans="2:21" s="9" customFormat="1" ht="12.6" customHeight="1">
      <c r="B173" s="244"/>
      <c r="C173" s="247"/>
      <c r="D173" s="256"/>
      <c r="E173" s="253"/>
      <c r="F173" s="290"/>
      <c r="G173" s="265"/>
      <c r="H173" s="259"/>
      <c r="I173" s="128"/>
      <c r="J173" s="250"/>
      <c r="K173" s="128"/>
      <c r="L173" s="129"/>
      <c r="M173" s="130"/>
      <c r="N173" s="262"/>
      <c r="O173" s="85"/>
      <c r="P173" s="6"/>
      <c r="Q173" s="7"/>
      <c r="R173" s="12"/>
      <c r="S173" s="8"/>
      <c r="U173" s="100"/>
    </row>
    <row r="174" spans="2:21" s="9" customFormat="1" ht="12.6" customHeight="1">
      <c r="B174" s="244"/>
      <c r="C174" s="247"/>
      <c r="D174" s="256"/>
      <c r="E174" s="253"/>
      <c r="F174" s="290"/>
      <c r="G174" s="265"/>
      <c r="H174" s="259"/>
      <c r="I174" s="128"/>
      <c r="J174" s="250"/>
      <c r="K174" s="128"/>
      <c r="L174" s="129"/>
      <c r="M174" s="130"/>
      <c r="N174" s="262"/>
      <c r="O174" s="85"/>
      <c r="P174" s="6"/>
      <c r="Q174" s="7"/>
      <c r="R174" s="12"/>
      <c r="S174" s="8"/>
      <c r="U174" s="100"/>
    </row>
    <row r="175" spans="2:21" s="9" customFormat="1" ht="12.6" customHeight="1">
      <c r="B175" s="244"/>
      <c r="C175" s="247"/>
      <c r="D175" s="256"/>
      <c r="E175" s="253"/>
      <c r="F175" s="290"/>
      <c r="G175" s="265"/>
      <c r="H175" s="259"/>
      <c r="I175" s="128"/>
      <c r="J175" s="250"/>
      <c r="K175" s="128"/>
      <c r="L175" s="129"/>
      <c r="M175" s="130"/>
      <c r="N175" s="262"/>
      <c r="O175" s="85"/>
      <c r="P175" s="6"/>
      <c r="Q175" s="7"/>
      <c r="R175" s="12"/>
      <c r="S175" s="8"/>
      <c r="U175" s="100"/>
    </row>
    <row r="176" spans="2:21" s="9" customFormat="1" ht="12.6" customHeight="1">
      <c r="B176" s="245"/>
      <c r="C176" s="248"/>
      <c r="D176" s="257"/>
      <c r="E176" s="254"/>
      <c r="F176" s="291"/>
      <c r="G176" s="266"/>
      <c r="H176" s="260"/>
      <c r="I176" s="131"/>
      <c r="J176" s="251"/>
      <c r="K176" s="131"/>
      <c r="L176" s="132"/>
      <c r="M176" s="133"/>
      <c r="N176" s="263"/>
      <c r="O176" s="85"/>
      <c r="P176" s="6"/>
      <c r="Q176" s="7"/>
      <c r="R176" s="12"/>
      <c r="S176" s="8"/>
      <c r="U176" s="100"/>
    </row>
    <row r="177" spans="2:21" s="9" customFormat="1" ht="12.6" customHeight="1">
      <c r="B177" s="243"/>
      <c r="C177" s="246"/>
      <c r="D177" s="255" t="str">
        <f>IF(B177="","",IF(B177=1,DATE(YEAR($E$3),B177,C177),IF(B177=2,DATE(YEAR($E$3),B177,C177),IF(B177=3,DATE(YEAR($E$3),B177,C177),DATE(YEAR($P$3),B177,C177)))))</f>
        <v/>
      </c>
      <c r="E177" s="252" t="str">
        <f>IF(B177="","",TEXT(WEEKDAY(D177),"aaa"))</f>
        <v/>
      </c>
      <c r="F177" s="289"/>
      <c r="G177" s="264" t="str">
        <f>IF(F177="","",IF(F177&lt;100,VLOOKUP(F177,'研修事項 一覧'!$B$223:$D$271,2,FALSE),IF(F177&gt;=100,VLOOKUP(F177,'研修事項 一覧'!$F$223:$H$245,2,FALSE),"再入力")))</f>
        <v/>
      </c>
      <c r="H177" s="258" t="str">
        <f>IF(F177="","",IF(F177&lt;100,VLOOKUP(F177,'研修事項 一覧'!$B$223:$D$271,3,FALSE),IF(F177&gt;=100,VLOOKUP(F177,'研修事項 一覧'!$F$223:$H$245,3,FALSE),"再入力")))</f>
        <v/>
      </c>
      <c r="I177" s="125"/>
      <c r="J177" s="249"/>
      <c r="K177" s="125"/>
      <c r="L177" s="126"/>
      <c r="M177" s="127"/>
      <c r="N177" s="261"/>
      <c r="O177" s="85"/>
      <c r="P177" s="6"/>
      <c r="Q177" s="7"/>
      <c r="R177" s="12"/>
      <c r="S177" s="8"/>
      <c r="U177" s="100"/>
    </row>
    <row r="178" spans="2:21" s="9" customFormat="1" ht="12.6" customHeight="1">
      <c r="B178" s="244"/>
      <c r="C178" s="247"/>
      <c r="D178" s="256"/>
      <c r="E178" s="253"/>
      <c r="F178" s="290"/>
      <c r="G178" s="265"/>
      <c r="H178" s="259"/>
      <c r="I178" s="128"/>
      <c r="J178" s="250"/>
      <c r="K178" s="128"/>
      <c r="L178" s="129"/>
      <c r="M178" s="130"/>
      <c r="N178" s="262"/>
      <c r="O178" s="85"/>
      <c r="P178" s="6"/>
      <c r="Q178" s="7"/>
      <c r="R178" s="12"/>
      <c r="S178" s="8"/>
      <c r="U178" s="100"/>
    </row>
    <row r="179" spans="2:21" s="9" customFormat="1" ht="12.6" customHeight="1">
      <c r="B179" s="244"/>
      <c r="C179" s="247"/>
      <c r="D179" s="256"/>
      <c r="E179" s="253"/>
      <c r="F179" s="290"/>
      <c r="G179" s="265"/>
      <c r="H179" s="259"/>
      <c r="I179" s="128"/>
      <c r="J179" s="250"/>
      <c r="K179" s="128"/>
      <c r="L179" s="129"/>
      <c r="M179" s="130"/>
      <c r="N179" s="262"/>
      <c r="O179" s="85"/>
      <c r="P179" s="6"/>
      <c r="Q179" s="7"/>
      <c r="R179" s="12"/>
      <c r="S179" s="8"/>
      <c r="U179" s="100"/>
    </row>
    <row r="180" spans="2:21" s="9" customFormat="1" ht="12.6" customHeight="1">
      <c r="B180" s="244"/>
      <c r="C180" s="247"/>
      <c r="D180" s="256"/>
      <c r="E180" s="253"/>
      <c r="F180" s="290"/>
      <c r="G180" s="265"/>
      <c r="H180" s="259"/>
      <c r="I180" s="128"/>
      <c r="J180" s="250"/>
      <c r="K180" s="128"/>
      <c r="L180" s="129"/>
      <c r="M180" s="130"/>
      <c r="N180" s="262"/>
      <c r="O180" s="85"/>
      <c r="P180" s="6"/>
      <c r="Q180" s="7"/>
      <c r="R180" s="12"/>
      <c r="S180" s="8"/>
      <c r="U180" s="100"/>
    </row>
    <row r="181" spans="2:21" s="9" customFormat="1" ht="12.6" customHeight="1">
      <c r="B181" s="245"/>
      <c r="C181" s="248"/>
      <c r="D181" s="257"/>
      <c r="E181" s="254"/>
      <c r="F181" s="291"/>
      <c r="G181" s="266"/>
      <c r="H181" s="260"/>
      <c r="I181" s="131"/>
      <c r="J181" s="251"/>
      <c r="K181" s="131"/>
      <c r="L181" s="132"/>
      <c r="M181" s="133"/>
      <c r="N181" s="263"/>
      <c r="O181" s="85"/>
      <c r="P181" s="6"/>
      <c r="Q181" s="7"/>
      <c r="R181" s="12"/>
      <c r="S181" s="8"/>
      <c r="U181" s="100"/>
    </row>
    <row r="182" spans="2:21" s="9" customFormat="1" ht="12.6" customHeight="1">
      <c r="B182" s="243"/>
      <c r="C182" s="246"/>
      <c r="D182" s="255" t="str">
        <f>IF(B182="","",IF(B182=1,DATE(YEAR($E$3),B182,C182),IF(B182=2,DATE(YEAR($E$3),B182,C182),IF(B182=3,DATE(YEAR($E$3),B182,C182),DATE(YEAR($P$3),B182,C182)))))</f>
        <v/>
      </c>
      <c r="E182" s="252" t="str">
        <f>IF(B182="","",TEXT(WEEKDAY(D182),"aaa"))</f>
        <v/>
      </c>
      <c r="F182" s="289"/>
      <c r="G182" s="264" t="str">
        <f>IF(F182="","",IF(F182&lt;100,VLOOKUP(F182,'研修事項 一覧'!$B$223:$D$271,2,FALSE),IF(F182&gt;=100,VLOOKUP(F182,'研修事項 一覧'!$F$223:$H$245,2,FALSE),"再入力")))</f>
        <v/>
      </c>
      <c r="H182" s="258" t="str">
        <f>IF(F182="","",IF(F182&lt;100,VLOOKUP(F182,'研修事項 一覧'!$B$223:$D$271,3,FALSE),IF(F182&gt;=100,VLOOKUP(F182,'研修事項 一覧'!$F$223:$H$245,3,FALSE),"再入力")))</f>
        <v/>
      </c>
      <c r="I182" s="125"/>
      <c r="J182" s="249"/>
      <c r="K182" s="125"/>
      <c r="L182" s="126"/>
      <c r="M182" s="127"/>
      <c r="N182" s="261"/>
      <c r="O182" s="85"/>
      <c r="P182" s="6"/>
      <c r="Q182" s="7"/>
      <c r="R182" s="12"/>
      <c r="S182" s="8"/>
      <c r="U182" s="100"/>
    </row>
    <row r="183" spans="2:21" s="9" customFormat="1" ht="12.6" customHeight="1">
      <c r="B183" s="244"/>
      <c r="C183" s="247"/>
      <c r="D183" s="256"/>
      <c r="E183" s="253"/>
      <c r="F183" s="290"/>
      <c r="G183" s="265"/>
      <c r="H183" s="259"/>
      <c r="I183" s="128"/>
      <c r="J183" s="250"/>
      <c r="K183" s="128"/>
      <c r="L183" s="129"/>
      <c r="M183" s="130"/>
      <c r="N183" s="262"/>
      <c r="O183" s="85"/>
      <c r="P183" s="6"/>
      <c r="Q183" s="7"/>
      <c r="R183" s="12"/>
      <c r="S183" s="8"/>
      <c r="U183" s="100"/>
    </row>
    <row r="184" spans="2:21" s="9" customFormat="1" ht="12.6" customHeight="1">
      <c r="B184" s="244"/>
      <c r="C184" s="247"/>
      <c r="D184" s="256"/>
      <c r="E184" s="253"/>
      <c r="F184" s="290"/>
      <c r="G184" s="265"/>
      <c r="H184" s="259"/>
      <c r="I184" s="128"/>
      <c r="J184" s="250"/>
      <c r="K184" s="128"/>
      <c r="L184" s="129"/>
      <c r="M184" s="130"/>
      <c r="N184" s="262"/>
      <c r="O184" s="85"/>
      <c r="P184" s="6"/>
      <c r="Q184" s="7"/>
      <c r="R184" s="12"/>
      <c r="S184" s="8"/>
      <c r="U184" s="100"/>
    </row>
    <row r="185" spans="2:21" s="9" customFormat="1" ht="12.6" customHeight="1">
      <c r="B185" s="244"/>
      <c r="C185" s="247"/>
      <c r="D185" s="256"/>
      <c r="E185" s="253"/>
      <c r="F185" s="290"/>
      <c r="G185" s="265"/>
      <c r="H185" s="259"/>
      <c r="I185" s="128"/>
      <c r="J185" s="250"/>
      <c r="K185" s="128"/>
      <c r="L185" s="129"/>
      <c r="M185" s="130"/>
      <c r="N185" s="262"/>
      <c r="O185" s="85"/>
      <c r="P185" s="6"/>
      <c r="Q185" s="7"/>
      <c r="R185" s="12"/>
      <c r="S185" s="8"/>
      <c r="U185" s="100"/>
    </row>
    <row r="186" spans="2:21" s="9" customFormat="1" ht="12.6" customHeight="1">
      <c r="B186" s="245"/>
      <c r="C186" s="248"/>
      <c r="D186" s="257"/>
      <c r="E186" s="254"/>
      <c r="F186" s="291"/>
      <c r="G186" s="266"/>
      <c r="H186" s="260"/>
      <c r="I186" s="131"/>
      <c r="J186" s="251"/>
      <c r="K186" s="131"/>
      <c r="L186" s="132"/>
      <c r="M186" s="133"/>
      <c r="N186" s="263"/>
      <c r="O186" s="85"/>
      <c r="P186" s="6"/>
      <c r="Q186" s="7"/>
      <c r="R186" s="12"/>
      <c r="S186" s="8"/>
      <c r="U186" s="100"/>
    </row>
    <row r="187" spans="2:21" s="9" customFormat="1" ht="12.6" customHeight="1">
      <c r="B187" s="243"/>
      <c r="C187" s="246"/>
      <c r="D187" s="255" t="str">
        <f>IF(B187="","",IF(B187=1,DATE(YEAR($E$3),B187,C187),IF(B187=2,DATE(YEAR($E$3),B187,C187),IF(B187=3,DATE(YEAR($E$3),B187,C187),DATE(YEAR($P$3),B187,C187)))))</f>
        <v/>
      </c>
      <c r="E187" s="252" t="str">
        <f>IF(B187="","",TEXT(WEEKDAY(D187),"aaa"))</f>
        <v/>
      </c>
      <c r="F187" s="289"/>
      <c r="G187" s="264" t="str">
        <f>IF(F187="","",IF(F187&lt;100,VLOOKUP(F187,'研修事項 一覧'!$B$223:$D$271,2,FALSE),IF(F187&gt;=100,VLOOKUP(F187,'研修事項 一覧'!$F$223:$H$245,2,FALSE),"再入力")))</f>
        <v/>
      </c>
      <c r="H187" s="258" t="str">
        <f>IF(F187="","",IF(F187&lt;100,VLOOKUP(F187,'研修事項 一覧'!$B$223:$D$271,3,FALSE),IF(F187&gt;=100,VLOOKUP(F187,'研修事項 一覧'!$F$223:$H$245,3,FALSE),"再入力")))</f>
        <v/>
      </c>
      <c r="I187" s="125"/>
      <c r="J187" s="249"/>
      <c r="K187" s="125"/>
      <c r="L187" s="126"/>
      <c r="M187" s="127"/>
      <c r="N187" s="261"/>
      <c r="O187" s="85"/>
      <c r="P187" s="6"/>
      <c r="Q187" s="7"/>
      <c r="R187" s="12"/>
      <c r="S187" s="8"/>
      <c r="U187" s="100"/>
    </row>
    <row r="188" spans="2:21" s="9" customFormat="1" ht="12.6" customHeight="1">
      <c r="B188" s="244"/>
      <c r="C188" s="247"/>
      <c r="D188" s="256"/>
      <c r="E188" s="253"/>
      <c r="F188" s="290"/>
      <c r="G188" s="265"/>
      <c r="H188" s="259"/>
      <c r="I188" s="128"/>
      <c r="J188" s="250"/>
      <c r="K188" s="128"/>
      <c r="L188" s="129"/>
      <c r="M188" s="130"/>
      <c r="N188" s="262"/>
      <c r="O188" s="85"/>
      <c r="P188" s="6"/>
      <c r="Q188" s="7"/>
      <c r="R188" s="12"/>
      <c r="S188" s="8"/>
      <c r="U188" s="100"/>
    </row>
    <row r="189" spans="2:21" s="9" customFormat="1" ht="12.6" customHeight="1">
      <c r="B189" s="244"/>
      <c r="C189" s="247"/>
      <c r="D189" s="256"/>
      <c r="E189" s="253"/>
      <c r="F189" s="290"/>
      <c r="G189" s="265"/>
      <c r="H189" s="259"/>
      <c r="I189" s="128"/>
      <c r="J189" s="250"/>
      <c r="K189" s="128"/>
      <c r="L189" s="129"/>
      <c r="M189" s="130"/>
      <c r="N189" s="262"/>
      <c r="O189" s="85"/>
      <c r="P189" s="6"/>
      <c r="Q189" s="7"/>
      <c r="R189" s="12"/>
      <c r="S189" s="8"/>
      <c r="U189" s="100"/>
    </row>
    <row r="190" spans="2:21" s="9" customFormat="1" ht="12.6" customHeight="1">
      <c r="B190" s="244"/>
      <c r="C190" s="247"/>
      <c r="D190" s="256"/>
      <c r="E190" s="253"/>
      <c r="F190" s="290"/>
      <c r="G190" s="265"/>
      <c r="H190" s="259"/>
      <c r="I190" s="128"/>
      <c r="J190" s="250"/>
      <c r="K190" s="128"/>
      <c r="L190" s="129"/>
      <c r="M190" s="130"/>
      <c r="N190" s="262"/>
      <c r="O190" s="85"/>
      <c r="P190" s="6"/>
      <c r="Q190" s="7"/>
      <c r="R190" s="12"/>
      <c r="S190" s="8"/>
      <c r="U190" s="100"/>
    </row>
    <row r="191" spans="2:21" s="9" customFormat="1" ht="12.6" customHeight="1">
      <c r="B191" s="245"/>
      <c r="C191" s="248"/>
      <c r="D191" s="257"/>
      <c r="E191" s="254"/>
      <c r="F191" s="291"/>
      <c r="G191" s="266"/>
      <c r="H191" s="260"/>
      <c r="I191" s="131"/>
      <c r="J191" s="251"/>
      <c r="K191" s="131"/>
      <c r="L191" s="132"/>
      <c r="M191" s="133"/>
      <c r="N191" s="263"/>
      <c r="O191" s="85"/>
      <c r="P191" s="6"/>
      <c r="Q191" s="7"/>
      <c r="R191" s="12"/>
      <c r="S191" s="8"/>
      <c r="U191" s="100"/>
    </row>
    <row r="192" spans="2:21" s="9" customFormat="1" ht="12.6" customHeight="1">
      <c r="B192" s="243"/>
      <c r="C192" s="246"/>
      <c r="D192" s="255" t="str">
        <f>IF(B192="","",IF(B192=1,DATE(YEAR($E$3),B192,C192),IF(B192=2,DATE(YEAR($E$3),B192,C192),IF(B192=3,DATE(YEAR($E$3),B192,C192),DATE(YEAR($P$3),B192,C192)))))</f>
        <v/>
      </c>
      <c r="E192" s="252" t="str">
        <f>IF(B192="","",TEXT(WEEKDAY(D192),"aaa"))</f>
        <v/>
      </c>
      <c r="F192" s="289"/>
      <c r="G192" s="264" t="str">
        <f>IF(F192="","",IF(F192&lt;100,VLOOKUP(F192,'研修事項 一覧'!$B$223:$D$271,2,FALSE),IF(F192&gt;=100,VLOOKUP(F192,'研修事項 一覧'!$F$223:$H$245,2,FALSE),"再入力")))</f>
        <v/>
      </c>
      <c r="H192" s="258" t="str">
        <f>IF(F192="","",IF(F192&lt;100,VLOOKUP(F192,'研修事項 一覧'!$B$223:$D$271,3,FALSE),IF(F192&gt;=100,VLOOKUP(F192,'研修事項 一覧'!$F$223:$H$245,3,FALSE),"再入力")))</f>
        <v/>
      </c>
      <c r="I192" s="125"/>
      <c r="J192" s="249"/>
      <c r="K192" s="125"/>
      <c r="L192" s="126"/>
      <c r="M192" s="127"/>
      <c r="N192" s="261"/>
      <c r="O192" s="85"/>
      <c r="P192" s="6"/>
      <c r="Q192" s="7"/>
      <c r="R192" s="12"/>
      <c r="S192" s="8"/>
      <c r="U192" s="100"/>
    </row>
    <row r="193" spans="2:21" s="9" customFormat="1" ht="12.6" customHeight="1">
      <c r="B193" s="244"/>
      <c r="C193" s="247"/>
      <c r="D193" s="256"/>
      <c r="E193" s="253"/>
      <c r="F193" s="290"/>
      <c r="G193" s="265"/>
      <c r="H193" s="259"/>
      <c r="I193" s="128"/>
      <c r="J193" s="250"/>
      <c r="K193" s="128"/>
      <c r="L193" s="129"/>
      <c r="M193" s="130"/>
      <c r="N193" s="262"/>
      <c r="O193" s="85"/>
      <c r="P193" s="6"/>
      <c r="Q193" s="7"/>
      <c r="R193" s="12"/>
      <c r="S193" s="8"/>
      <c r="U193" s="100"/>
    </row>
    <row r="194" spans="2:21" s="9" customFormat="1" ht="12.6" customHeight="1">
      <c r="B194" s="244"/>
      <c r="C194" s="247"/>
      <c r="D194" s="256"/>
      <c r="E194" s="253"/>
      <c r="F194" s="290"/>
      <c r="G194" s="265"/>
      <c r="H194" s="259"/>
      <c r="I194" s="128"/>
      <c r="J194" s="250"/>
      <c r="K194" s="128"/>
      <c r="L194" s="129"/>
      <c r="M194" s="130"/>
      <c r="N194" s="262"/>
      <c r="O194" s="85"/>
      <c r="P194" s="6"/>
      <c r="Q194" s="7"/>
      <c r="R194" s="12"/>
      <c r="S194" s="8"/>
      <c r="U194" s="100"/>
    </row>
    <row r="195" spans="2:21" s="9" customFormat="1" ht="12.6" customHeight="1">
      <c r="B195" s="244"/>
      <c r="C195" s="247"/>
      <c r="D195" s="256"/>
      <c r="E195" s="253"/>
      <c r="F195" s="290"/>
      <c r="G195" s="265"/>
      <c r="H195" s="259"/>
      <c r="I195" s="128"/>
      <c r="J195" s="250"/>
      <c r="K195" s="128"/>
      <c r="L195" s="129"/>
      <c r="M195" s="130"/>
      <c r="N195" s="262"/>
      <c r="O195" s="85"/>
      <c r="P195" s="6"/>
      <c r="Q195" s="7"/>
      <c r="R195" s="12"/>
      <c r="S195" s="8"/>
      <c r="U195" s="100"/>
    </row>
    <row r="196" spans="2:21" s="9" customFormat="1" ht="12.6" customHeight="1">
      <c r="B196" s="245"/>
      <c r="C196" s="248"/>
      <c r="D196" s="257"/>
      <c r="E196" s="254"/>
      <c r="F196" s="291"/>
      <c r="G196" s="266"/>
      <c r="H196" s="260"/>
      <c r="I196" s="131"/>
      <c r="J196" s="251"/>
      <c r="K196" s="131"/>
      <c r="L196" s="132"/>
      <c r="M196" s="133"/>
      <c r="N196" s="263"/>
      <c r="O196" s="85"/>
      <c r="P196" s="6"/>
      <c r="Q196" s="7"/>
      <c r="R196" s="12"/>
      <c r="S196" s="8"/>
      <c r="U196" s="100"/>
    </row>
    <row r="197" spans="2:21" s="9" customFormat="1" ht="12.6" customHeight="1">
      <c r="B197" s="243"/>
      <c r="C197" s="246"/>
      <c r="D197" s="255" t="str">
        <f>IF(B197="","",IF(B197=1,DATE(YEAR($E$3),B197,C197),IF(B197=2,DATE(YEAR($E$3),B197,C197),IF(B197=3,DATE(YEAR($E$3),B197,C197),DATE(YEAR($P$3),B197,C197)))))</f>
        <v/>
      </c>
      <c r="E197" s="252" t="str">
        <f>IF(B197="","",TEXT(WEEKDAY(D197),"aaa"))</f>
        <v/>
      </c>
      <c r="F197" s="289"/>
      <c r="G197" s="264" t="str">
        <f>IF(F197="","",IF(F197&lt;100,VLOOKUP(F197,'研修事項 一覧'!$B$223:$D$271,2,FALSE),IF(F197&gt;=100,VLOOKUP(F197,'研修事項 一覧'!$F$223:$H$245,2,FALSE),"再入力")))</f>
        <v/>
      </c>
      <c r="H197" s="258" t="str">
        <f>IF(F197="","",IF(F197&lt;100,VLOOKUP(F197,'研修事項 一覧'!$B$223:$D$271,3,FALSE),IF(F197&gt;=100,VLOOKUP(F197,'研修事項 一覧'!$F$223:$H$245,3,FALSE),"再入力")))</f>
        <v/>
      </c>
      <c r="I197" s="125"/>
      <c r="J197" s="249"/>
      <c r="K197" s="125"/>
      <c r="L197" s="126"/>
      <c r="M197" s="127"/>
      <c r="N197" s="261"/>
      <c r="O197" s="85"/>
      <c r="P197" s="6"/>
      <c r="Q197" s="7"/>
      <c r="R197" s="12"/>
      <c r="S197" s="8"/>
      <c r="U197" s="100"/>
    </row>
    <row r="198" spans="2:21" s="9" customFormat="1" ht="12.6" customHeight="1">
      <c r="B198" s="244"/>
      <c r="C198" s="247"/>
      <c r="D198" s="256"/>
      <c r="E198" s="253"/>
      <c r="F198" s="290"/>
      <c r="G198" s="265"/>
      <c r="H198" s="259"/>
      <c r="I198" s="128"/>
      <c r="J198" s="250"/>
      <c r="K198" s="128"/>
      <c r="L198" s="129"/>
      <c r="M198" s="130"/>
      <c r="N198" s="262"/>
      <c r="O198" s="85"/>
      <c r="P198" s="6"/>
      <c r="Q198" s="7"/>
      <c r="R198" s="12"/>
      <c r="S198" s="8"/>
      <c r="U198" s="100"/>
    </row>
    <row r="199" spans="2:21" s="9" customFormat="1" ht="12.6" customHeight="1">
      <c r="B199" s="244"/>
      <c r="C199" s="247"/>
      <c r="D199" s="256"/>
      <c r="E199" s="253"/>
      <c r="F199" s="290"/>
      <c r="G199" s="265"/>
      <c r="H199" s="259"/>
      <c r="I199" s="128"/>
      <c r="J199" s="250"/>
      <c r="K199" s="128"/>
      <c r="L199" s="129"/>
      <c r="M199" s="130"/>
      <c r="N199" s="262"/>
      <c r="O199" s="85"/>
      <c r="P199" s="6"/>
      <c r="Q199" s="7"/>
      <c r="R199" s="12"/>
      <c r="S199" s="8"/>
      <c r="U199" s="100"/>
    </row>
    <row r="200" spans="2:21" s="9" customFormat="1" ht="12.6" customHeight="1">
      <c r="B200" s="244"/>
      <c r="C200" s="247"/>
      <c r="D200" s="256"/>
      <c r="E200" s="253"/>
      <c r="F200" s="290"/>
      <c r="G200" s="265"/>
      <c r="H200" s="259"/>
      <c r="I200" s="128"/>
      <c r="J200" s="250"/>
      <c r="K200" s="128"/>
      <c r="L200" s="129"/>
      <c r="M200" s="130"/>
      <c r="N200" s="262"/>
      <c r="O200" s="85"/>
      <c r="P200" s="6"/>
      <c r="Q200" s="7"/>
      <c r="R200" s="12"/>
      <c r="S200" s="8"/>
      <c r="U200" s="100"/>
    </row>
    <row r="201" spans="2:21" s="9" customFormat="1" ht="12.6" customHeight="1">
      <c r="B201" s="245"/>
      <c r="C201" s="248"/>
      <c r="D201" s="257"/>
      <c r="E201" s="254"/>
      <c r="F201" s="291"/>
      <c r="G201" s="266"/>
      <c r="H201" s="260"/>
      <c r="I201" s="131"/>
      <c r="J201" s="251"/>
      <c r="K201" s="131"/>
      <c r="L201" s="132"/>
      <c r="M201" s="133"/>
      <c r="N201" s="263"/>
      <c r="O201" s="85"/>
      <c r="P201" s="6"/>
      <c r="Q201" s="7"/>
      <c r="R201" s="12"/>
      <c r="S201" s="8"/>
      <c r="U201" s="100"/>
    </row>
    <row r="202" spans="2:21" s="9" customFormat="1" ht="12.6" customHeight="1">
      <c r="B202" s="243"/>
      <c r="C202" s="246"/>
      <c r="D202" s="255" t="str">
        <f>IF(B202="","",IF(B202=1,DATE(YEAR($E$3),B202,C202),IF(B202=2,DATE(YEAR($E$3),B202,C202),IF(B202=3,DATE(YEAR($E$3),B202,C202),DATE(YEAR($P$3),B202,C202)))))</f>
        <v/>
      </c>
      <c r="E202" s="252" t="str">
        <f>IF(B202="","",TEXT(WEEKDAY(D202),"aaa"))</f>
        <v/>
      </c>
      <c r="F202" s="289"/>
      <c r="G202" s="264" t="str">
        <f>IF(F202="","",IF(F202&lt;100,VLOOKUP(F202,'研修事項 一覧'!$B$223:$D$271,2,FALSE),IF(F202&gt;=100,VLOOKUP(F202,'研修事項 一覧'!$F$223:$H$245,2,FALSE),"再入力")))</f>
        <v/>
      </c>
      <c r="H202" s="258" t="str">
        <f>IF(F202="","",IF(F202&lt;100,VLOOKUP(F202,'研修事項 一覧'!$B$223:$D$271,3,FALSE),IF(F202&gt;=100,VLOOKUP(F202,'研修事項 一覧'!$F$223:$H$245,3,FALSE),"再入力")))</f>
        <v/>
      </c>
      <c r="I202" s="125"/>
      <c r="J202" s="249"/>
      <c r="K202" s="125"/>
      <c r="L202" s="126"/>
      <c r="M202" s="127"/>
      <c r="N202" s="261"/>
      <c r="O202" s="85"/>
      <c r="P202" s="6"/>
      <c r="Q202" s="7"/>
      <c r="R202" s="12"/>
      <c r="S202" s="8"/>
      <c r="U202" s="100"/>
    </row>
    <row r="203" spans="2:21" s="9" customFormat="1" ht="12.6" customHeight="1">
      <c r="B203" s="244"/>
      <c r="C203" s="247"/>
      <c r="D203" s="256"/>
      <c r="E203" s="253"/>
      <c r="F203" s="290"/>
      <c r="G203" s="265"/>
      <c r="H203" s="259"/>
      <c r="I203" s="128"/>
      <c r="J203" s="250"/>
      <c r="K203" s="128"/>
      <c r="L203" s="129"/>
      <c r="M203" s="130"/>
      <c r="N203" s="262"/>
      <c r="O203" s="85"/>
      <c r="P203" s="6"/>
      <c r="Q203" s="7"/>
      <c r="R203" s="12"/>
      <c r="S203" s="8"/>
      <c r="U203" s="100"/>
    </row>
    <row r="204" spans="2:21" s="9" customFormat="1" ht="12.6" customHeight="1">
      <c r="B204" s="244"/>
      <c r="C204" s="247"/>
      <c r="D204" s="256"/>
      <c r="E204" s="253"/>
      <c r="F204" s="290"/>
      <c r="G204" s="265"/>
      <c r="H204" s="259"/>
      <c r="I204" s="128"/>
      <c r="J204" s="250"/>
      <c r="K204" s="128"/>
      <c r="L204" s="129"/>
      <c r="M204" s="130"/>
      <c r="N204" s="262"/>
      <c r="O204" s="85"/>
      <c r="P204" s="6"/>
      <c r="Q204" s="7"/>
      <c r="R204" s="12"/>
      <c r="S204" s="8"/>
      <c r="U204" s="100"/>
    </row>
    <row r="205" spans="2:21" s="9" customFormat="1" ht="12.6" customHeight="1">
      <c r="B205" s="244"/>
      <c r="C205" s="247"/>
      <c r="D205" s="256"/>
      <c r="E205" s="253"/>
      <c r="F205" s="290"/>
      <c r="G205" s="265"/>
      <c r="H205" s="259"/>
      <c r="I205" s="128"/>
      <c r="J205" s="250"/>
      <c r="K205" s="128"/>
      <c r="L205" s="129"/>
      <c r="M205" s="130"/>
      <c r="N205" s="262"/>
      <c r="O205" s="85"/>
      <c r="P205" s="6"/>
      <c r="Q205" s="7"/>
      <c r="R205" s="12"/>
      <c r="S205" s="8"/>
      <c r="U205" s="100"/>
    </row>
    <row r="206" spans="2:21" s="9" customFormat="1" ht="12.6" customHeight="1">
      <c r="B206" s="245"/>
      <c r="C206" s="248"/>
      <c r="D206" s="257"/>
      <c r="E206" s="254"/>
      <c r="F206" s="291"/>
      <c r="G206" s="266"/>
      <c r="H206" s="260"/>
      <c r="I206" s="131"/>
      <c r="J206" s="251"/>
      <c r="K206" s="131"/>
      <c r="L206" s="132"/>
      <c r="M206" s="133"/>
      <c r="N206" s="263"/>
      <c r="O206" s="85"/>
      <c r="P206" s="6"/>
      <c r="Q206" s="7"/>
      <c r="R206" s="12"/>
      <c r="S206" s="8"/>
      <c r="U206" s="100"/>
    </row>
    <row r="207" spans="2:21" s="9" customFormat="1" ht="12.6" customHeight="1">
      <c r="B207" s="243"/>
      <c r="C207" s="246"/>
      <c r="D207" s="255" t="str">
        <f>IF(B207="","",IF(B207=1,DATE(YEAR($E$3),B207,C207),IF(B207=2,DATE(YEAR($E$3),B207,C207),IF(B207=3,DATE(YEAR($E$3),B207,C207),DATE(YEAR($P$3),B207,C207)))))</f>
        <v/>
      </c>
      <c r="E207" s="252" t="str">
        <f>IF(B207="","",TEXT(WEEKDAY(D207),"aaa"))</f>
        <v/>
      </c>
      <c r="F207" s="289"/>
      <c r="G207" s="264" t="str">
        <f>IF(F207="","",IF(F207&lt;100,VLOOKUP(F207,'研修事項 一覧'!$B$223:$D$271,2,FALSE),IF(F207&gt;=100,VLOOKUP(F207,'研修事項 一覧'!$F$223:$H$245,2,FALSE),"再入力")))</f>
        <v/>
      </c>
      <c r="H207" s="258" t="str">
        <f>IF(F207="","",IF(F207&lt;100,VLOOKUP(F207,'研修事項 一覧'!$B$223:$D$271,3,FALSE),IF(F207&gt;=100,VLOOKUP(F207,'研修事項 一覧'!$F$223:$H$245,3,FALSE),"再入力")))</f>
        <v/>
      </c>
      <c r="I207" s="125"/>
      <c r="J207" s="249"/>
      <c r="K207" s="125"/>
      <c r="L207" s="126"/>
      <c r="M207" s="127"/>
      <c r="N207" s="261"/>
      <c r="O207" s="85"/>
      <c r="P207" s="6"/>
      <c r="Q207" s="7"/>
      <c r="R207" s="12"/>
      <c r="S207" s="8"/>
      <c r="U207" s="100"/>
    </row>
    <row r="208" spans="2:21" s="9" customFormat="1" ht="12.6" customHeight="1">
      <c r="B208" s="244"/>
      <c r="C208" s="247"/>
      <c r="D208" s="256"/>
      <c r="E208" s="253"/>
      <c r="F208" s="290"/>
      <c r="G208" s="265"/>
      <c r="H208" s="259"/>
      <c r="I208" s="128"/>
      <c r="J208" s="250"/>
      <c r="K208" s="128"/>
      <c r="L208" s="129"/>
      <c r="M208" s="130"/>
      <c r="N208" s="262"/>
      <c r="O208" s="85"/>
      <c r="P208" s="6"/>
      <c r="Q208" s="7"/>
      <c r="R208" s="12"/>
      <c r="S208" s="8"/>
      <c r="U208" s="100"/>
    </row>
    <row r="209" spans="2:21" s="9" customFormat="1" ht="12.6" customHeight="1">
      <c r="B209" s="244"/>
      <c r="C209" s="247"/>
      <c r="D209" s="256"/>
      <c r="E209" s="253"/>
      <c r="F209" s="290"/>
      <c r="G209" s="265"/>
      <c r="H209" s="259"/>
      <c r="I209" s="128"/>
      <c r="J209" s="250"/>
      <c r="K209" s="128"/>
      <c r="L209" s="129"/>
      <c r="M209" s="130"/>
      <c r="N209" s="262"/>
      <c r="O209" s="85"/>
      <c r="P209" s="6"/>
      <c r="Q209" s="7"/>
      <c r="R209" s="12"/>
      <c r="S209" s="8"/>
      <c r="U209" s="100"/>
    </row>
    <row r="210" spans="2:21" s="9" customFormat="1" ht="12.6" customHeight="1">
      <c r="B210" s="244"/>
      <c r="C210" s="247"/>
      <c r="D210" s="256"/>
      <c r="E210" s="253"/>
      <c r="F210" s="290"/>
      <c r="G210" s="265"/>
      <c r="H210" s="259"/>
      <c r="I210" s="128"/>
      <c r="J210" s="250"/>
      <c r="K210" s="128"/>
      <c r="L210" s="129"/>
      <c r="M210" s="130"/>
      <c r="N210" s="262"/>
      <c r="O210" s="85"/>
      <c r="P210" s="6"/>
      <c r="Q210" s="7"/>
      <c r="R210" s="12"/>
      <c r="S210" s="8"/>
      <c r="U210" s="100"/>
    </row>
    <row r="211" spans="2:21" s="9" customFormat="1" ht="12.6" customHeight="1">
      <c r="B211" s="245"/>
      <c r="C211" s="248"/>
      <c r="D211" s="257"/>
      <c r="E211" s="254"/>
      <c r="F211" s="291"/>
      <c r="G211" s="266"/>
      <c r="H211" s="260"/>
      <c r="I211" s="131"/>
      <c r="J211" s="251"/>
      <c r="K211" s="131"/>
      <c r="L211" s="132"/>
      <c r="M211" s="133"/>
      <c r="N211" s="263"/>
      <c r="O211" s="85"/>
      <c r="P211" s="6"/>
      <c r="Q211" s="7"/>
      <c r="R211" s="12"/>
      <c r="S211" s="8"/>
      <c r="U211" s="100"/>
    </row>
    <row r="212" spans="2:21" s="9" customFormat="1" ht="12.6" customHeight="1">
      <c r="B212" s="243"/>
      <c r="C212" s="246"/>
      <c r="D212" s="255" t="str">
        <f>IF(B212="","",IF(B212=1,DATE(YEAR($E$3),B212,C212),IF(B212=2,DATE(YEAR($E$3),B212,C212),IF(B212=3,DATE(YEAR($E$3),B212,C212),DATE(YEAR($P$3),B212,C212)))))</f>
        <v/>
      </c>
      <c r="E212" s="252" t="str">
        <f>IF(B212="","",TEXT(WEEKDAY(D212),"aaa"))</f>
        <v/>
      </c>
      <c r="F212" s="289"/>
      <c r="G212" s="264" t="str">
        <f>IF(F212="","",IF(F212&lt;100,VLOOKUP(F212,'研修事項 一覧'!$B$223:$D$271,2,FALSE),IF(F212&gt;=100,VLOOKUP(F212,'研修事項 一覧'!$F$223:$H$245,2,FALSE),"再入力")))</f>
        <v/>
      </c>
      <c r="H212" s="258" t="str">
        <f>IF(F212="","",IF(F212&lt;100,VLOOKUP(F212,'研修事項 一覧'!$B$223:$D$271,3,FALSE),IF(F212&gt;=100,VLOOKUP(F212,'研修事項 一覧'!$F$223:$H$245,3,FALSE),"再入力")))</f>
        <v/>
      </c>
      <c r="I212" s="125"/>
      <c r="J212" s="249"/>
      <c r="K212" s="125"/>
      <c r="L212" s="126"/>
      <c r="M212" s="127"/>
      <c r="N212" s="261"/>
      <c r="O212" s="85"/>
      <c r="P212" s="6"/>
      <c r="Q212" s="7"/>
      <c r="R212" s="12"/>
      <c r="S212" s="8"/>
      <c r="U212" s="100"/>
    </row>
    <row r="213" spans="2:21" s="9" customFormat="1" ht="12.6" customHeight="1">
      <c r="B213" s="244"/>
      <c r="C213" s="247"/>
      <c r="D213" s="256"/>
      <c r="E213" s="253"/>
      <c r="F213" s="290"/>
      <c r="G213" s="265"/>
      <c r="H213" s="259"/>
      <c r="I213" s="128"/>
      <c r="J213" s="250"/>
      <c r="K213" s="128"/>
      <c r="L213" s="129"/>
      <c r="M213" s="130"/>
      <c r="N213" s="262"/>
      <c r="O213" s="85"/>
      <c r="P213" s="6"/>
      <c r="Q213" s="7"/>
      <c r="R213" s="12"/>
      <c r="S213" s="8"/>
      <c r="U213" s="100"/>
    </row>
    <row r="214" spans="2:21" s="9" customFormat="1" ht="12.6" customHeight="1">
      <c r="B214" s="244"/>
      <c r="C214" s="247"/>
      <c r="D214" s="256"/>
      <c r="E214" s="253"/>
      <c r="F214" s="290"/>
      <c r="G214" s="265"/>
      <c r="H214" s="259"/>
      <c r="I214" s="128"/>
      <c r="J214" s="250"/>
      <c r="K214" s="128"/>
      <c r="L214" s="129"/>
      <c r="M214" s="130"/>
      <c r="N214" s="262"/>
      <c r="O214" s="85"/>
      <c r="P214" s="6"/>
      <c r="Q214" s="7"/>
      <c r="R214" s="12"/>
      <c r="S214" s="8"/>
      <c r="U214" s="100"/>
    </row>
    <row r="215" spans="2:21" s="9" customFormat="1" ht="12.6" customHeight="1">
      <c r="B215" s="244"/>
      <c r="C215" s="247"/>
      <c r="D215" s="256"/>
      <c r="E215" s="253"/>
      <c r="F215" s="290"/>
      <c r="G215" s="265"/>
      <c r="H215" s="259"/>
      <c r="I215" s="128"/>
      <c r="J215" s="250"/>
      <c r="K215" s="128"/>
      <c r="L215" s="129"/>
      <c r="M215" s="130"/>
      <c r="N215" s="262"/>
      <c r="O215" s="85"/>
      <c r="P215" s="6"/>
      <c r="Q215" s="7"/>
      <c r="R215" s="12"/>
      <c r="S215" s="8"/>
      <c r="U215" s="100"/>
    </row>
    <row r="216" spans="2:21" s="9" customFormat="1" ht="12.6" customHeight="1">
      <c r="B216" s="245"/>
      <c r="C216" s="248"/>
      <c r="D216" s="257"/>
      <c r="E216" s="254"/>
      <c r="F216" s="291"/>
      <c r="G216" s="266"/>
      <c r="H216" s="260"/>
      <c r="I216" s="131"/>
      <c r="J216" s="251"/>
      <c r="K216" s="131"/>
      <c r="L216" s="132"/>
      <c r="M216" s="133"/>
      <c r="N216" s="263"/>
      <c r="O216" s="85"/>
      <c r="P216" s="6"/>
      <c r="Q216" s="7"/>
      <c r="R216" s="12"/>
      <c r="S216" s="8"/>
      <c r="U216" s="100"/>
    </row>
    <row r="217" spans="2:21" s="9" customFormat="1" ht="12.6" customHeight="1">
      <c r="B217" s="243"/>
      <c r="C217" s="246"/>
      <c r="D217" s="255" t="str">
        <f>IF(B217="","",IF(B217=1,DATE(YEAR($E$3),B217,C217),IF(B217=2,DATE(YEAR($E$3),B217,C217),IF(B217=3,DATE(YEAR($E$3),B217,C217),DATE(YEAR($P$3),B217,C217)))))</f>
        <v/>
      </c>
      <c r="E217" s="252" t="str">
        <f>IF(B217="","",TEXT(WEEKDAY(D217),"aaa"))</f>
        <v/>
      </c>
      <c r="F217" s="289"/>
      <c r="G217" s="264" t="str">
        <f>IF(F217="","",IF(F217&lt;100,VLOOKUP(F217,'研修事項 一覧'!$B$223:$D$271,2,FALSE),IF(F217&gt;=100,VLOOKUP(F217,'研修事項 一覧'!$F$223:$H$245,2,FALSE),"再入力")))</f>
        <v/>
      </c>
      <c r="H217" s="258" t="str">
        <f>IF(F217="","",IF(F217&lt;100,VLOOKUP(F217,'研修事項 一覧'!$B$223:$D$271,3,FALSE),IF(F217&gt;=100,VLOOKUP(F217,'研修事項 一覧'!$F$223:$H$245,3,FALSE),"再入力")))</f>
        <v/>
      </c>
      <c r="I217" s="125"/>
      <c r="J217" s="249"/>
      <c r="K217" s="125"/>
      <c r="L217" s="126"/>
      <c r="M217" s="127"/>
      <c r="N217" s="261"/>
      <c r="O217" s="85"/>
      <c r="P217" s="6"/>
      <c r="Q217" s="7"/>
      <c r="R217" s="12"/>
      <c r="S217" s="8"/>
      <c r="U217" s="100"/>
    </row>
    <row r="218" spans="2:21" s="9" customFormat="1" ht="12.6" customHeight="1">
      <c r="B218" s="244"/>
      <c r="C218" s="247"/>
      <c r="D218" s="256"/>
      <c r="E218" s="253"/>
      <c r="F218" s="290"/>
      <c r="G218" s="265"/>
      <c r="H218" s="259"/>
      <c r="I218" s="128"/>
      <c r="J218" s="250"/>
      <c r="K218" s="128"/>
      <c r="L218" s="129"/>
      <c r="M218" s="130"/>
      <c r="N218" s="262"/>
      <c r="O218" s="85"/>
      <c r="P218" s="6"/>
      <c r="Q218" s="7"/>
      <c r="R218" s="12"/>
      <c r="S218" s="8"/>
      <c r="U218" s="100"/>
    </row>
    <row r="219" spans="2:21" s="9" customFormat="1" ht="12.6" customHeight="1">
      <c r="B219" s="244"/>
      <c r="C219" s="247"/>
      <c r="D219" s="256"/>
      <c r="E219" s="253"/>
      <c r="F219" s="290"/>
      <c r="G219" s="265"/>
      <c r="H219" s="259"/>
      <c r="I219" s="128"/>
      <c r="J219" s="250"/>
      <c r="K219" s="128"/>
      <c r="L219" s="129"/>
      <c r="M219" s="130"/>
      <c r="N219" s="262"/>
      <c r="O219" s="85"/>
      <c r="P219" s="6"/>
      <c r="Q219" s="7"/>
      <c r="R219" s="12"/>
      <c r="S219" s="8"/>
      <c r="U219" s="100"/>
    </row>
    <row r="220" spans="2:21" s="9" customFormat="1" ht="12.6" customHeight="1">
      <c r="B220" s="244"/>
      <c r="C220" s="247"/>
      <c r="D220" s="256"/>
      <c r="E220" s="253"/>
      <c r="F220" s="290"/>
      <c r="G220" s="265"/>
      <c r="H220" s="259"/>
      <c r="I220" s="128"/>
      <c r="J220" s="250"/>
      <c r="K220" s="128"/>
      <c r="L220" s="129"/>
      <c r="M220" s="130"/>
      <c r="N220" s="262"/>
      <c r="O220" s="85"/>
      <c r="P220" s="6"/>
      <c r="Q220" s="7"/>
      <c r="R220" s="12"/>
      <c r="S220" s="8"/>
      <c r="U220" s="100"/>
    </row>
    <row r="221" spans="2:21" s="9" customFormat="1" ht="12.6" customHeight="1">
      <c r="B221" s="245"/>
      <c r="C221" s="248"/>
      <c r="D221" s="257"/>
      <c r="E221" s="254"/>
      <c r="F221" s="291"/>
      <c r="G221" s="266"/>
      <c r="H221" s="260"/>
      <c r="I221" s="131"/>
      <c r="J221" s="251"/>
      <c r="K221" s="131"/>
      <c r="L221" s="132"/>
      <c r="M221" s="133"/>
      <c r="N221" s="263"/>
      <c r="O221" s="85"/>
      <c r="P221" s="6"/>
      <c r="Q221" s="7"/>
      <c r="R221" s="12"/>
      <c r="S221" s="8"/>
      <c r="U221" s="100"/>
    </row>
    <row r="222" spans="2:21" s="9" customFormat="1" ht="12.6" customHeight="1">
      <c r="B222" s="243"/>
      <c r="C222" s="246"/>
      <c r="D222" s="255" t="str">
        <f>IF(B222="","",IF(B222=1,DATE(YEAR($E$3),B222,C222),IF(B222=2,DATE(YEAR($E$3),B222,C222),IF(B222=3,DATE(YEAR($E$3),B222,C222),DATE(YEAR($P$3),B222,C222)))))</f>
        <v/>
      </c>
      <c r="E222" s="252" t="str">
        <f>IF(B222="","",TEXT(WEEKDAY(D222),"aaa"))</f>
        <v/>
      </c>
      <c r="F222" s="289"/>
      <c r="G222" s="264" t="str">
        <f>IF(F222="","",IF(F222&lt;100,VLOOKUP(F222,'研修事項 一覧'!$B$223:$D$271,2,FALSE),IF(F222&gt;=100,VLOOKUP(F222,'研修事項 一覧'!$F$223:$H$245,2,FALSE),"再入力")))</f>
        <v/>
      </c>
      <c r="H222" s="258" t="str">
        <f>IF(F222="","",IF(F222&lt;100,VLOOKUP(F222,'研修事項 一覧'!$B$223:$D$271,3,FALSE),IF(F222&gt;=100,VLOOKUP(F222,'研修事項 一覧'!$F$223:$H$245,3,FALSE),"再入力")))</f>
        <v/>
      </c>
      <c r="I222" s="125"/>
      <c r="J222" s="249"/>
      <c r="K222" s="125"/>
      <c r="L222" s="126"/>
      <c r="M222" s="127"/>
      <c r="N222" s="261"/>
      <c r="O222" s="85"/>
      <c r="P222" s="6"/>
      <c r="Q222" s="7"/>
      <c r="R222" s="12"/>
      <c r="S222" s="8"/>
      <c r="U222" s="100"/>
    </row>
    <row r="223" spans="2:21" s="9" customFormat="1" ht="12.6" customHeight="1">
      <c r="B223" s="244"/>
      <c r="C223" s="247"/>
      <c r="D223" s="256"/>
      <c r="E223" s="253"/>
      <c r="F223" s="290"/>
      <c r="G223" s="265"/>
      <c r="H223" s="259"/>
      <c r="I223" s="128"/>
      <c r="J223" s="250"/>
      <c r="K223" s="128"/>
      <c r="L223" s="129"/>
      <c r="M223" s="130"/>
      <c r="N223" s="262"/>
      <c r="O223" s="85"/>
      <c r="P223" s="6"/>
      <c r="Q223" s="7"/>
      <c r="R223" s="12"/>
      <c r="S223" s="8"/>
      <c r="U223" s="100"/>
    </row>
    <row r="224" spans="2:21" s="9" customFormat="1" ht="12.6" customHeight="1">
      <c r="B224" s="244"/>
      <c r="C224" s="247"/>
      <c r="D224" s="256"/>
      <c r="E224" s="253"/>
      <c r="F224" s="290"/>
      <c r="G224" s="265"/>
      <c r="H224" s="259"/>
      <c r="I224" s="128"/>
      <c r="J224" s="250"/>
      <c r="K224" s="128"/>
      <c r="L224" s="129"/>
      <c r="M224" s="130"/>
      <c r="N224" s="262"/>
      <c r="O224" s="85"/>
      <c r="P224" s="6"/>
      <c r="Q224" s="7"/>
      <c r="R224" s="12"/>
      <c r="S224" s="8"/>
      <c r="U224" s="100"/>
    </row>
    <row r="225" spans="2:21" s="9" customFormat="1" ht="12.6" customHeight="1">
      <c r="B225" s="244"/>
      <c r="C225" s="247"/>
      <c r="D225" s="256"/>
      <c r="E225" s="253"/>
      <c r="F225" s="290"/>
      <c r="G225" s="265"/>
      <c r="H225" s="259"/>
      <c r="I225" s="128"/>
      <c r="J225" s="250"/>
      <c r="K225" s="128"/>
      <c r="L225" s="129"/>
      <c r="M225" s="130"/>
      <c r="N225" s="262"/>
      <c r="O225" s="85"/>
      <c r="P225" s="6"/>
      <c r="Q225" s="7"/>
      <c r="R225" s="12"/>
      <c r="S225" s="8"/>
      <c r="U225" s="100"/>
    </row>
    <row r="226" spans="2:21" s="9" customFormat="1" ht="12.6" customHeight="1">
      <c r="B226" s="245"/>
      <c r="C226" s="248"/>
      <c r="D226" s="257"/>
      <c r="E226" s="254"/>
      <c r="F226" s="291"/>
      <c r="G226" s="266"/>
      <c r="H226" s="260"/>
      <c r="I226" s="131"/>
      <c r="J226" s="251"/>
      <c r="K226" s="131"/>
      <c r="L226" s="132"/>
      <c r="M226" s="133"/>
      <c r="N226" s="263"/>
      <c r="O226" s="85"/>
      <c r="P226" s="6"/>
      <c r="Q226" s="7"/>
      <c r="R226" s="12"/>
      <c r="S226" s="8"/>
      <c r="U226" s="100"/>
    </row>
    <row r="227" spans="2:21" s="9" customFormat="1" ht="12.6" customHeight="1">
      <c r="B227" s="243"/>
      <c r="C227" s="246"/>
      <c r="D227" s="255" t="str">
        <f>IF(B227="","",IF(B227=1,DATE(YEAR($E$3),B227,C227),IF(B227=2,DATE(YEAR($E$3),B227,C227),IF(B227=3,DATE(YEAR($E$3),B227,C227),DATE(YEAR($P$3),B227,C227)))))</f>
        <v/>
      </c>
      <c r="E227" s="252" t="str">
        <f>IF(B227="","",TEXT(WEEKDAY(D227),"aaa"))</f>
        <v/>
      </c>
      <c r="F227" s="289"/>
      <c r="G227" s="264" t="str">
        <f>IF(F227="","",IF(F227&lt;100,VLOOKUP(F227,'研修事項 一覧'!$B$223:$D$271,2,FALSE),IF(F227&gt;=100,VLOOKUP(F227,'研修事項 一覧'!$F$223:$H$245,2,FALSE),"再入力")))</f>
        <v/>
      </c>
      <c r="H227" s="258" t="str">
        <f>IF(F227="","",IF(F227&lt;100,VLOOKUP(F227,'研修事項 一覧'!$B$223:$D$271,3,FALSE),IF(F227&gt;=100,VLOOKUP(F227,'研修事項 一覧'!$F$223:$H$245,3,FALSE),"再入力")))</f>
        <v/>
      </c>
      <c r="I227" s="125"/>
      <c r="J227" s="249"/>
      <c r="K227" s="125"/>
      <c r="L227" s="126"/>
      <c r="M227" s="127"/>
      <c r="N227" s="261"/>
      <c r="O227" s="85"/>
      <c r="P227" s="6"/>
      <c r="Q227" s="7"/>
      <c r="R227" s="12"/>
      <c r="S227" s="8"/>
      <c r="U227" s="100"/>
    </row>
    <row r="228" spans="2:21" s="9" customFormat="1" ht="12.6" customHeight="1">
      <c r="B228" s="244"/>
      <c r="C228" s="247"/>
      <c r="D228" s="256"/>
      <c r="E228" s="253"/>
      <c r="F228" s="290"/>
      <c r="G228" s="265"/>
      <c r="H228" s="259"/>
      <c r="I228" s="128"/>
      <c r="J228" s="250"/>
      <c r="K228" s="128"/>
      <c r="L228" s="129"/>
      <c r="M228" s="130"/>
      <c r="N228" s="262"/>
      <c r="O228" s="85"/>
      <c r="P228" s="6"/>
      <c r="Q228" s="7"/>
      <c r="R228" s="12"/>
      <c r="S228" s="8"/>
      <c r="U228" s="100"/>
    </row>
    <row r="229" spans="2:21" s="9" customFormat="1" ht="12.6" customHeight="1">
      <c r="B229" s="244"/>
      <c r="C229" s="247"/>
      <c r="D229" s="256"/>
      <c r="E229" s="253"/>
      <c r="F229" s="290"/>
      <c r="G229" s="265"/>
      <c r="H229" s="259"/>
      <c r="I229" s="128"/>
      <c r="J229" s="250"/>
      <c r="K229" s="128"/>
      <c r="L229" s="129"/>
      <c r="M229" s="130"/>
      <c r="N229" s="262"/>
      <c r="O229" s="85"/>
      <c r="P229" s="6"/>
      <c r="Q229" s="7"/>
      <c r="R229" s="12"/>
      <c r="S229" s="8"/>
      <c r="U229" s="100"/>
    </row>
    <row r="230" spans="2:21" s="9" customFormat="1" ht="12.6" customHeight="1">
      <c r="B230" s="244"/>
      <c r="C230" s="247"/>
      <c r="D230" s="256"/>
      <c r="E230" s="253"/>
      <c r="F230" s="290"/>
      <c r="G230" s="265"/>
      <c r="H230" s="259"/>
      <c r="I230" s="128"/>
      <c r="J230" s="250"/>
      <c r="K230" s="128"/>
      <c r="L230" s="129"/>
      <c r="M230" s="130"/>
      <c r="N230" s="262"/>
      <c r="O230" s="85"/>
      <c r="P230" s="6"/>
      <c r="Q230" s="7"/>
      <c r="R230" s="12"/>
      <c r="S230" s="8"/>
      <c r="U230" s="100"/>
    </row>
    <row r="231" spans="2:21" s="9" customFormat="1" ht="12.6" customHeight="1">
      <c r="B231" s="245"/>
      <c r="C231" s="248"/>
      <c r="D231" s="257"/>
      <c r="E231" s="254"/>
      <c r="F231" s="291"/>
      <c r="G231" s="266"/>
      <c r="H231" s="260"/>
      <c r="I231" s="131"/>
      <c r="J231" s="251"/>
      <c r="K231" s="131"/>
      <c r="L231" s="132"/>
      <c r="M231" s="133"/>
      <c r="N231" s="263"/>
      <c r="O231" s="85"/>
      <c r="P231" s="6"/>
      <c r="Q231" s="7"/>
      <c r="R231" s="12"/>
      <c r="S231" s="8"/>
      <c r="U231" s="100"/>
    </row>
    <row r="232" spans="2:21" s="9" customFormat="1" ht="12.6" customHeight="1">
      <c r="B232" s="243"/>
      <c r="C232" s="246"/>
      <c r="D232" s="255" t="str">
        <f>IF(B232="","",IF(B232=1,DATE(YEAR($E$3),B232,C232),IF(B232=2,DATE(YEAR($E$3),B232,C232),IF(B232=3,DATE(YEAR($E$3),B232,C232),DATE(YEAR($P$3),B232,C232)))))</f>
        <v/>
      </c>
      <c r="E232" s="252" t="str">
        <f>IF(B232="","",TEXT(WEEKDAY(D232),"aaa"))</f>
        <v/>
      </c>
      <c r="F232" s="289"/>
      <c r="G232" s="264" t="str">
        <f>IF(F232="","",IF(F232&lt;100,VLOOKUP(F232,'研修事項 一覧'!$B$223:$D$271,2,FALSE),IF(F232&gt;=100,VLOOKUP(F232,'研修事項 一覧'!$F$223:$H$245,2,FALSE),"再入力")))</f>
        <v/>
      </c>
      <c r="H232" s="258" t="str">
        <f>IF(F232="","",IF(F232&lt;100,VLOOKUP(F232,'研修事項 一覧'!$B$223:$D$271,3,FALSE),IF(F232&gt;=100,VLOOKUP(F232,'研修事項 一覧'!$F$223:$H$245,3,FALSE),"再入力")))</f>
        <v/>
      </c>
      <c r="I232" s="125"/>
      <c r="J232" s="249"/>
      <c r="K232" s="125"/>
      <c r="L232" s="126"/>
      <c r="M232" s="127"/>
      <c r="N232" s="261"/>
      <c r="O232" s="85"/>
      <c r="P232" s="6"/>
      <c r="Q232" s="7"/>
      <c r="R232" s="12"/>
      <c r="S232" s="8"/>
      <c r="U232" s="100"/>
    </row>
    <row r="233" spans="2:21" s="9" customFormat="1" ht="12.6" customHeight="1">
      <c r="B233" s="244"/>
      <c r="C233" s="247"/>
      <c r="D233" s="256"/>
      <c r="E233" s="253"/>
      <c r="F233" s="290"/>
      <c r="G233" s="265"/>
      <c r="H233" s="259"/>
      <c r="I233" s="128"/>
      <c r="J233" s="250"/>
      <c r="K233" s="128"/>
      <c r="L233" s="129"/>
      <c r="M233" s="130"/>
      <c r="N233" s="262"/>
      <c r="O233" s="85"/>
      <c r="P233" s="6"/>
      <c r="Q233" s="7"/>
      <c r="R233" s="12"/>
      <c r="S233" s="8"/>
      <c r="U233" s="100"/>
    </row>
    <row r="234" spans="2:21" s="9" customFormat="1" ht="12.6" customHeight="1">
      <c r="B234" s="244"/>
      <c r="C234" s="247"/>
      <c r="D234" s="256"/>
      <c r="E234" s="253"/>
      <c r="F234" s="290"/>
      <c r="G234" s="265"/>
      <c r="H234" s="259"/>
      <c r="I234" s="128"/>
      <c r="J234" s="250"/>
      <c r="K234" s="128"/>
      <c r="L234" s="129"/>
      <c r="M234" s="130"/>
      <c r="N234" s="262"/>
      <c r="O234" s="85"/>
      <c r="P234" s="6"/>
      <c r="Q234" s="7"/>
      <c r="R234" s="12"/>
      <c r="S234" s="8"/>
      <c r="U234" s="96"/>
    </row>
    <row r="235" spans="2:21" s="9" customFormat="1" ht="12.6" customHeight="1">
      <c r="B235" s="244"/>
      <c r="C235" s="247"/>
      <c r="D235" s="256"/>
      <c r="E235" s="253"/>
      <c r="F235" s="290"/>
      <c r="G235" s="265"/>
      <c r="H235" s="259"/>
      <c r="I235" s="128"/>
      <c r="J235" s="250"/>
      <c r="K235" s="128"/>
      <c r="L235" s="129"/>
      <c r="M235" s="130"/>
      <c r="N235" s="262"/>
      <c r="O235" s="85"/>
      <c r="P235" s="6"/>
      <c r="Q235" s="7"/>
      <c r="R235" s="12"/>
      <c r="S235" s="8"/>
      <c r="U235" s="97"/>
    </row>
    <row r="236" spans="2:21" ht="12.6" customHeight="1">
      <c r="B236" s="245"/>
      <c r="C236" s="248"/>
      <c r="D236" s="257"/>
      <c r="E236" s="254"/>
      <c r="F236" s="291"/>
      <c r="G236" s="266"/>
      <c r="H236" s="260"/>
      <c r="I236" s="131"/>
      <c r="J236" s="251"/>
      <c r="K236" s="131"/>
      <c r="L236" s="132"/>
      <c r="M236" s="133"/>
      <c r="N236" s="263"/>
    </row>
    <row r="237" spans="2:21" ht="12.6" customHeight="1">
      <c r="B237" s="243"/>
      <c r="C237" s="246"/>
      <c r="D237" s="255" t="str">
        <f>IF(B237="","",IF(B237=1,DATE(YEAR($E$3),B237,C237),IF(B237=2,DATE(YEAR($E$3),B237,C237),IF(B237=3,DATE(YEAR($E$3),B237,C237),DATE(YEAR($P$3),B237,C237)))))</f>
        <v/>
      </c>
      <c r="E237" s="252" t="str">
        <f>IF(B237="","",TEXT(WEEKDAY(D237),"aaa"))</f>
        <v/>
      </c>
      <c r="F237" s="289"/>
      <c r="G237" s="264" t="str">
        <f>IF(F237="","",IF(F237&lt;100,VLOOKUP(F237,'研修事項 一覧'!$B$223:$D$271,2,FALSE),IF(F237&gt;=100,VLOOKUP(F237,'研修事項 一覧'!$F$223:$H$245,2,FALSE),"再入力")))</f>
        <v/>
      </c>
      <c r="H237" s="258" t="str">
        <f>IF(F237="","",IF(F237&lt;100,VLOOKUP(F237,'研修事項 一覧'!$B$223:$D$271,3,FALSE),IF(F237&gt;=100,VLOOKUP(F237,'研修事項 一覧'!$F$223:$H$245,3,FALSE),"再入力")))</f>
        <v/>
      </c>
      <c r="I237" s="125"/>
      <c r="J237" s="249"/>
      <c r="K237" s="125"/>
      <c r="L237" s="126"/>
      <c r="M237" s="127"/>
      <c r="N237" s="261"/>
    </row>
    <row r="238" spans="2:21" ht="12.6" customHeight="1">
      <c r="B238" s="244"/>
      <c r="C238" s="247"/>
      <c r="D238" s="256"/>
      <c r="E238" s="253"/>
      <c r="F238" s="290"/>
      <c r="G238" s="265"/>
      <c r="H238" s="259"/>
      <c r="I238" s="128"/>
      <c r="J238" s="250"/>
      <c r="K238" s="128"/>
      <c r="L238" s="129"/>
      <c r="M238" s="130"/>
      <c r="N238" s="262"/>
    </row>
    <row r="239" spans="2:21" ht="12.6" customHeight="1">
      <c r="B239" s="244"/>
      <c r="C239" s="247"/>
      <c r="D239" s="256"/>
      <c r="E239" s="253"/>
      <c r="F239" s="290"/>
      <c r="G239" s="265"/>
      <c r="H239" s="259"/>
      <c r="I239" s="128"/>
      <c r="J239" s="250"/>
      <c r="K239" s="128"/>
      <c r="L239" s="129"/>
      <c r="M239" s="130"/>
      <c r="N239" s="262"/>
    </row>
    <row r="240" spans="2:21" ht="12.6" customHeight="1">
      <c r="B240" s="244"/>
      <c r="C240" s="247"/>
      <c r="D240" s="256"/>
      <c r="E240" s="253"/>
      <c r="F240" s="290"/>
      <c r="G240" s="265"/>
      <c r="H240" s="259"/>
      <c r="I240" s="128"/>
      <c r="J240" s="250"/>
      <c r="K240" s="128"/>
      <c r="L240" s="129"/>
      <c r="M240" s="130"/>
      <c r="N240" s="262"/>
    </row>
    <row r="241" spans="2:14" ht="12.6" customHeight="1">
      <c r="B241" s="245"/>
      <c r="C241" s="248"/>
      <c r="D241" s="257"/>
      <c r="E241" s="254"/>
      <c r="F241" s="291"/>
      <c r="G241" s="266"/>
      <c r="H241" s="260"/>
      <c r="I241" s="131"/>
      <c r="J241" s="251"/>
      <c r="K241" s="131"/>
      <c r="L241" s="132"/>
      <c r="M241" s="133"/>
      <c r="N241" s="263"/>
    </row>
    <row r="242" spans="2:14" ht="12.6" customHeight="1">
      <c r="B242" s="243"/>
      <c r="C242" s="246"/>
      <c r="D242" s="255" t="str">
        <f>IF(B242="","",IF(B242=1,DATE(YEAR($E$3),B242,C242),IF(B242=2,DATE(YEAR($E$3),B242,C242),IF(B242=3,DATE(YEAR($E$3),B242,C242),DATE(YEAR($P$3),B242,C242)))))</f>
        <v/>
      </c>
      <c r="E242" s="252" t="str">
        <f>IF(B242="","",TEXT(WEEKDAY(D242),"aaa"))</f>
        <v/>
      </c>
      <c r="F242" s="289"/>
      <c r="G242" s="264" t="str">
        <f>IF(F242="","",IF(F242&lt;100,VLOOKUP(F242,'研修事項 一覧'!$B$223:$D$271,2,FALSE),IF(F242&gt;=100,VLOOKUP(F242,'研修事項 一覧'!$F$223:$H$245,2,FALSE),"再入力")))</f>
        <v/>
      </c>
      <c r="H242" s="258" t="str">
        <f>IF(F242="","",IF(F242&lt;100,VLOOKUP(F242,'研修事項 一覧'!$B$223:$D$271,3,FALSE),IF(F242&gt;=100,VLOOKUP(F242,'研修事項 一覧'!$F$223:$H$245,3,FALSE),"再入力")))</f>
        <v/>
      </c>
      <c r="I242" s="125"/>
      <c r="J242" s="249"/>
      <c r="K242" s="125"/>
      <c r="L242" s="126"/>
      <c r="M242" s="127"/>
      <c r="N242" s="261"/>
    </row>
    <row r="243" spans="2:14" ht="12.6" customHeight="1">
      <c r="B243" s="244"/>
      <c r="C243" s="247"/>
      <c r="D243" s="256"/>
      <c r="E243" s="253"/>
      <c r="F243" s="290"/>
      <c r="G243" s="265"/>
      <c r="H243" s="259"/>
      <c r="I243" s="128"/>
      <c r="J243" s="250"/>
      <c r="K243" s="128"/>
      <c r="L243" s="129"/>
      <c r="M243" s="130"/>
      <c r="N243" s="262"/>
    </row>
    <row r="244" spans="2:14" ht="12.6" customHeight="1">
      <c r="B244" s="244"/>
      <c r="C244" s="247"/>
      <c r="D244" s="256"/>
      <c r="E244" s="253"/>
      <c r="F244" s="290"/>
      <c r="G244" s="265"/>
      <c r="H244" s="259"/>
      <c r="I244" s="128"/>
      <c r="J244" s="250"/>
      <c r="K244" s="128"/>
      <c r="L244" s="129"/>
      <c r="M244" s="130"/>
      <c r="N244" s="262"/>
    </row>
    <row r="245" spans="2:14" ht="12.6" customHeight="1">
      <c r="B245" s="244"/>
      <c r="C245" s="247"/>
      <c r="D245" s="256"/>
      <c r="E245" s="253"/>
      <c r="F245" s="290"/>
      <c r="G245" s="265"/>
      <c r="H245" s="259"/>
      <c r="I245" s="128"/>
      <c r="J245" s="250"/>
      <c r="K245" s="128"/>
      <c r="L245" s="129"/>
      <c r="M245" s="130"/>
      <c r="N245" s="262"/>
    </row>
    <row r="246" spans="2:14" ht="12.6" customHeight="1">
      <c r="B246" s="245"/>
      <c r="C246" s="248"/>
      <c r="D246" s="257"/>
      <c r="E246" s="254"/>
      <c r="F246" s="291"/>
      <c r="G246" s="266"/>
      <c r="H246" s="260"/>
      <c r="I246" s="131"/>
      <c r="J246" s="251"/>
      <c r="K246" s="131"/>
      <c r="L246" s="132"/>
      <c r="M246" s="133"/>
      <c r="N246" s="263"/>
    </row>
    <row r="247" spans="2:14" ht="12.6" customHeight="1">
      <c r="B247" s="243"/>
      <c r="C247" s="246"/>
      <c r="D247" s="255" t="str">
        <f>IF(B247="","",IF(B247=1,DATE(YEAR($E$3),B247,C247),IF(B247=2,DATE(YEAR($E$3),B247,C247),IF(B247=3,DATE(YEAR($E$3),B247,C247),DATE(YEAR($P$3),B247,C247)))))</f>
        <v/>
      </c>
      <c r="E247" s="252" t="str">
        <f>IF(B247="","",TEXT(WEEKDAY(D247),"aaa"))</f>
        <v/>
      </c>
      <c r="F247" s="289"/>
      <c r="G247" s="264" t="str">
        <f>IF(F247="","",IF(F247&lt;100,VLOOKUP(F247,'研修事項 一覧'!$B$223:$D$271,2,FALSE),IF(F247&gt;=100,VLOOKUP(F247,'研修事項 一覧'!$F$223:$H$245,2,FALSE),"再入力")))</f>
        <v/>
      </c>
      <c r="H247" s="258" t="str">
        <f>IF(F247="","",IF(F247&lt;100,VLOOKUP(F247,'研修事項 一覧'!$B$223:$D$271,3,FALSE),IF(F247&gt;=100,VLOOKUP(F247,'研修事項 一覧'!$F$223:$H$245,3,FALSE),"再入力")))</f>
        <v/>
      </c>
      <c r="I247" s="125"/>
      <c r="J247" s="249"/>
      <c r="K247" s="125"/>
      <c r="L247" s="126"/>
      <c r="M247" s="127"/>
      <c r="N247" s="261"/>
    </row>
    <row r="248" spans="2:14" ht="12.6" customHeight="1">
      <c r="B248" s="244"/>
      <c r="C248" s="247"/>
      <c r="D248" s="256"/>
      <c r="E248" s="253"/>
      <c r="F248" s="290"/>
      <c r="G248" s="265"/>
      <c r="H248" s="259"/>
      <c r="I248" s="128"/>
      <c r="J248" s="250"/>
      <c r="K248" s="128"/>
      <c r="L248" s="129"/>
      <c r="M248" s="130"/>
      <c r="N248" s="262"/>
    </row>
    <row r="249" spans="2:14" ht="12.6" customHeight="1">
      <c r="B249" s="244"/>
      <c r="C249" s="247"/>
      <c r="D249" s="256"/>
      <c r="E249" s="253"/>
      <c r="F249" s="290"/>
      <c r="G249" s="265"/>
      <c r="H249" s="259"/>
      <c r="I249" s="128"/>
      <c r="J249" s="250"/>
      <c r="K249" s="128"/>
      <c r="L249" s="129"/>
      <c r="M249" s="130"/>
      <c r="N249" s="262"/>
    </row>
    <row r="250" spans="2:14" ht="12.6" customHeight="1">
      <c r="B250" s="244"/>
      <c r="C250" s="247"/>
      <c r="D250" s="256"/>
      <c r="E250" s="253"/>
      <c r="F250" s="290"/>
      <c r="G250" s="265"/>
      <c r="H250" s="259"/>
      <c r="I250" s="128"/>
      <c r="J250" s="250"/>
      <c r="K250" s="128"/>
      <c r="L250" s="129"/>
      <c r="M250" s="130"/>
      <c r="N250" s="262"/>
    </row>
    <row r="251" spans="2:14" ht="12.6" customHeight="1">
      <c r="B251" s="245"/>
      <c r="C251" s="248"/>
      <c r="D251" s="257"/>
      <c r="E251" s="254"/>
      <c r="F251" s="291"/>
      <c r="G251" s="266"/>
      <c r="H251" s="260"/>
      <c r="I251" s="131"/>
      <c r="J251" s="251"/>
      <c r="K251" s="131"/>
      <c r="L251" s="129"/>
      <c r="M251" s="133"/>
      <c r="N251" s="263"/>
    </row>
    <row r="252" spans="2:14" ht="12.6" customHeight="1">
      <c r="B252" s="243"/>
      <c r="C252" s="246"/>
      <c r="D252" s="255" t="str">
        <f>IF(B252="","",IF(B252=1,DATE(YEAR($E$3),B252,C252),IF(B252=2,DATE(YEAR($E$3),B252,C252),IF(B252=3,DATE(YEAR($E$3),B252,C252),DATE(YEAR($P$3),B252,C252)))))</f>
        <v/>
      </c>
      <c r="E252" s="252" t="str">
        <f>IF(B252="","",TEXT(WEEKDAY(D252),"aaa"))</f>
        <v/>
      </c>
      <c r="F252" s="289"/>
      <c r="G252" s="264" t="str">
        <f>IF(F252="","",IF(F252&lt;100,VLOOKUP(F252,'研修事項 一覧'!$B$223:$D$271,2,FALSE),IF(F252&gt;=100,VLOOKUP(F252,'研修事項 一覧'!$F$223:$H$245,2,FALSE),"再入力")))</f>
        <v/>
      </c>
      <c r="H252" s="258" t="str">
        <f>IF(F252="","",IF(F252&lt;100,VLOOKUP(F252,'研修事項 一覧'!$B$223:$D$271,3,FALSE),IF(F252&gt;=100,VLOOKUP(F252,'研修事項 一覧'!$F$223:$H$245,3,FALSE),"再入力")))</f>
        <v/>
      </c>
      <c r="I252" s="125"/>
      <c r="J252" s="249"/>
      <c r="K252" s="125"/>
      <c r="L252" s="126"/>
      <c r="M252" s="127"/>
      <c r="N252" s="261"/>
    </row>
    <row r="253" spans="2:14" ht="12.6" customHeight="1">
      <c r="B253" s="244"/>
      <c r="C253" s="247"/>
      <c r="D253" s="256"/>
      <c r="E253" s="253"/>
      <c r="F253" s="290"/>
      <c r="G253" s="265"/>
      <c r="H253" s="259"/>
      <c r="I253" s="128"/>
      <c r="J253" s="250"/>
      <c r="K253" s="128"/>
      <c r="L253" s="129"/>
      <c r="M253" s="130"/>
      <c r="N253" s="262"/>
    </row>
    <row r="254" spans="2:14" ht="12.6" customHeight="1">
      <c r="B254" s="244"/>
      <c r="C254" s="247"/>
      <c r="D254" s="256"/>
      <c r="E254" s="253"/>
      <c r="F254" s="290"/>
      <c r="G254" s="265"/>
      <c r="H254" s="259"/>
      <c r="I254" s="128"/>
      <c r="J254" s="250"/>
      <c r="K254" s="128"/>
      <c r="L254" s="129"/>
      <c r="M254" s="130"/>
      <c r="N254" s="262"/>
    </row>
    <row r="255" spans="2:14" ht="12.6" customHeight="1">
      <c r="B255" s="244"/>
      <c r="C255" s="247"/>
      <c r="D255" s="256"/>
      <c r="E255" s="253"/>
      <c r="F255" s="290"/>
      <c r="G255" s="265"/>
      <c r="H255" s="259"/>
      <c r="I255" s="128"/>
      <c r="J255" s="250"/>
      <c r="K255" s="128"/>
      <c r="L255" s="129"/>
      <c r="M255" s="130"/>
      <c r="N255" s="262"/>
    </row>
    <row r="256" spans="2:14" ht="12.6" customHeight="1">
      <c r="B256" s="245"/>
      <c r="C256" s="248"/>
      <c r="D256" s="257"/>
      <c r="E256" s="254"/>
      <c r="F256" s="291"/>
      <c r="G256" s="266"/>
      <c r="H256" s="260"/>
      <c r="I256" s="131"/>
      <c r="J256" s="251"/>
      <c r="K256" s="131"/>
      <c r="L256" s="129"/>
      <c r="M256" s="133"/>
      <c r="N256" s="263"/>
    </row>
    <row r="257" spans="2:14" ht="12.6" customHeight="1">
      <c r="B257" s="243"/>
      <c r="C257" s="246"/>
      <c r="D257" s="255" t="str">
        <f>IF(B257="","",IF(B257=1,DATE(YEAR($E$3),B257,C257),IF(B257=2,DATE(YEAR($E$3),B257,C257),IF(B257=3,DATE(YEAR($E$3),B257,C257),DATE(YEAR($P$3),B257,C257)))))</f>
        <v/>
      </c>
      <c r="E257" s="252" t="str">
        <f>IF(B257="","",TEXT(WEEKDAY(D257),"aaa"))</f>
        <v/>
      </c>
      <c r="F257" s="289"/>
      <c r="G257" s="264" t="str">
        <f>IF(F257="","",IF(F257&lt;100,VLOOKUP(F257,'研修事項 一覧'!$B$223:$D$271,2,FALSE),IF(F257&gt;=100,VLOOKUP(F257,'研修事項 一覧'!$F$223:$H$245,2,FALSE),"再入力")))</f>
        <v/>
      </c>
      <c r="H257" s="258" t="str">
        <f>IF(F257="","",IF(F257&lt;100,VLOOKUP(F257,'研修事項 一覧'!$B$223:$D$271,3,FALSE),IF(F257&gt;=100,VLOOKUP(F257,'研修事項 一覧'!$F$223:$H$245,3,FALSE),"再入力")))</f>
        <v/>
      </c>
      <c r="I257" s="125"/>
      <c r="J257" s="249"/>
      <c r="K257" s="125"/>
      <c r="L257" s="126"/>
      <c r="M257" s="127"/>
      <c r="N257" s="261"/>
    </row>
    <row r="258" spans="2:14" ht="12.6" customHeight="1">
      <c r="B258" s="244"/>
      <c r="C258" s="247"/>
      <c r="D258" s="256"/>
      <c r="E258" s="253"/>
      <c r="F258" s="290"/>
      <c r="G258" s="265"/>
      <c r="H258" s="259"/>
      <c r="I258" s="128"/>
      <c r="J258" s="250"/>
      <c r="K258" s="128"/>
      <c r="L258" s="129"/>
      <c r="M258" s="130"/>
      <c r="N258" s="262"/>
    </row>
    <row r="259" spans="2:14" ht="12.6" customHeight="1">
      <c r="B259" s="244"/>
      <c r="C259" s="247"/>
      <c r="D259" s="256"/>
      <c r="E259" s="253"/>
      <c r="F259" s="290"/>
      <c r="G259" s="265"/>
      <c r="H259" s="259"/>
      <c r="I259" s="128"/>
      <c r="J259" s="250"/>
      <c r="K259" s="128"/>
      <c r="L259" s="129"/>
      <c r="M259" s="130"/>
      <c r="N259" s="262"/>
    </row>
    <row r="260" spans="2:14" ht="12.6" customHeight="1">
      <c r="B260" s="244"/>
      <c r="C260" s="247"/>
      <c r="D260" s="256"/>
      <c r="E260" s="253"/>
      <c r="F260" s="290"/>
      <c r="G260" s="265"/>
      <c r="H260" s="259"/>
      <c r="I260" s="128"/>
      <c r="J260" s="250"/>
      <c r="K260" s="128"/>
      <c r="L260" s="129"/>
      <c r="M260" s="130"/>
      <c r="N260" s="262"/>
    </row>
    <row r="261" spans="2:14" ht="12.6" customHeight="1">
      <c r="B261" s="245"/>
      <c r="C261" s="248"/>
      <c r="D261" s="257"/>
      <c r="E261" s="254"/>
      <c r="F261" s="291"/>
      <c r="G261" s="266"/>
      <c r="H261" s="260"/>
      <c r="I261" s="131"/>
      <c r="J261" s="251"/>
      <c r="K261" s="131"/>
      <c r="L261" s="129"/>
      <c r="M261" s="133"/>
      <c r="N261" s="263"/>
    </row>
    <row r="262" spans="2:14" ht="12.6" customHeight="1">
      <c r="B262" s="243"/>
      <c r="C262" s="246"/>
      <c r="D262" s="255" t="str">
        <f>IF(B262="","",IF(B262=1,DATE(YEAR($E$3),B262,C262),IF(B262=2,DATE(YEAR($E$3),B262,C262),IF(B262=3,DATE(YEAR($E$3),B262,C262),DATE(YEAR($P$3),B262,C262)))))</f>
        <v/>
      </c>
      <c r="E262" s="252" t="str">
        <f>IF(B262="","",TEXT(WEEKDAY(D262),"aaa"))</f>
        <v/>
      </c>
      <c r="F262" s="289"/>
      <c r="G262" s="264" t="str">
        <f>IF(F262="","",IF(F262&lt;100,VLOOKUP(F262,'研修事項 一覧'!$B$223:$D$271,2,FALSE),IF(F262&gt;=100,VLOOKUP(F262,'研修事項 一覧'!$F$223:$H$245,2,FALSE),"再入力")))</f>
        <v/>
      </c>
      <c r="H262" s="258" t="str">
        <f>IF(F262="","",IF(F262&lt;100,VLOOKUP(F262,'研修事項 一覧'!$B$223:$D$271,3,FALSE),IF(F262&gt;=100,VLOOKUP(F262,'研修事項 一覧'!$F$223:$H$245,3,FALSE),"再入力")))</f>
        <v/>
      </c>
      <c r="I262" s="125"/>
      <c r="J262" s="249"/>
      <c r="K262" s="125"/>
      <c r="L262" s="126"/>
      <c r="M262" s="127"/>
      <c r="N262" s="261"/>
    </row>
    <row r="263" spans="2:14" ht="12.6" customHeight="1">
      <c r="B263" s="244"/>
      <c r="C263" s="247"/>
      <c r="D263" s="256"/>
      <c r="E263" s="253"/>
      <c r="F263" s="290"/>
      <c r="G263" s="265"/>
      <c r="H263" s="259"/>
      <c r="I263" s="128"/>
      <c r="J263" s="250"/>
      <c r="K263" s="128"/>
      <c r="L263" s="129"/>
      <c r="M263" s="130"/>
      <c r="N263" s="262"/>
    </row>
    <row r="264" spans="2:14" ht="12.6" customHeight="1">
      <c r="B264" s="244"/>
      <c r="C264" s="247"/>
      <c r="D264" s="256"/>
      <c r="E264" s="253"/>
      <c r="F264" s="290"/>
      <c r="G264" s="265"/>
      <c r="H264" s="259"/>
      <c r="I264" s="128"/>
      <c r="J264" s="250"/>
      <c r="K264" s="128"/>
      <c r="L264" s="129"/>
      <c r="M264" s="130"/>
      <c r="N264" s="262"/>
    </row>
    <row r="265" spans="2:14" ht="12.6" customHeight="1">
      <c r="B265" s="244"/>
      <c r="C265" s="247"/>
      <c r="D265" s="256"/>
      <c r="E265" s="253"/>
      <c r="F265" s="290"/>
      <c r="G265" s="265"/>
      <c r="H265" s="259"/>
      <c r="I265" s="128"/>
      <c r="J265" s="250"/>
      <c r="K265" s="128"/>
      <c r="L265" s="129"/>
      <c r="M265" s="130"/>
      <c r="N265" s="262"/>
    </row>
    <row r="266" spans="2:14" ht="12.6" customHeight="1">
      <c r="B266" s="245"/>
      <c r="C266" s="248"/>
      <c r="D266" s="257"/>
      <c r="E266" s="254"/>
      <c r="F266" s="291"/>
      <c r="G266" s="266"/>
      <c r="H266" s="260"/>
      <c r="I266" s="131"/>
      <c r="J266" s="251"/>
      <c r="K266" s="131"/>
      <c r="L266" s="129"/>
      <c r="M266" s="133"/>
      <c r="N266" s="263"/>
    </row>
    <row r="267" spans="2:14" ht="12.6" customHeight="1">
      <c r="B267" s="243"/>
      <c r="C267" s="246"/>
      <c r="D267" s="255" t="str">
        <f>IF(B267="","",IF(B267=1,DATE(YEAR($E$3),B267,C267),IF(B267=2,DATE(YEAR($E$3),B267,C267),IF(B267=3,DATE(YEAR($E$3),B267,C267),DATE(YEAR($P$3),B267,C267)))))</f>
        <v/>
      </c>
      <c r="E267" s="252" t="str">
        <f>IF(B267="","",TEXT(WEEKDAY(D267),"aaa"))</f>
        <v/>
      </c>
      <c r="F267" s="289"/>
      <c r="G267" s="264" t="str">
        <f>IF(F267="","",IF(F267&lt;100,VLOOKUP(F267,'研修事項 一覧'!$B$223:$D$271,2,FALSE),IF(F267&gt;=100,VLOOKUP(F267,'研修事項 一覧'!$F$223:$H$245,2,FALSE),"再入力")))</f>
        <v/>
      </c>
      <c r="H267" s="258" t="str">
        <f>IF(F267="","",IF(F267&lt;100,VLOOKUP(F267,'研修事項 一覧'!$B$223:$D$271,3,FALSE),IF(F267&gt;=100,VLOOKUP(F267,'研修事項 一覧'!$F$223:$H$245,3,FALSE),"再入力")))</f>
        <v/>
      </c>
      <c r="I267" s="125"/>
      <c r="J267" s="249"/>
      <c r="K267" s="125"/>
      <c r="L267" s="126"/>
      <c r="M267" s="127"/>
      <c r="N267" s="261"/>
    </row>
    <row r="268" spans="2:14" ht="12.6" customHeight="1">
      <c r="B268" s="244"/>
      <c r="C268" s="247"/>
      <c r="D268" s="256"/>
      <c r="E268" s="253"/>
      <c r="F268" s="290"/>
      <c r="G268" s="265"/>
      <c r="H268" s="259"/>
      <c r="I268" s="128"/>
      <c r="J268" s="250"/>
      <c r="K268" s="128"/>
      <c r="L268" s="129"/>
      <c r="M268" s="130"/>
      <c r="N268" s="262"/>
    </row>
    <row r="269" spans="2:14" ht="12.6" customHeight="1">
      <c r="B269" s="244"/>
      <c r="C269" s="247"/>
      <c r="D269" s="256"/>
      <c r="E269" s="253"/>
      <c r="F269" s="290"/>
      <c r="G269" s="265"/>
      <c r="H269" s="259"/>
      <c r="I269" s="128"/>
      <c r="J269" s="250"/>
      <c r="K269" s="128"/>
      <c r="L269" s="129"/>
      <c r="M269" s="130"/>
      <c r="N269" s="262"/>
    </row>
    <row r="270" spans="2:14" ht="12.6" customHeight="1">
      <c r="B270" s="244"/>
      <c r="C270" s="247"/>
      <c r="D270" s="256"/>
      <c r="E270" s="253"/>
      <c r="F270" s="290"/>
      <c r="G270" s="265"/>
      <c r="H270" s="259"/>
      <c r="I270" s="128"/>
      <c r="J270" s="250"/>
      <c r="K270" s="128"/>
      <c r="L270" s="129"/>
      <c r="M270" s="130"/>
      <c r="N270" s="262"/>
    </row>
    <row r="271" spans="2:14" ht="12.6" customHeight="1">
      <c r="B271" s="245"/>
      <c r="C271" s="248"/>
      <c r="D271" s="257"/>
      <c r="E271" s="254"/>
      <c r="F271" s="291"/>
      <c r="G271" s="266"/>
      <c r="H271" s="260"/>
      <c r="I271" s="131"/>
      <c r="J271" s="251"/>
      <c r="K271" s="131"/>
      <c r="L271" s="129"/>
      <c r="M271" s="133"/>
      <c r="N271" s="263"/>
    </row>
    <row r="272" spans="2:14" ht="12.6" customHeight="1">
      <c r="B272" s="243"/>
      <c r="C272" s="246"/>
      <c r="D272" s="255" t="str">
        <f>IF(B272="","",IF(B272=1,DATE(YEAR($E$3),B272,C272),IF(B272=2,DATE(YEAR($E$3),B272,C272),IF(B272=3,DATE(YEAR($E$3),B272,C272),DATE(YEAR($P$3),B272,C272)))))</f>
        <v/>
      </c>
      <c r="E272" s="252" t="str">
        <f>IF(B272="","",TEXT(WEEKDAY(D272),"aaa"))</f>
        <v/>
      </c>
      <c r="F272" s="289"/>
      <c r="G272" s="264" t="str">
        <f>IF(F272="","",IF(F272&lt;100,VLOOKUP(F272,'研修事項 一覧'!$B$223:$D$271,2,FALSE),IF(F272&gt;=100,VLOOKUP(F272,'研修事項 一覧'!$F$223:$H$245,2,FALSE),"再入力")))</f>
        <v/>
      </c>
      <c r="H272" s="258" t="str">
        <f>IF(F272="","",IF(F272&lt;100,VLOOKUP(F272,'研修事項 一覧'!$B$223:$D$271,3,FALSE),IF(F272&gt;=100,VLOOKUP(F272,'研修事項 一覧'!$F$223:$H$245,3,FALSE),"再入力")))</f>
        <v/>
      </c>
      <c r="I272" s="125"/>
      <c r="J272" s="249"/>
      <c r="K272" s="125"/>
      <c r="L272" s="126"/>
      <c r="M272" s="127"/>
      <c r="N272" s="261"/>
    </row>
    <row r="273" spans="2:14" ht="12.6" customHeight="1">
      <c r="B273" s="244"/>
      <c r="C273" s="247"/>
      <c r="D273" s="256"/>
      <c r="E273" s="253"/>
      <c r="F273" s="290"/>
      <c r="G273" s="265"/>
      <c r="H273" s="259"/>
      <c r="I273" s="128"/>
      <c r="J273" s="250"/>
      <c r="K273" s="128"/>
      <c r="L273" s="129"/>
      <c r="M273" s="130"/>
      <c r="N273" s="262"/>
    </row>
    <row r="274" spans="2:14" ht="12.6" customHeight="1">
      <c r="B274" s="244"/>
      <c r="C274" s="247"/>
      <c r="D274" s="256"/>
      <c r="E274" s="253"/>
      <c r="F274" s="290"/>
      <c r="G274" s="265"/>
      <c r="H274" s="259"/>
      <c r="I274" s="128"/>
      <c r="J274" s="250"/>
      <c r="K274" s="128"/>
      <c r="L274" s="129"/>
      <c r="M274" s="130"/>
      <c r="N274" s="262"/>
    </row>
    <row r="275" spans="2:14" ht="12.6" customHeight="1">
      <c r="B275" s="244"/>
      <c r="C275" s="247"/>
      <c r="D275" s="256"/>
      <c r="E275" s="253"/>
      <c r="F275" s="290"/>
      <c r="G275" s="265"/>
      <c r="H275" s="259"/>
      <c r="I275" s="128"/>
      <c r="J275" s="250"/>
      <c r="K275" s="128"/>
      <c r="L275" s="129"/>
      <c r="M275" s="130"/>
      <c r="N275" s="262"/>
    </row>
    <row r="276" spans="2:14" ht="12.6" customHeight="1">
      <c r="B276" s="245"/>
      <c r="C276" s="248"/>
      <c r="D276" s="257"/>
      <c r="E276" s="254"/>
      <c r="F276" s="291"/>
      <c r="G276" s="266"/>
      <c r="H276" s="260"/>
      <c r="I276" s="131"/>
      <c r="J276" s="251"/>
      <c r="K276" s="131"/>
      <c r="L276" s="129"/>
      <c r="M276" s="133"/>
      <c r="N276" s="263"/>
    </row>
    <row r="277" spans="2:14" ht="12.6" customHeight="1">
      <c r="B277" s="243"/>
      <c r="C277" s="246"/>
      <c r="D277" s="255" t="str">
        <f>IF(B277="","",IF(B277=1,DATE(YEAR($E$3),B277,C277),IF(B277=2,DATE(YEAR($E$3),B277,C277),IF(B277=3,DATE(YEAR($E$3),B277,C277),DATE(YEAR($P$3),B277,C277)))))</f>
        <v/>
      </c>
      <c r="E277" s="252" t="str">
        <f>IF(B277="","",TEXT(WEEKDAY(D277),"aaa"))</f>
        <v/>
      </c>
      <c r="F277" s="289"/>
      <c r="G277" s="264" t="str">
        <f>IF(F277="","",IF(F277&lt;100,VLOOKUP(F277,'研修事項 一覧'!$B$223:$D$271,2,FALSE),IF(F277&gt;=100,VLOOKUP(F277,'研修事項 一覧'!$F$223:$H$245,2,FALSE),"再入力")))</f>
        <v/>
      </c>
      <c r="H277" s="258" t="str">
        <f>IF(F277="","",IF(F277&lt;100,VLOOKUP(F277,'研修事項 一覧'!$B$223:$D$271,3,FALSE),IF(F277&gt;=100,VLOOKUP(F277,'研修事項 一覧'!$F$223:$H$245,3,FALSE),"再入力")))</f>
        <v/>
      </c>
      <c r="I277" s="125"/>
      <c r="J277" s="249"/>
      <c r="K277" s="125"/>
      <c r="L277" s="126"/>
      <c r="M277" s="127"/>
      <c r="N277" s="261"/>
    </row>
    <row r="278" spans="2:14" ht="12.6" customHeight="1">
      <c r="B278" s="244"/>
      <c r="C278" s="247"/>
      <c r="D278" s="256"/>
      <c r="E278" s="253"/>
      <c r="F278" s="290"/>
      <c r="G278" s="265"/>
      <c r="H278" s="259"/>
      <c r="I278" s="128"/>
      <c r="J278" s="250"/>
      <c r="K278" s="128"/>
      <c r="L278" s="129"/>
      <c r="M278" s="130"/>
      <c r="N278" s="262"/>
    </row>
    <row r="279" spans="2:14" ht="12.6" customHeight="1">
      <c r="B279" s="244"/>
      <c r="C279" s="247"/>
      <c r="D279" s="256"/>
      <c r="E279" s="253"/>
      <c r="F279" s="290"/>
      <c r="G279" s="265"/>
      <c r="H279" s="259"/>
      <c r="I279" s="128"/>
      <c r="J279" s="250"/>
      <c r="K279" s="128"/>
      <c r="L279" s="129"/>
      <c r="M279" s="130"/>
      <c r="N279" s="262"/>
    </row>
    <row r="280" spans="2:14" ht="12.6" customHeight="1">
      <c r="B280" s="244"/>
      <c r="C280" s="247"/>
      <c r="D280" s="256"/>
      <c r="E280" s="253"/>
      <c r="F280" s="290"/>
      <c r="G280" s="265"/>
      <c r="H280" s="259"/>
      <c r="I280" s="128"/>
      <c r="J280" s="250"/>
      <c r="K280" s="128"/>
      <c r="L280" s="129"/>
      <c r="M280" s="130"/>
      <c r="N280" s="262"/>
    </row>
    <row r="281" spans="2:14" ht="12.6" customHeight="1">
      <c r="B281" s="245"/>
      <c r="C281" s="248"/>
      <c r="D281" s="257"/>
      <c r="E281" s="254"/>
      <c r="F281" s="291"/>
      <c r="G281" s="266"/>
      <c r="H281" s="260"/>
      <c r="I281" s="131"/>
      <c r="J281" s="251"/>
      <c r="K281" s="131"/>
      <c r="L281" s="132"/>
      <c r="M281" s="133"/>
      <c r="N281" s="263"/>
    </row>
    <row r="282" spans="2:14" ht="12.6" customHeight="1">
      <c r="B282" s="243"/>
      <c r="C282" s="246"/>
      <c r="D282" s="255" t="str">
        <f>IF(B282="","",IF(B282=1,DATE(YEAR($E$3),B282,C282),IF(B282=2,DATE(YEAR($E$3),B282,C282),IF(B282=3,DATE(YEAR($E$3),B282,C282),DATE(YEAR($P$3),B282,C282)))))</f>
        <v/>
      </c>
      <c r="E282" s="252" t="str">
        <f>IF(B282="","",TEXT(WEEKDAY(D282),"aaa"))</f>
        <v/>
      </c>
      <c r="F282" s="289"/>
      <c r="G282" s="264" t="str">
        <f>IF(F282="","",IF(F282&lt;100,VLOOKUP(F282,'研修事項 一覧'!$B$223:$D$271,2,FALSE),IF(F282&gt;=100,VLOOKUP(F282,'研修事項 一覧'!$F$223:$H$245,2,FALSE),"再入力")))</f>
        <v/>
      </c>
      <c r="H282" s="258" t="str">
        <f>IF(F282="","",IF(F282&lt;100,VLOOKUP(F282,'研修事項 一覧'!$B$223:$D$271,3,FALSE),IF(F282&gt;=100,VLOOKUP(F282,'研修事項 一覧'!$F$223:$H$245,3,FALSE),"再入力")))</f>
        <v/>
      </c>
      <c r="I282" s="125"/>
      <c r="J282" s="249"/>
      <c r="K282" s="125"/>
      <c r="L282" s="126"/>
      <c r="M282" s="127"/>
      <c r="N282" s="261"/>
    </row>
    <row r="283" spans="2:14" ht="12.6" customHeight="1">
      <c r="B283" s="244"/>
      <c r="C283" s="247"/>
      <c r="D283" s="256"/>
      <c r="E283" s="253"/>
      <c r="F283" s="290"/>
      <c r="G283" s="265"/>
      <c r="H283" s="259"/>
      <c r="I283" s="128"/>
      <c r="J283" s="250"/>
      <c r="K283" s="128"/>
      <c r="L283" s="129"/>
      <c r="M283" s="130"/>
      <c r="N283" s="262"/>
    </row>
    <row r="284" spans="2:14" ht="12.6" customHeight="1">
      <c r="B284" s="244"/>
      <c r="C284" s="247"/>
      <c r="D284" s="256"/>
      <c r="E284" s="253"/>
      <c r="F284" s="290"/>
      <c r="G284" s="265"/>
      <c r="H284" s="259"/>
      <c r="I284" s="128"/>
      <c r="J284" s="250"/>
      <c r="K284" s="128"/>
      <c r="L284" s="129"/>
      <c r="M284" s="130"/>
      <c r="N284" s="262"/>
    </row>
    <row r="285" spans="2:14" ht="12.6" customHeight="1">
      <c r="B285" s="244"/>
      <c r="C285" s="247"/>
      <c r="D285" s="256"/>
      <c r="E285" s="253"/>
      <c r="F285" s="290"/>
      <c r="G285" s="265"/>
      <c r="H285" s="259"/>
      <c r="I285" s="128"/>
      <c r="J285" s="250"/>
      <c r="K285" s="128"/>
      <c r="L285" s="129"/>
      <c r="M285" s="130"/>
      <c r="N285" s="262"/>
    </row>
    <row r="286" spans="2:14" ht="12.6" customHeight="1">
      <c r="B286" s="245"/>
      <c r="C286" s="248"/>
      <c r="D286" s="257"/>
      <c r="E286" s="254"/>
      <c r="F286" s="291"/>
      <c r="G286" s="266"/>
      <c r="H286" s="260"/>
      <c r="I286" s="131"/>
      <c r="J286" s="251"/>
      <c r="K286" s="131"/>
      <c r="L286" s="129"/>
      <c r="M286" s="133"/>
      <c r="N286" s="263"/>
    </row>
    <row r="287" spans="2:14" ht="12.6" customHeight="1">
      <c r="B287" s="243"/>
      <c r="C287" s="246"/>
      <c r="D287" s="255" t="str">
        <f>IF(B287="","",IF(B287=1,DATE(YEAR($E$3),B287,C287),IF(B287=2,DATE(YEAR($E$3),B287,C287),IF(B287=3,DATE(YEAR($E$3),B287,C287),DATE(YEAR($P$3),B287,C287)))))</f>
        <v/>
      </c>
      <c r="E287" s="252" t="str">
        <f>IF(B287="","",TEXT(WEEKDAY(D287),"aaa"))</f>
        <v/>
      </c>
      <c r="F287" s="289"/>
      <c r="G287" s="264" t="str">
        <f>IF(F287="","",IF(F287&lt;100,VLOOKUP(F287,'研修事項 一覧'!$B$223:$D$271,2,FALSE),IF(F287&gt;=100,VLOOKUP(F287,'研修事項 一覧'!$F$223:$H$245,2,FALSE),"再入力")))</f>
        <v/>
      </c>
      <c r="H287" s="258" t="str">
        <f>IF(F287="","",IF(F287&lt;100,VLOOKUP(F287,'研修事項 一覧'!$B$223:$D$271,3,FALSE),IF(F287&gt;=100,VLOOKUP(F287,'研修事項 一覧'!$F$223:$H$245,3,FALSE),"再入力")))</f>
        <v/>
      </c>
      <c r="I287" s="125"/>
      <c r="J287" s="249"/>
      <c r="K287" s="125"/>
      <c r="L287" s="126"/>
      <c r="M287" s="127"/>
      <c r="N287" s="261"/>
    </row>
    <row r="288" spans="2:14" ht="12.6" customHeight="1">
      <c r="B288" s="244"/>
      <c r="C288" s="247"/>
      <c r="D288" s="256"/>
      <c r="E288" s="253"/>
      <c r="F288" s="290"/>
      <c r="G288" s="265"/>
      <c r="H288" s="259"/>
      <c r="I288" s="128"/>
      <c r="J288" s="250"/>
      <c r="K288" s="128"/>
      <c r="L288" s="129"/>
      <c r="M288" s="130"/>
      <c r="N288" s="262"/>
    </row>
    <row r="289" spans="2:14" ht="12.6" customHeight="1">
      <c r="B289" s="244"/>
      <c r="C289" s="247"/>
      <c r="D289" s="256"/>
      <c r="E289" s="253"/>
      <c r="F289" s="290"/>
      <c r="G289" s="265"/>
      <c r="H289" s="259"/>
      <c r="I289" s="128"/>
      <c r="J289" s="250"/>
      <c r="K289" s="128"/>
      <c r="L289" s="129"/>
      <c r="M289" s="130"/>
      <c r="N289" s="262"/>
    </row>
    <row r="290" spans="2:14" ht="12.6" customHeight="1">
      <c r="B290" s="244"/>
      <c r="C290" s="247"/>
      <c r="D290" s="256"/>
      <c r="E290" s="253"/>
      <c r="F290" s="290"/>
      <c r="G290" s="265"/>
      <c r="H290" s="259"/>
      <c r="I290" s="128"/>
      <c r="J290" s="250"/>
      <c r="K290" s="128"/>
      <c r="L290" s="129"/>
      <c r="M290" s="130"/>
      <c r="N290" s="262"/>
    </row>
    <row r="291" spans="2:14" ht="12.6" customHeight="1">
      <c r="B291" s="245"/>
      <c r="C291" s="248"/>
      <c r="D291" s="257"/>
      <c r="E291" s="254"/>
      <c r="F291" s="291"/>
      <c r="G291" s="266"/>
      <c r="H291" s="260"/>
      <c r="I291" s="131"/>
      <c r="J291" s="251"/>
      <c r="K291" s="131"/>
      <c r="L291" s="129"/>
      <c r="M291" s="133"/>
      <c r="N291" s="263"/>
    </row>
    <row r="292" spans="2:14" ht="12.6" customHeight="1">
      <c r="B292" s="243"/>
      <c r="C292" s="246"/>
      <c r="D292" s="255" t="str">
        <f>IF(B292="","",IF(B292=1,DATE(YEAR($E$3),B292,C292),IF(B292=2,DATE(YEAR($E$3),B292,C292),IF(B292=3,DATE(YEAR($E$3),B292,C292),DATE(YEAR($P$3),B292,C292)))))</f>
        <v/>
      </c>
      <c r="E292" s="252" t="str">
        <f>IF(B292="","",TEXT(WEEKDAY(D292),"aaa"))</f>
        <v/>
      </c>
      <c r="F292" s="289"/>
      <c r="G292" s="264" t="str">
        <f>IF(F292="","",IF(F292&lt;100,VLOOKUP(F292,'研修事項 一覧'!$B$223:$D$271,2,FALSE),IF(F292&gt;=100,VLOOKUP(F292,'研修事項 一覧'!$F$223:$H$245,2,FALSE),"再入力")))</f>
        <v/>
      </c>
      <c r="H292" s="258" t="str">
        <f>IF(F292="","",IF(F292&lt;100,VLOOKUP(F292,'研修事項 一覧'!$B$223:$D$271,3,FALSE),IF(F292&gt;=100,VLOOKUP(F292,'研修事項 一覧'!$F$223:$H$245,3,FALSE),"再入力")))</f>
        <v/>
      </c>
      <c r="I292" s="125"/>
      <c r="J292" s="249"/>
      <c r="K292" s="125"/>
      <c r="L292" s="126"/>
      <c r="M292" s="127"/>
      <c r="N292" s="261"/>
    </row>
    <row r="293" spans="2:14" ht="12.6" customHeight="1">
      <c r="B293" s="244"/>
      <c r="C293" s="247"/>
      <c r="D293" s="256"/>
      <c r="E293" s="253"/>
      <c r="F293" s="290"/>
      <c r="G293" s="265"/>
      <c r="H293" s="259"/>
      <c r="I293" s="128"/>
      <c r="J293" s="250"/>
      <c r="K293" s="128"/>
      <c r="L293" s="129"/>
      <c r="M293" s="130"/>
      <c r="N293" s="262"/>
    </row>
    <row r="294" spans="2:14" ht="12.6" customHeight="1">
      <c r="B294" s="244"/>
      <c r="C294" s="247"/>
      <c r="D294" s="256"/>
      <c r="E294" s="253"/>
      <c r="F294" s="290"/>
      <c r="G294" s="265"/>
      <c r="H294" s="259"/>
      <c r="I294" s="128"/>
      <c r="J294" s="250"/>
      <c r="K294" s="128"/>
      <c r="L294" s="129"/>
      <c r="M294" s="130"/>
      <c r="N294" s="262"/>
    </row>
    <row r="295" spans="2:14" ht="12.6" customHeight="1">
      <c r="B295" s="244"/>
      <c r="C295" s="247"/>
      <c r="D295" s="256"/>
      <c r="E295" s="253"/>
      <c r="F295" s="290"/>
      <c r="G295" s="265"/>
      <c r="H295" s="259"/>
      <c r="I295" s="128"/>
      <c r="J295" s="250"/>
      <c r="K295" s="128"/>
      <c r="L295" s="129"/>
      <c r="M295" s="130"/>
      <c r="N295" s="262"/>
    </row>
    <row r="296" spans="2:14" ht="12.6" customHeight="1">
      <c r="B296" s="245"/>
      <c r="C296" s="248"/>
      <c r="D296" s="257"/>
      <c r="E296" s="254"/>
      <c r="F296" s="291"/>
      <c r="G296" s="266"/>
      <c r="H296" s="260"/>
      <c r="I296" s="131"/>
      <c r="J296" s="251"/>
      <c r="K296" s="131"/>
      <c r="L296" s="129"/>
      <c r="M296" s="133"/>
      <c r="N296" s="263"/>
    </row>
    <row r="297" spans="2:14" ht="12.6" customHeight="1">
      <c r="B297" s="243"/>
      <c r="C297" s="246"/>
      <c r="D297" s="255" t="str">
        <f>IF(B297="","",IF(B297=1,DATE(YEAR($E$3),B297,C297),IF(B297=2,DATE(YEAR($E$3),B297,C297),IF(B297=3,DATE(YEAR($E$3),B297,C297),DATE(YEAR($P$3),B297,C297)))))</f>
        <v/>
      </c>
      <c r="E297" s="252" t="str">
        <f>IF(B297="","",TEXT(WEEKDAY(D297),"aaa"))</f>
        <v/>
      </c>
      <c r="F297" s="289"/>
      <c r="G297" s="264" t="str">
        <f>IF(F297="","",IF(F297&lt;100,VLOOKUP(F297,'研修事項 一覧'!$B$223:$D$271,2,FALSE),IF(F297&gt;=100,VLOOKUP(F297,'研修事項 一覧'!$F$223:$H$245,2,FALSE),"再入力")))</f>
        <v/>
      </c>
      <c r="H297" s="258" t="str">
        <f>IF(F297="","",IF(F297&lt;100,VLOOKUP(F297,'研修事項 一覧'!$B$223:$D$271,3,FALSE),IF(F297&gt;=100,VLOOKUP(F297,'研修事項 一覧'!$F$223:$H$245,3,FALSE),"再入力")))</f>
        <v/>
      </c>
      <c r="I297" s="125"/>
      <c r="J297" s="249"/>
      <c r="K297" s="125"/>
      <c r="L297" s="126"/>
      <c r="M297" s="127"/>
      <c r="N297" s="261"/>
    </row>
    <row r="298" spans="2:14" ht="12.6" customHeight="1">
      <c r="B298" s="244"/>
      <c r="C298" s="247"/>
      <c r="D298" s="256"/>
      <c r="E298" s="253"/>
      <c r="F298" s="290"/>
      <c r="G298" s="265"/>
      <c r="H298" s="259"/>
      <c r="I298" s="128"/>
      <c r="J298" s="250"/>
      <c r="K298" s="128"/>
      <c r="L298" s="129"/>
      <c r="M298" s="130"/>
      <c r="N298" s="262"/>
    </row>
    <row r="299" spans="2:14" ht="12.6" customHeight="1">
      <c r="B299" s="244"/>
      <c r="C299" s="247"/>
      <c r="D299" s="256"/>
      <c r="E299" s="253"/>
      <c r="F299" s="290"/>
      <c r="G299" s="265"/>
      <c r="H299" s="259"/>
      <c r="I299" s="128"/>
      <c r="J299" s="250"/>
      <c r="K299" s="128"/>
      <c r="L299" s="129"/>
      <c r="M299" s="130"/>
      <c r="N299" s="262"/>
    </row>
    <row r="300" spans="2:14" ht="12.6" customHeight="1">
      <c r="B300" s="244"/>
      <c r="C300" s="247"/>
      <c r="D300" s="256"/>
      <c r="E300" s="253"/>
      <c r="F300" s="290"/>
      <c r="G300" s="265"/>
      <c r="H300" s="259"/>
      <c r="I300" s="128"/>
      <c r="J300" s="250"/>
      <c r="K300" s="128"/>
      <c r="L300" s="129"/>
      <c r="M300" s="130"/>
      <c r="N300" s="262"/>
    </row>
    <row r="301" spans="2:14" ht="12.6" customHeight="1">
      <c r="B301" s="245"/>
      <c r="C301" s="248"/>
      <c r="D301" s="257"/>
      <c r="E301" s="254"/>
      <c r="F301" s="291"/>
      <c r="G301" s="266"/>
      <c r="H301" s="260"/>
      <c r="I301" s="131"/>
      <c r="J301" s="251"/>
      <c r="K301" s="131"/>
      <c r="L301" s="129"/>
      <c r="M301" s="133"/>
      <c r="N301" s="263"/>
    </row>
    <row r="302" spans="2:14" ht="12.6" customHeight="1">
      <c r="B302" s="243"/>
      <c r="C302" s="246"/>
      <c r="D302" s="255" t="str">
        <f>IF(B302="","",IF(B302=1,DATE(YEAR($E$3),B302,C302),IF(B302=2,DATE(YEAR($E$3),B302,C302),IF(B302=3,DATE(YEAR($E$3),B302,C302),DATE(YEAR($P$3),B302,C302)))))</f>
        <v/>
      </c>
      <c r="E302" s="252" t="str">
        <f>IF(B302="","",TEXT(WEEKDAY(D302),"aaa"))</f>
        <v/>
      </c>
      <c r="F302" s="289"/>
      <c r="G302" s="264" t="str">
        <f>IF(F302="","",IF(F302&lt;100,VLOOKUP(F302,'研修事項 一覧'!$B$223:$D$271,2,FALSE),IF(F302&gt;=100,VLOOKUP(F302,'研修事項 一覧'!$F$223:$H$245,2,FALSE),"再入力")))</f>
        <v/>
      </c>
      <c r="H302" s="258" t="str">
        <f>IF(F302="","",IF(F302&lt;100,VLOOKUP(F302,'研修事項 一覧'!$B$223:$D$271,3,FALSE),IF(F302&gt;=100,VLOOKUP(F302,'研修事項 一覧'!$F$223:$H$245,3,FALSE),"再入力")))</f>
        <v/>
      </c>
      <c r="I302" s="125"/>
      <c r="J302" s="249"/>
      <c r="K302" s="125"/>
      <c r="L302" s="126"/>
      <c r="M302" s="127"/>
      <c r="N302" s="261"/>
    </row>
    <row r="303" spans="2:14" ht="12.6" customHeight="1">
      <c r="B303" s="244"/>
      <c r="C303" s="247"/>
      <c r="D303" s="256"/>
      <c r="E303" s="253"/>
      <c r="F303" s="290"/>
      <c r="G303" s="265"/>
      <c r="H303" s="259"/>
      <c r="I303" s="128"/>
      <c r="J303" s="250"/>
      <c r="K303" s="128"/>
      <c r="L303" s="129"/>
      <c r="M303" s="130"/>
      <c r="N303" s="262"/>
    </row>
    <row r="304" spans="2:14" ht="12.6" customHeight="1">
      <c r="B304" s="244"/>
      <c r="C304" s="247"/>
      <c r="D304" s="256"/>
      <c r="E304" s="253"/>
      <c r="F304" s="290"/>
      <c r="G304" s="265"/>
      <c r="H304" s="259"/>
      <c r="I304" s="128"/>
      <c r="J304" s="250"/>
      <c r="K304" s="128"/>
      <c r="L304" s="129"/>
      <c r="M304" s="130"/>
      <c r="N304" s="262"/>
    </row>
    <row r="305" spans="2:14" ht="12.6" customHeight="1">
      <c r="B305" s="244"/>
      <c r="C305" s="247"/>
      <c r="D305" s="256"/>
      <c r="E305" s="253"/>
      <c r="F305" s="290"/>
      <c r="G305" s="265"/>
      <c r="H305" s="259"/>
      <c r="I305" s="128"/>
      <c r="J305" s="250"/>
      <c r="K305" s="128"/>
      <c r="L305" s="129"/>
      <c r="M305" s="130"/>
      <c r="N305" s="262"/>
    </row>
    <row r="306" spans="2:14" ht="12.6" customHeight="1">
      <c r="B306" s="245"/>
      <c r="C306" s="248"/>
      <c r="D306" s="257"/>
      <c r="E306" s="254"/>
      <c r="F306" s="291"/>
      <c r="G306" s="266"/>
      <c r="H306" s="260"/>
      <c r="I306" s="131"/>
      <c r="J306" s="251"/>
      <c r="K306" s="131"/>
      <c r="L306" s="132"/>
      <c r="M306" s="133"/>
      <c r="N306" s="263"/>
    </row>
    <row r="307" spans="2:14" ht="12.6" customHeight="1">
      <c r="B307" s="243"/>
      <c r="C307" s="246"/>
      <c r="D307" s="255" t="str">
        <f>IF(B307="","",IF(B307=1,DATE(YEAR($E$3),B307,C307),IF(B307=2,DATE(YEAR($E$3),B307,C307),IF(B307=3,DATE(YEAR($E$3),B307,C307),DATE(YEAR($P$3),B307,C307)))))</f>
        <v/>
      </c>
      <c r="E307" s="252" t="str">
        <f>IF(B307="","",TEXT(WEEKDAY(D307),"aaa"))</f>
        <v/>
      </c>
      <c r="F307" s="289"/>
      <c r="G307" s="264" t="str">
        <f>IF(F307="","",IF(F307&lt;100,VLOOKUP(F307,'研修事項 一覧'!$B$223:$D$271,2,FALSE),IF(F307&gt;=100,VLOOKUP(F307,'研修事項 一覧'!$F$223:$H$245,2,FALSE),"再入力")))</f>
        <v/>
      </c>
      <c r="H307" s="258" t="str">
        <f>IF(F307="","",IF(F307&lt;100,VLOOKUP(F307,'研修事項 一覧'!$B$223:$D$271,3,FALSE),IF(F307&gt;=100,VLOOKUP(F307,'研修事項 一覧'!$F$223:$H$245,3,FALSE),"再入力")))</f>
        <v/>
      </c>
      <c r="I307" s="125"/>
      <c r="J307" s="249"/>
      <c r="K307" s="125"/>
      <c r="L307" s="126"/>
      <c r="M307" s="127"/>
      <c r="N307" s="261"/>
    </row>
    <row r="308" spans="2:14" ht="12.6" customHeight="1">
      <c r="B308" s="244"/>
      <c r="C308" s="247"/>
      <c r="D308" s="256"/>
      <c r="E308" s="253"/>
      <c r="F308" s="290"/>
      <c r="G308" s="265"/>
      <c r="H308" s="259"/>
      <c r="I308" s="128"/>
      <c r="J308" s="250"/>
      <c r="K308" s="128"/>
      <c r="L308" s="129"/>
      <c r="M308" s="130"/>
      <c r="N308" s="262"/>
    </row>
    <row r="309" spans="2:14" ht="12.6" customHeight="1">
      <c r="B309" s="244"/>
      <c r="C309" s="247"/>
      <c r="D309" s="256"/>
      <c r="E309" s="253"/>
      <c r="F309" s="290"/>
      <c r="G309" s="265"/>
      <c r="H309" s="259"/>
      <c r="I309" s="128"/>
      <c r="J309" s="250"/>
      <c r="K309" s="128"/>
      <c r="L309" s="129"/>
      <c r="M309" s="130"/>
      <c r="N309" s="262"/>
    </row>
    <row r="310" spans="2:14" ht="12.6" customHeight="1">
      <c r="B310" s="244"/>
      <c r="C310" s="247"/>
      <c r="D310" s="256"/>
      <c r="E310" s="253"/>
      <c r="F310" s="290"/>
      <c r="G310" s="265"/>
      <c r="H310" s="259"/>
      <c r="I310" s="128"/>
      <c r="J310" s="250"/>
      <c r="K310" s="128"/>
      <c r="L310" s="129"/>
      <c r="M310" s="130"/>
      <c r="N310" s="262"/>
    </row>
    <row r="311" spans="2:14" ht="12.6" customHeight="1">
      <c r="B311" s="245"/>
      <c r="C311" s="248"/>
      <c r="D311" s="257"/>
      <c r="E311" s="254"/>
      <c r="F311" s="291"/>
      <c r="G311" s="266"/>
      <c r="H311" s="260"/>
      <c r="I311" s="131"/>
      <c r="J311" s="251"/>
      <c r="K311" s="131"/>
      <c r="L311" s="129"/>
      <c r="M311" s="133"/>
      <c r="N311" s="263"/>
    </row>
    <row r="312" spans="2:14" ht="12.6" customHeight="1">
      <c r="B312" s="243"/>
      <c r="C312" s="246"/>
      <c r="D312" s="255" t="str">
        <f>IF(B312="","",IF(B312=1,DATE(YEAR($E$3),B312,C312),IF(B312=2,DATE(YEAR($E$3),B312,C312),IF(B312=3,DATE(YEAR($E$3),B312,C312),DATE(YEAR($P$3),B312,C312)))))</f>
        <v/>
      </c>
      <c r="E312" s="252" t="str">
        <f>IF(B312="","",TEXT(WEEKDAY(D312),"aaa"))</f>
        <v/>
      </c>
      <c r="F312" s="289"/>
      <c r="G312" s="264" t="str">
        <f>IF(F312="","",IF(F312&lt;100,VLOOKUP(F312,'研修事項 一覧'!$B$223:$D$271,2,FALSE),IF(F312&gt;=100,VLOOKUP(F312,'研修事項 一覧'!$F$223:$H$245,2,FALSE),"再入力")))</f>
        <v/>
      </c>
      <c r="H312" s="258" t="str">
        <f>IF(F312="","",IF(F312&lt;100,VLOOKUP(F312,'研修事項 一覧'!$B$223:$D$271,3,FALSE),IF(F312&gt;=100,VLOOKUP(F312,'研修事項 一覧'!$F$223:$H$245,3,FALSE),"再入力")))</f>
        <v/>
      </c>
      <c r="I312" s="125"/>
      <c r="J312" s="249"/>
      <c r="K312" s="125"/>
      <c r="L312" s="126"/>
      <c r="M312" s="127"/>
      <c r="N312" s="261"/>
    </row>
    <row r="313" spans="2:14" ht="12.6" customHeight="1">
      <c r="B313" s="244"/>
      <c r="C313" s="247"/>
      <c r="D313" s="256"/>
      <c r="E313" s="253"/>
      <c r="F313" s="290"/>
      <c r="G313" s="265"/>
      <c r="H313" s="259"/>
      <c r="I313" s="128"/>
      <c r="J313" s="250"/>
      <c r="K313" s="128"/>
      <c r="L313" s="129"/>
      <c r="M313" s="130"/>
      <c r="N313" s="262"/>
    </row>
    <row r="314" spans="2:14" ht="12.6" customHeight="1">
      <c r="B314" s="244"/>
      <c r="C314" s="247"/>
      <c r="D314" s="256"/>
      <c r="E314" s="253"/>
      <c r="F314" s="290"/>
      <c r="G314" s="265"/>
      <c r="H314" s="259"/>
      <c r="I314" s="128"/>
      <c r="J314" s="250"/>
      <c r="K314" s="128"/>
      <c r="L314" s="129"/>
      <c r="M314" s="130"/>
      <c r="N314" s="262"/>
    </row>
    <row r="315" spans="2:14" ht="12.6" customHeight="1">
      <c r="B315" s="244"/>
      <c r="C315" s="247"/>
      <c r="D315" s="256"/>
      <c r="E315" s="253"/>
      <c r="F315" s="290"/>
      <c r="G315" s="265"/>
      <c r="H315" s="259"/>
      <c r="I315" s="128"/>
      <c r="J315" s="250"/>
      <c r="K315" s="128"/>
      <c r="L315" s="129"/>
      <c r="M315" s="130"/>
      <c r="N315" s="262"/>
    </row>
    <row r="316" spans="2:14" ht="12.6" customHeight="1">
      <c r="B316" s="245"/>
      <c r="C316" s="248"/>
      <c r="D316" s="257"/>
      <c r="E316" s="254"/>
      <c r="F316" s="291"/>
      <c r="G316" s="266"/>
      <c r="H316" s="260"/>
      <c r="I316" s="131"/>
      <c r="J316" s="251"/>
      <c r="K316" s="131"/>
      <c r="L316" s="129"/>
      <c r="M316" s="133"/>
      <c r="N316" s="263"/>
    </row>
    <row r="317" spans="2:14" ht="12.6" customHeight="1">
      <c r="B317" s="243"/>
      <c r="C317" s="246"/>
      <c r="D317" s="255" t="str">
        <f>IF(B317="","",IF(B317=1,DATE(YEAR($E$3),B317,C317),IF(B317=2,DATE(YEAR($E$3),B317,C317),IF(B317=3,DATE(YEAR($E$3),B317,C317),DATE(YEAR($P$3),B317,C317)))))</f>
        <v/>
      </c>
      <c r="E317" s="252" t="str">
        <f>IF(B317="","",TEXT(WEEKDAY(D317),"aaa"))</f>
        <v/>
      </c>
      <c r="F317" s="289"/>
      <c r="G317" s="264" t="str">
        <f>IF(F317="","",IF(F317&lt;100,VLOOKUP(F317,'研修事項 一覧'!$B$223:$D$271,2,FALSE),IF(F317&gt;=100,VLOOKUP(F317,'研修事項 一覧'!$F$223:$H$245,2,FALSE),"再入力")))</f>
        <v/>
      </c>
      <c r="H317" s="258" t="str">
        <f>IF(F317="","",IF(F317&lt;100,VLOOKUP(F317,'研修事項 一覧'!$B$223:$D$271,3,FALSE),IF(F317&gt;=100,VLOOKUP(F317,'研修事項 一覧'!$F$223:$H$245,3,FALSE),"再入力")))</f>
        <v/>
      </c>
      <c r="I317" s="125"/>
      <c r="J317" s="249"/>
      <c r="K317" s="125"/>
      <c r="L317" s="126"/>
      <c r="M317" s="127"/>
      <c r="N317" s="261"/>
    </row>
    <row r="318" spans="2:14" ht="12.6" customHeight="1">
      <c r="B318" s="244"/>
      <c r="C318" s="247"/>
      <c r="D318" s="256"/>
      <c r="E318" s="253"/>
      <c r="F318" s="290"/>
      <c r="G318" s="265"/>
      <c r="H318" s="259"/>
      <c r="I318" s="128"/>
      <c r="J318" s="250"/>
      <c r="K318" s="128"/>
      <c r="L318" s="129"/>
      <c r="M318" s="130"/>
      <c r="N318" s="262"/>
    </row>
    <row r="319" spans="2:14" ht="12.6" customHeight="1">
      <c r="B319" s="244"/>
      <c r="C319" s="247"/>
      <c r="D319" s="256"/>
      <c r="E319" s="253"/>
      <c r="F319" s="290"/>
      <c r="G319" s="265"/>
      <c r="H319" s="259"/>
      <c r="I319" s="128"/>
      <c r="J319" s="250"/>
      <c r="K319" s="128"/>
      <c r="L319" s="129"/>
      <c r="M319" s="130"/>
      <c r="N319" s="262"/>
    </row>
    <row r="320" spans="2:14" ht="12.6" customHeight="1">
      <c r="B320" s="244"/>
      <c r="C320" s="247"/>
      <c r="D320" s="256"/>
      <c r="E320" s="253"/>
      <c r="F320" s="290"/>
      <c r="G320" s="265"/>
      <c r="H320" s="259"/>
      <c r="I320" s="128"/>
      <c r="J320" s="250"/>
      <c r="K320" s="128"/>
      <c r="L320" s="129"/>
      <c r="M320" s="130"/>
      <c r="N320" s="262"/>
    </row>
    <row r="321" spans="2:14" ht="12.6" customHeight="1">
      <c r="B321" s="245"/>
      <c r="C321" s="248"/>
      <c r="D321" s="257"/>
      <c r="E321" s="254"/>
      <c r="F321" s="291"/>
      <c r="G321" s="266"/>
      <c r="H321" s="260"/>
      <c r="I321" s="131"/>
      <c r="J321" s="251"/>
      <c r="K321" s="131"/>
      <c r="L321" s="129"/>
      <c r="M321" s="133"/>
      <c r="N321" s="263"/>
    </row>
    <row r="322" spans="2:14" ht="12.6" customHeight="1">
      <c r="B322" s="243"/>
      <c r="C322" s="246"/>
      <c r="D322" s="255" t="str">
        <f>IF(B322="","",IF(B322=1,DATE(YEAR($E$3),B322,C322),IF(B322=2,DATE(YEAR($E$3),B322,C322),IF(B322=3,DATE(YEAR($E$3),B322,C322),DATE(YEAR($P$3),B322,C322)))))</f>
        <v/>
      </c>
      <c r="E322" s="252" t="str">
        <f>IF(B322="","",TEXT(WEEKDAY(D322),"aaa"))</f>
        <v/>
      </c>
      <c r="F322" s="289"/>
      <c r="G322" s="264" t="str">
        <f>IF(F322="","",IF(F322&lt;100,VLOOKUP(F322,'研修事項 一覧'!$B$223:$D$271,2,FALSE),IF(F322&gt;=100,VLOOKUP(F322,'研修事項 一覧'!$F$223:$H$245,2,FALSE),"再入力")))</f>
        <v/>
      </c>
      <c r="H322" s="258" t="str">
        <f>IF(F322="","",IF(F322&lt;100,VLOOKUP(F322,'研修事項 一覧'!$B$223:$D$271,3,FALSE),IF(F322&gt;=100,VLOOKUP(F322,'研修事項 一覧'!$F$223:$H$245,3,FALSE),"再入力")))</f>
        <v/>
      </c>
      <c r="I322" s="125"/>
      <c r="J322" s="249"/>
      <c r="K322" s="125"/>
      <c r="L322" s="126"/>
      <c r="M322" s="127"/>
      <c r="N322" s="261"/>
    </row>
    <row r="323" spans="2:14" ht="12.6" customHeight="1">
      <c r="B323" s="244"/>
      <c r="C323" s="247"/>
      <c r="D323" s="256"/>
      <c r="E323" s="253"/>
      <c r="F323" s="290"/>
      <c r="G323" s="265"/>
      <c r="H323" s="259"/>
      <c r="I323" s="128"/>
      <c r="J323" s="250"/>
      <c r="K323" s="128"/>
      <c r="L323" s="129"/>
      <c r="M323" s="130"/>
      <c r="N323" s="262"/>
    </row>
    <row r="324" spans="2:14" ht="12.6" customHeight="1">
      <c r="B324" s="244"/>
      <c r="C324" s="247"/>
      <c r="D324" s="256"/>
      <c r="E324" s="253"/>
      <c r="F324" s="290"/>
      <c r="G324" s="265"/>
      <c r="H324" s="259"/>
      <c r="I324" s="128"/>
      <c r="J324" s="250"/>
      <c r="K324" s="128"/>
      <c r="L324" s="129"/>
      <c r="M324" s="130"/>
      <c r="N324" s="262"/>
    </row>
    <row r="325" spans="2:14" ht="12.6" customHeight="1">
      <c r="B325" s="244"/>
      <c r="C325" s="247"/>
      <c r="D325" s="256"/>
      <c r="E325" s="253"/>
      <c r="F325" s="290"/>
      <c r="G325" s="265"/>
      <c r="H325" s="259"/>
      <c r="I325" s="128"/>
      <c r="J325" s="250"/>
      <c r="K325" s="128"/>
      <c r="L325" s="129"/>
      <c r="M325" s="130"/>
      <c r="N325" s="262"/>
    </row>
    <row r="326" spans="2:14" ht="12.6" customHeight="1">
      <c r="B326" s="245"/>
      <c r="C326" s="248"/>
      <c r="D326" s="257"/>
      <c r="E326" s="254"/>
      <c r="F326" s="291"/>
      <c r="G326" s="266"/>
      <c r="H326" s="260"/>
      <c r="I326" s="131"/>
      <c r="J326" s="251"/>
      <c r="K326" s="131"/>
      <c r="L326" s="129"/>
      <c r="M326" s="133"/>
      <c r="N326" s="263"/>
    </row>
    <row r="327" spans="2:14" ht="12.6" customHeight="1">
      <c r="B327" s="243"/>
      <c r="C327" s="246"/>
      <c r="D327" s="255" t="str">
        <f>IF(B327="","",IF(B327=1,DATE(YEAR($E$3),B327,C327),IF(B327=2,DATE(YEAR($E$3),B327,C327),IF(B327=3,DATE(YEAR($E$3),B327,C327),DATE(YEAR($P$3),B327,C327)))))</f>
        <v/>
      </c>
      <c r="E327" s="252" t="str">
        <f>IF(B327="","",TEXT(WEEKDAY(D327),"aaa"))</f>
        <v/>
      </c>
      <c r="F327" s="289"/>
      <c r="G327" s="264" t="str">
        <f>IF(F327="","",IF(F327&lt;100,VLOOKUP(F327,'研修事項 一覧'!$B$223:$D$271,2,FALSE),IF(F327&gt;=100,VLOOKUP(F327,'研修事項 一覧'!$F$223:$H$245,2,FALSE),"再入力")))</f>
        <v/>
      </c>
      <c r="H327" s="258" t="str">
        <f>IF(F327="","",IF(F327&lt;100,VLOOKUP(F327,'研修事項 一覧'!$B$223:$D$271,3,FALSE),IF(F327&gt;=100,VLOOKUP(F327,'研修事項 一覧'!$F$223:$H$245,3,FALSE),"再入力")))</f>
        <v/>
      </c>
      <c r="I327" s="125"/>
      <c r="J327" s="249"/>
      <c r="K327" s="125"/>
      <c r="L327" s="126"/>
      <c r="M327" s="127"/>
      <c r="N327" s="261"/>
    </row>
    <row r="328" spans="2:14" ht="12.6" customHeight="1">
      <c r="B328" s="244"/>
      <c r="C328" s="247"/>
      <c r="D328" s="256"/>
      <c r="E328" s="253"/>
      <c r="F328" s="290"/>
      <c r="G328" s="265"/>
      <c r="H328" s="259"/>
      <c r="I328" s="128"/>
      <c r="J328" s="250"/>
      <c r="K328" s="128"/>
      <c r="L328" s="129"/>
      <c r="M328" s="130"/>
      <c r="N328" s="262"/>
    </row>
    <row r="329" spans="2:14" ht="12.6" customHeight="1">
      <c r="B329" s="244"/>
      <c r="C329" s="247"/>
      <c r="D329" s="256"/>
      <c r="E329" s="253"/>
      <c r="F329" s="290"/>
      <c r="G329" s="265"/>
      <c r="H329" s="259"/>
      <c r="I329" s="128"/>
      <c r="J329" s="250"/>
      <c r="K329" s="128"/>
      <c r="L329" s="129"/>
      <c r="M329" s="130"/>
      <c r="N329" s="262"/>
    </row>
    <row r="330" spans="2:14" ht="12.6" customHeight="1">
      <c r="B330" s="244"/>
      <c r="C330" s="247"/>
      <c r="D330" s="256"/>
      <c r="E330" s="253"/>
      <c r="F330" s="290"/>
      <c r="G330" s="265"/>
      <c r="H330" s="259"/>
      <c r="I330" s="128"/>
      <c r="J330" s="250"/>
      <c r="K330" s="128"/>
      <c r="L330" s="129"/>
      <c r="M330" s="130"/>
      <c r="N330" s="262"/>
    </row>
    <row r="331" spans="2:14" ht="12.6" customHeight="1">
      <c r="B331" s="245"/>
      <c r="C331" s="248"/>
      <c r="D331" s="257"/>
      <c r="E331" s="254"/>
      <c r="F331" s="291"/>
      <c r="G331" s="266"/>
      <c r="H331" s="260"/>
      <c r="I331" s="131"/>
      <c r="J331" s="251"/>
      <c r="K331" s="131"/>
      <c r="L331" s="129"/>
      <c r="M331" s="133"/>
      <c r="N331" s="263"/>
    </row>
    <row r="332" spans="2:14" ht="12.6" customHeight="1">
      <c r="B332" s="243"/>
      <c r="C332" s="246"/>
      <c r="D332" s="255" t="str">
        <f>IF(B332="","",IF(B332=1,DATE(YEAR($E$3),B332,C332),IF(B332=2,DATE(YEAR($E$3),B332,C332),IF(B332=3,DATE(YEAR($E$3),B332,C332),DATE(YEAR($P$3),B332,C332)))))</f>
        <v/>
      </c>
      <c r="E332" s="252" t="str">
        <f>IF(B332="","",TEXT(WEEKDAY(D332),"aaa"))</f>
        <v/>
      </c>
      <c r="F332" s="289"/>
      <c r="G332" s="264" t="str">
        <f>IF(F332="","",IF(F332&lt;100,VLOOKUP(F332,'研修事項 一覧'!$B$223:$D$271,2,FALSE),IF(F332&gt;=100,VLOOKUP(F332,'研修事項 一覧'!$F$223:$H$245,2,FALSE),"再入力")))</f>
        <v/>
      </c>
      <c r="H332" s="258" t="str">
        <f>IF(F332="","",IF(F332&lt;100,VLOOKUP(F332,'研修事項 一覧'!$B$223:$D$271,3,FALSE),IF(F332&gt;=100,VLOOKUP(F332,'研修事項 一覧'!$F$223:$H$245,3,FALSE),"再入力")))</f>
        <v/>
      </c>
      <c r="I332" s="125"/>
      <c r="J332" s="249"/>
      <c r="K332" s="125"/>
      <c r="L332" s="126"/>
      <c r="M332" s="127"/>
      <c r="N332" s="261"/>
    </row>
    <row r="333" spans="2:14" ht="12.6" customHeight="1">
      <c r="B333" s="244"/>
      <c r="C333" s="247"/>
      <c r="D333" s="256"/>
      <c r="E333" s="253"/>
      <c r="F333" s="290"/>
      <c r="G333" s="265"/>
      <c r="H333" s="259"/>
      <c r="I333" s="128"/>
      <c r="J333" s="250"/>
      <c r="K333" s="128"/>
      <c r="L333" s="129"/>
      <c r="M333" s="130"/>
      <c r="N333" s="262"/>
    </row>
    <row r="334" spans="2:14" ht="12.6" customHeight="1">
      <c r="B334" s="244"/>
      <c r="C334" s="247"/>
      <c r="D334" s="256"/>
      <c r="E334" s="253"/>
      <c r="F334" s="290"/>
      <c r="G334" s="265"/>
      <c r="H334" s="259"/>
      <c r="I334" s="128"/>
      <c r="J334" s="250"/>
      <c r="K334" s="128"/>
      <c r="L334" s="129"/>
      <c r="M334" s="130"/>
      <c r="N334" s="262"/>
    </row>
    <row r="335" spans="2:14" ht="12.6" customHeight="1">
      <c r="B335" s="244"/>
      <c r="C335" s="247"/>
      <c r="D335" s="256"/>
      <c r="E335" s="253"/>
      <c r="F335" s="290"/>
      <c r="G335" s="265"/>
      <c r="H335" s="259"/>
      <c r="I335" s="128"/>
      <c r="J335" s="250"/>
      <c r="K335" s="128"/>
      <c r="L335" s="129"/>
      <c r="M335" s="130"/>
      <c r="N335" s="262"/>
    </row>
    <row r="336" spans="2:14" ht="12.6" customHeight="1">
      <c r="B336" s="245"/>
      <c r="C336" s="248"/>
      <c r="D336" s="257"/>
      <c r="E336" s="254"/>
      <c r="F336" s="291"/>
      <c r="G336" s="266"/>
      <c r="H336" s="260"/>
      <c r="I336" s="131"/>
      <c r="J336" s="251"/>
      <c r="K336" s="131"/>
      <c r="L336" s="132"/>
      <c r="M336" s="133"/>
      <c r="N336" s="263"/>
    </row>
    <row r="337" spans="2:14" ht="12.6" customHeight="1">
      <c r="B337" s="243"/>
      <c r="C337" s="246"/>
      <c r="D337" s="255" t="str">
        <f>IF(B337="","",IF(B337=1,DATE(YEAR($E$3),B337,C337),IF(B337=2,DATE(YEAR($E$3),B337,C337),IF(B337=3,DATE(YEAR($E$3),B337,C337),DATE(YEAR($P$3),B337,C337)))))</f>
        <v/>
      </c>
      <c r="E337" s="252" t="str">
        <f>IF(B337="","",TEXT(WEEKDAY(D337),"aaa"))</f>
        <v/>
      </c>
      <c r="F337" s="289"/>
      <c r="G337" s="264" t="str">
        <f>IF(F337="","",IF(F337&lt;100,VLOOKUP(F337,'研修事項 一覧'!$B$223:$D$271,2,FALSE),IF(F337&gt;=100,VLOOKUP(F337,'研修事項 一覧'!$F$223:$H$245,2,FALSE),"再入力")))</f>
        <v/>
      </c>
      <c r="H337" s="258" t="str">
        <f>IF(F337="","",IF(F337&lt;100,VLOOKUP(F337,'研修事項 一覧'!$B$223:$D$271,3,FALSE),IF(F337&gt;=100,VLOOKUP(F337,'研修事項 一覧'!$F$223:$H$245,3,FALSE),"再入力")))</f>
        <v/>
      </c>
      <c r="I337" s="125"/>
      <c r="J337" s="249"/>
      <c r="K337" s="125"/>
      <c r="L337" s="126"/>
      <c r="M337" s="127"/>
      <c r="N337" s="261"/>
    </row>
    <row r="338" spans="2:14" ht="12.6" customHeight="1">
      <c r="B338" s="244"/>
      <c r="C338" s="247"/>
      <c r="D338" s="256"/>
      <c r="E338" s="253"/>
      <c r="F338" s="290"/>
      <c r="G338" s="265"/>
      <c r="H338" s="259"/>
      <c r="I338" s="128"/>
      <c r="J338" s="250"/>
      <c r="K338" s="128"/>
      <c r="L338" s="129"/>
      <c r="M338" s="130"/>
      <c r="N338" s="262"/>
    </row>
    <row r="339" spans="2:14" ht="12.6" customHeight="1">
      <c r="B339" s="244"/>
      <c r="C339" s="247"/>
      <c r="D339" s="256"/>
      <c r="E339" s="253"/>
      <c r="F339" s="290"/>
      <c r="G339" s="265"/>
      <c r="H339" s="259"/>
      <c r="I339" s="128"/>
      <c r="J339" s="250"/>
      <c r="K339" s="128"/>
      <c r="L339" s="129"/>
      <c r="M339" s="130"/>
      <c r="N339" s="262"/>
    </row>
    <row r="340" spans="2:14" ht="12.6" customHeight="1">
      <c r="B340" s="244"/>
      <c r="C340" s="247"/>
      <c r="D340" s="256"/>
      <c r="E340" s="253"/>
      <c r="F340" s="290"/>
      <c r="G340" s="265"/>
      <c r="H340" s="259"/>
      <c r="I340" s="128"/>
      <c r="J340" s="250"/>
      <c r="K340" s="128"/>
      <c r="L340" s="129"/>
      <c r="M340" s="130"/>
      <c r="N340" s="262"/>
    </row>
    <row r="341" spans="2:14" ht="12.6" customHeight="1">
      <c r="B341" s="245"/>
      <c r="C341" s="248"/>
      <c r="D341" s="257"/>
      <c r="E341" s="254"/>
      <c r="F341" s="291"/>
      <c r="G341" s="266"/>
      <c r="H341" s="260"/>
      <c r="I341" s="131"/>
      <c r="J341" s="251"/>
      <c r="K341" s="131"/>
      <c r="L341" s="129"/>
      <c r="M341" s="133"/>
      <c r="N341" s="263"/>
    </row>
    <row r="342" spans="2:14" ht="12.6" customHeight="1">
      <c r="B342" s="243"/>
      <c r="C342" s="246"/>
      <c r="D342" s="255" t="str">
        <f>IF(B342="","",IF(B342=1,DATE(YEAR($E$3),B342,C342),IF(B342=2,DATE(YEAR($E$3),B342,C342),IF(B342=3,DATE(YEAR($E$3),B342,C342),DATE(YEAR($P$3),B342,C342)))))</f>
        <v/>
      </c>
      <c r="E342" s="252" t="str">
        <f>IF(B342="","",TEXT(WEEKDAY(D342),"aaa"))</f>
        <v/>
      </c>
      <c r="F342" s="289"/>
      <c r="G342" s="264" t="str">
        <f>IF(F342="","",IF(F342&lt;100,VLOOKUP(F342,'研修事項 一覧'!$B$223:$D$271,2,FALSE),IF(F342&gt;=100,VLOOKUP(F342,'研修事項 一覧'!$F$223:$H$245,2,FALSE),"再入力")))</f>
        <v/>
      </c>
      <c r="H342" s="258" t="str">
        <f>IF(F342="","",IF(F342&lt;100,VLOOKUP(F342,'研修事項 一覧'!$B$223:$D$271,3,FALSE),IF(F342&gt;=100,VLOOKUP(F342,'研修事項 一覧'!$F$223:$H$245,3,FALSE),"再入力")))</f>
        <v/>
      </c>
      <c r="I342" s="125"/>
      <c r="J342" s="249"/>
      <c r="K342" s="125"/>
      <c r="L342" s="126"/>
      <c r="M342" s="127"/>
      <c r="N342" s="261"/>
    </row>
    <row r="343" spans="2:14" ht="12.6" customHeight="1">
      <c r="B343" s="244"/>
      <c r="C343" s="247"/>
      <c r="D343" s="256"/>
      <c r="E343" s="253"/>
      <c r="F343" s="290"/>
      <c r="G343" s="265"/>
      <c r="H343" s="259"/>
      <c r="I343" s="128"/>
      <c r="J343" s="250"/>
      <c r="K343" s="128"/>
      <c r="L343" s="129"/>
      <c r="M343" s="130"/>
      <c r="N343" s="262"/>
    </row>
    <row r="344" spans="2:14" ht="12.6" customHeight="1">
      <c r="B344" s="244"/>
      <c r="C344" s="247"/>
      <c r="D344" s="256"/>
      <c r="E344" s="253"/>
      <c r="F344" s="290"/>
      <c r="G344" s="265"/>
      <c r="H344" s="259"/>
      <c r="I344" s="128"/>
      <c r="J344" s="250"/>
      <c r="K344" s="128"/>
      <c r="L344" s="129"/>
      <c r="M344" s="130"/>
      <c r="N344" s="262"/>
    </row>
    <row r="345" spans="2:14" ht="12.6" customHeight="1">
      <c r="B345" s="244"/>
      <c r="C345" s="247"/>
      <c r="D345" s="256"/>
      <c r="E345" s="253"/>
      <c r="F345" s="290"/>
      <c r="G345" s="265"/>
      <c r="H345" s="259"/>
      <c r="I345" s="128"/>
      <c r="J345" s="250"/>
      <c r="K345" s="128"/>
      <c r="L345" s="129"/>
      <c r="M345" s="130"/>
      <c r="N345" s="262"/>
    </row>
    <row r="346" spans="2:14" ht="12.6" customHeight="1">
      <c r="B346" s="245"/>
      <c r="C346" s="248"/>
      <c r="D346" s="257"/>
      <c r="E346" s="254"/>
      <c r="F346" s="291"/>
      <c r="G346" s="266"/>
      <c r="H346" s="260"/>
      <c r="I346" s="131"/>
      <c r="J346" s="251"/>
      <c r="K346" s="131"/>
      <c r="L346" s="129"/>
      <c r="M346" s="133"/>
      <c r="N346" s="263"/>
    </row>
    <row r="347" spans="2:14" ht="12.6" customHeight="1">
      <c r="B347" s="243"/>
      <c r="C347" s="246"/>
      <c r="D347" s="255" t="str">
        <f>IF(B347="","",IF(B347=1,DATE(YEAR($E$3),B347,C347),IF(B347=2,DATE(YEAR($E$3),B347,C347),IF(B347=3,DATE(YEAR($E$3),B347,C347),DATE(YEAR($P$3),B347,C347)))))</f>
        <v/>
      </c>
      <c r="E347" s="252" t="str">
        <f>IF(B347="","",TEXT(WEEKDAY(D347),"aaa"))</f>
        <v/>
      </c>
      <c r="F347" s="289"/>
      <c r="G347" s="264" t="str">
        <f>IF(F347="","",IF(F347&lt;100,VLOOKUP(F347,'研修事項 一覧'!$B$223:$D$271,2,FALSE),IF(F347&gt;=100,VLOOKUP(F347,'研修事項 一覧'!$F$223:$H$245,2,FALSE),"再入力")))</f>
        <v/>
      </c>
      <c r="H347" s="258" t="str">
        <f>IF(F347="","",IF(F347&lt;100,VLOOKUP(F347,'研修事項 一覧'!$B$223:$D$271,3,FALSE),IF(F347&gt;=100,VLOOKUP(F347,'研修事項 一覧'!$F$223:$H$245,3,FALSE),"再入力")))</f>
        <v/>
      </c>
      <c r="I347" s="125"/>
      <c r="J347" s="249"/>
      <c r="K347" s="125"/>
      <c r="L347" s="126"/>
      <c r="M347" s="127"/>
      <c r="N347" s="261"/>
    </row>
    <row r="348" spans="2:14" ht="12.6" customHeight="1">
      <c r="B348" s="244"/>
      <c r="C348" s="247"/>
      <c r="D348" s="256"/>
      <c r="E348" s="253"/>
      <c r="F348" s="290"/>
      <c r="G348" s="265"/>
      <c r="H348" s="259"/>
      <c r="I348" s="128"/>
      <c r="J348" s="250"/>
      <c r="K348" s="128"/>
      <c r="L348" s="129"/>
      <c r="M348" s="130"/>
      <c r="N348" s="262"/>
    </row>
    <row r="349" spans="2:14" ht="12.6" customHeight="1">
      <c r="B349" s="244"/>
      <c r="C349" s="247"/>
      <c r="D349" s="256"/>
      <c r="E349" s="253"/>
      <c r="F349" s="290"/>
      <c r="G349" s="265"/>
      <c r="H349" s="259"/>
      <c r="I349" s="128"/>
      <c r="J349" s="250"/>
      <c r="K349" s="128"/>
      <c r="L349" s="129"/>
      <c r="M349" s="130"/>
      <c r="N349" s="262"/>
    </row>
    <row r="350" spans="2:14" ht="12.6" customHeight="1">
      <c r="B350" s="244"/>
      <c r="C350" s="247"/>
      <c r="D350" s="256"/>
      <c r="E350" s="253"/>
      <c r="F350" s="290"/>
      <c r="G350" s="265"/>
      <c r="H350" s="259"/>
      <c r="I350" s="128"/>
      <c r="J350" s="250"/>
      <c r="K350" s="128"/>
      <c r="L350" s="129"/>
      <c r="M350" s="130"/>
      <c r="N350" s="262"/>
    </row>
    <row r="351" spans="2:14" ht="12.6" customHeight="1">
      <c r="B351" s="245"/>
      <c r="C351" s="248"/>
      <c r="D351" s="257"/>
      <c r="E351" s="254"/>
      <c r="F351" s="291"/>
      <c r="G351" s="266"/>
      <c r="H351" s="260"/>
      <c r="I351" s="131"/>
      <c r="J351" s="251"/>
      <c r="K351" s="131"/>
      <c r="L351" s="129"/>
      <c r="M351" s="133"/>
      <c r="N351" s="263"/>
    </row>
    <row r="352" spans="2:14" ht="12.6" customHeight="1">
      <c r="B352" s="243"/>
      <c r="C352" s="246"/>
      <c r="D352" s="255" t="str">
        <f>IF(B352="","",IF(B352=1,DATE(YEAR($E$3),B352,C352),IF(B352=2,DATE(YEAR($E$3),B352,C352),IF(B352=3,DATE(YEAR($E$3),B352,C352),DATE(YEAR($P$3),B352,C352)))))</f>
        <v/>
      </c>
      <c r="E352" s="252" t="str">
        <f>IF(B352="","",TEXT(WEEKDAY(D352),"aaa"))</f>
        <v/>
      </c>
      <c r="F352" s="289"/>
      <c r="G352" s="264" t="str">
        <f>IF(F352="","",IF(F352&lt;100,VLOOKUP(F352,'研修事項 一覧'!$B$223:$D$271,2,FALSE),IF(F352&gt;=100,VLOOKUP(F352,'研修事項 一覧'!$F$223:$H$245,2,FALSE),"再入力")))</f>
        <v/>
      </c>
      <c r="H352" s="258" t="str">
        <f>IF(F352="","",IF(F352&lt;100,VLOOKUP(F352,'研修事項 一覧'!$B$223:$D$271,3,FALSE),IF(F352&gt;=100,VLOOKUP(F352,'研修事項 一覧'!$F$223:$H$245,3,FALSE),"再入力")))</f>
        <v/>
      </c>
      <c r="I352" s="125"/>
      <c r="J352" s="249"/>
      <c r="K352" s="125"/>
      <c r="L352" s="126"/>
      <c r="M352" s="127"/>
      <c r="N352" s="261"/>
    </row>
    <row r="353" spans="2:14" ht="12.6" customHeight="1">
      <c r="B353" s="244"/>
      <c r="C353" s="247"/>
      <c r="D353" s="256"/>
      <c r="E353" s="253"/>
      <c r="F353" s="290"/>
      <c r="G353" s="265"/>
      <c r="H353" s="259"/>
      <c r="I353" s="128"/>
      <c r="J353" s="250"/>
      <c r="K353" s="128"/>
      <c r="L353" s="129"/>
      <c r="M353" s="130"/>
      <c r="N353" s="262"/>
    </row>
    <row r="354" spans="2:14" ht="12.6" customHeight="1">
      <c r="B354" s="244"/>
      <c r="C354" s="247"/>
      <c r="D354" s="256"/>
      <c r="E354" s="253"/>
      <c r="F354" s="290"/>
      <c r="G354" s="265"/>
      <c r="H354" s="259"/>
      <c r="I354" s="128"/>
      <c r="J354" s="250"/>
      <c r="K354" s="128"/>
      <c r="L354" s="129"/>
      <c r="M354" s="130"/>
      <c r="N354" s="262"/>
    </row>
    <row r="355" spans="2:14" ht="12.6" customHeight="1">
      <c r="B355" s="244"/>
      <c r="C355" s="247"/>
      <c r="D355" s="256"/>
      <c r="E355" s="253"/>
      <c r="F355" s="290"/>
      <c r="G355" s="265"/>
      <c r="H355" s="259"/>
      <c r="I355" s="128"/>
      <c r="J355" s="250"/>
      <c r="K355" s="128"/>
      <c r="L355" s="129"/>
      <c r="M355" s="130"/>
      <c r="N355" s="262"/>
    </row>
    <row r="356" spans="2:14" ht="12.6" customHeight="1">
      <c r="B356" s="245"/>
      <c r="C356" s="248"/>
      <c r="D356" s="257"/>
      <c r="E356" s="254"/>
      <c r="F356" s="291"/>
      <c r="G356" s="266"/>
      <c r="H356" s="260"/>
      <c r="I356" s="131"/>
      <c r="J356" s="251"/>
      <c r="K356" s="131"/>
      <c r="L356" s="129"/>
      <c r="M356" s="133"/>
      <c r="N356" s="263"/>
    </row>
    <row r="357" spans="2:14" ht="12.6" customHeight="1">
      <c r="B357" s="243"/>
      <c r="C357" s="246"/>
      <c r="D357" s="255" t="str">
        <f>IF(B357="","",IF(B357=1,DATE(YEAR($E$3),B357,C357),IF(B357=2,DATE(YEAR($E$3),B357,C357),IF(B357=3,DATE(YEAR($E$3),B357,C357),DATE(YEAR($P$3),B357,C357)))))</f>
        <v/>
      </c>
      <c r="E357" s="252" t="str">
        <f>IF(B357="","",TEXT(WEEKDAY(D357),"aaa"))</f>
        <v/>
      </c>
      <c r="F357" s="289"/>
      <c r="G357" s="264" t="str">
        <f>IF(F357="","",IF(F357&lt;100,VLOOKUP(F357,'研修事項 一覧'!$B$223:$D$271,2,FALSE),IF(F357&gt;=100,VLOOKUP(F357,'研修事項 一覧'!$F$223:$H$245,2,FALSE),"再入力")))</f>
        <v/>
      </c>
      <c r="H357" s="258" t="str">
        <f>IF(F357="","",IF(F357&lt;100,VLOOKUP(F357,'研修事項 一覧'!$B$223:$D$271,3,FALSE),IF(F357&gt;=100,VLOOKUP(F357,'研修事項 一覧'!$F$223:$H$245,3,FALSE),"再入力")))</f>
        <v/>
      </c>
      <c r="I357" s="125"/>
      <c r="J357" s="249"/>
      <c r="K357" s="125"/>
      <c r="L357" s="126"/>
      <c r="M357" s="127"/>
      <c r="N357" s="261"/>
    </row>
    <row r="358" spans="2:14" ht="12.6" customHeight="1">
      <c r="B358" s="244"/>
      <c r="C358" s="247"/>
      <c r="D358" s="256"/>
      <c r="E358" s="253"/>
      <c r="F358" s="290"/>
      <c r="G358" s="265"/>
      <c r="H358" s="259"/>
      <c r="I358" s="128"/>
      <c r="J358" s="250"/>
      <c r="K358" s="128"/>
      <c r="L358" s="129"/>
      <c r="M358" s="130"/>
      <c r="N358" s="262"/>
    </row>
    <row r="359" spans="2:14" ht="12.6" customHeight="1">
      <c r="B359" s="244"/>
      <c r="C359" s="247"/>
      <c r="D359" s="256"/>
      <c r="E359" s="253"/>
      <c r="F359" s="290"/>
      <c r="G359" s="265"/>
      <c r="H359" s="259"/>
      <c r="I359" s="128"/>
      <c r="J359" s="250"/>
      <c r="K359" s="128"/>
      <c r="L359" s="129"/>
      <c r="M359" s="130"/>
      <c r="N359" s="262"/>
    </row>
    <row r="360" spans="2:14" ht="12.6" customHeight="1">
      <c r="B360" s="244"/>
      <c r="C360" s="247"/>
      <c r="D360" s="256"/>
      <c r="E360" s="253"/>
      <c r="F360" s="290"/>
      <c r="G360" s="265"/>
      <c r="H360" s="259"/>
      <c r="I360" s="128"/>
      <c r="J360" s="250"/>
      <c r="K360" s="128"/>
      <c r="L360" s="129"/>
      <c r="M360" s="130"/>
      <c r="N360" s="262"/>
    </row>
    <row r="361" spans="2:14" ht="12.6" customHeight="1">
      <c r="B361" s="245"/>
      <c r="C361" s="248"/>
      <c r="D361" s="257"/>
      <c r="E361" s="254"/>
      <c r="F361" s="291"/>
      <c r="G361" s="266"/>
      <c r="H361" s="260"/>
      <c r="I361" s="131"/>
      <c r="J361" s="251"/>
      <c r="K361" s="131"/>
      <c r="L361" s="129"/>
      <c r="M361" s="133"/>
      <c r="N361" s="263"/>
    </row>
    <row r="362" spans="2:14" ht="12.6" customHeight="1">
      <c r="B362" s="243"/>
      <c r="C362" s="246"/>
      <c r="D362" s="255" t="str">
        <f>IF(B362="","",IF(B362=1,DATE(YEAR($E$3),B362,C362),IF(B362=2,DATE(YEAR($E$3),B362,C362),IF(B362=3,DATE(YEAR($E$3),B362,C362),DATE(YEAR($P$3),B362,C362)))))</f>
        <v/>
      </c>
      <c r="E362" s="252" t="str">
        <f>IF(B362="","",TEXT(WEEKDAY(D362),"aaa"))</f>
        <v/>
      </c>
      <c r="F362" s="289"/>
      <c r="G362" s="264" t="str">
        <f>IF(F362="","",IF(F362&lt;100,VLOOKUP(F362,'研修事項 一覧'!$B$223:$D$271,2,FALSE),IF(F362&gt;=100,VLOOKUP(F362,'研修事項 一覧'!$F$223:$H$245,2,FALSE),"再入力")))</f>
        <v/>
      </c>
      <c r="H362" s="258" t="str">
        <f>IF(F362="","",IF(F362&lt;100,VLOOKUP(F362,'研修事項 一覧'!$B$223:$D$271,3,FALSE),IF(F362&gt;=100,VLOOKUP(F362,'研修事項 一覧'!$F$223:$H$245,3,FALSE),"再入力")))</f>
        <v/>
      </c>
      <c r="I362" s="125"/>
      <c r="J362" s="249"/>
      <c r="K362" s="125"/>
      <c r="L362" s="126"/>
      <c r="M362" s="127"/>
      <c r="N362" s="261"/>
    </row>
    <row r="363" spans="2:14" ht="12.6" customHeight="1">
      <c r="B363" s="244"/>
      <c r="C363" s="247"/>
      <c r="D363" s="256"/>
      <c r="E363" s="253"/>
      <c r="F363" s="290"/>
      <c r="G363" s="265"/>
      <c r="H363" s="259"/>
      <c r="I363" s="128"/>
      <c r="J363" s="250"/>
      <c r="K363" s="128"/>
      <c r="L363" s="129"/>
      <c r="M363" s="130"/>
      <c r="N363" s="262"/>
    </row>
    <row r="364" spans="2:14" ht="12.6" customHeight="1">
      <c r="B364" s="244"/>
      <c r="C364" s="247"/>
      <c r="D364" s="256"/>
      <c r="E364" s="253"/>
      <c r="F364" s="290"/>
      <c r="G364" s="265"/>
      <c r="H364" s="259"/>
      <c r="I364" s="128"/>
      <c r="J364" s="250"/>
      <c r="K364" s="128"/>
      <c r="L364" s="129"/>
      <c r="M364" s="130"/>
      <c r="N364" s="262"/>
    </row>
    <row r="365" spans="2:14" ht="12.6" customHeight="1">
      <c r="B365" s="244"/>
      <c r="C365" s="247"/>
      <c r="D365" s="256"/>
      <c r="E365" s="253"/>
      <c r="F365" s="290"/>
      <c r="G365" s="265"/>
      <c r="H365" s="259"/>
      <c r="I365" s="128"/>
      <c r="J365" s="250"/>
      <c r="K365" s="128"/>
      <c r="L365" s="129"/>
      <c r="M365" s="130"/>
      <c r="N365" s="262"/>
    </row>
    <row r="366" spans="2:14" ht="12.6" customHeight="1">
      <c r="B366" s="245"/>
      <c r="C366" s="248"/>
      <c r="D366" s="257"/>
      <c r="E366" s="254"/>
      <c r="F366" s="291"/>
      <c r="G366" s="266"/>
      <c r="H366" s="260"/>
      <c r="I366" s="131"/>
      <c r="J366" s="251"/>
      <c r="K366" s="131"/>
      <c r="L366" s="132"/>
      <c r="M366" s="133"/>
      <c r="N366" s="263"/>
    </row>
    <row r="367" spans="2:14" ht="12.6" customHeight="1">
      <c r="B367" s="243"/>
      <c r="C367" s="246"/>
      <c r="D367" s="255" t="str">
        <f>IF(B367="","",IF(B367=1,DATE(YEAR($E$3),B367,C367),IF(B367=2,DATE(YEAR($E$3),B367,C367),IF(B367=3,DATE(YEAR($E$3),B367,C367),DATE(YEAR($P$3),B367,C367)))))</f>
        <v/>
      </c>
      <c r="E367" s="252" t="str">
        <f>IF(B367="","",TEXT(WEEKDAY(D367),"aaa"))</f>
        <v/>
      </c>
      <c r="F367" s="289"/>
      <c r="G367" s="264" t="str">
        <f>IF(F367="","",IF(F367&lt;100,VLOOKUP(F367,'研修事項 一覧'!$B$223:$D$271,2,FALSE),IF(F367&gt;=100,VLOOKUP(F367,'研修事項 一覧'!$F$223:$H$245,2,FALSE),"再入力")))</f>
        <v/>
      </c>
      <c r="H367" s="258" t="str">
        <f>IF(F367="","",IF(F367&lt;100,VLOOKUP(F367,'研修事項 一覧'!$B$223:$D$271,3,FALSE),IF(F367&gt;=100,VLOOKUP(F367,'研修事項 一覧'!$F$223:$H$245,3,FALSE),"再入力")))</f>
        <v/>
      </c>
      <c r="I367" s="125"/>
      <c r="J367" s="249"/>
      <c r="K367" s="125"/>
      <c r="L367" s="126"/>
      <c r="M367" s="127"/>
      <c r="N367" s="261"/>
    </row>
    <row r="368" spans="2:14" ht="12.6" customHeight="1">
      <c r="B368" s="244"/>
      <c r="C368" s="247"/>
      <c r="D368" s="256"/>
      <c r="E368" s="253"/>
      <c r="F368" s="290"/>
      <c r="G368" s="265"/>
      <c r="H368" s="259"/>
      <c r="I368" s="128"/>
      <c r="J368" s="250"/>
      <c r="K368" s="128"/>
      <c r="L368" s="129"/>
      <c r="M368" s="130"/>
      <c r="N368" s="262"/>
    </row>
    <row r="369" spans="2:14" ht="12.6" customHeight="1">
      <c r="B369" s="244"/>
      <c r="C369" s="247"/>
      <c r="D369" s="256"/>
      <c r="E369" s="253"/>
      <c r="F369" s="290"/>
      <c r="G369" s="265"/>
      <c r="H369" s="259"/>
      <c r="I369" s="128"/>
      <c r="J369" s="250"/>
      <c r="K369" s="128"/>
      <c r="L369" s="129"/>
      <c r="M369" s="130"/>
      <c r="N369" s="262"/>
    </row>
    <row r="370" spans="2:14" ht="12.6" customHeight="1">
      <c r="B370" s="244"/>
      <c r="C370" s="247"/>
      <c r="D370" s="256"/>
      <c r="E370" s="253"/>
      <c r="F370" s="290"/>
      <c r="G370" s="265"/>
      <c r="H370" s="259"/>
      <c r="I370" s="128"/>
      <c r="J370" s="250"/>
      <c r="K370" s="128"/>
      <c r="L370" s="129"/>
      <c r="M370" s="130"/>
      <c r="N370" s="262"/>
    </row>
    <row r="371" spans="2:14" ht="12.6" customHeight="1">
      <c r="B371" s="245"/>
      <c r="C371" s="248"/>
      <c r="D371" s="257"/>
      <c r="E371" s="254"/>
      <c r="F371" s="291"/>
      <c r="G371" s="266"/>
      <c r="H371" s="260"/>
      <c r="I371" s="131"/>
      <c r="J371" s="251"/>
      <c r="K371" s="131"/>
      <c r="L371" s="129"/>
      <c r="M371" s="133"/>
      <c r="N371" s="263"/>
    </row>
    <row r="372" spans="2:14" ht="12.6" customHeight="1">
      <c r="B372" s="243"/>
      <c r="C372" s="246"/>
      <c r="D372" s="255" t="str">
        <f>IF(B372="","",IF(B372=1,DATE(YEAR($E$3),B372,C372),IF(B372=2,DATE(YEAR($E$3),B372,C372),IF(B372=3,DATE(YEAR($E$3),B372,C372),DATE(YEAR($P$3),B372,C372)))))</f>
        <v/>
      </c>
      <c r="E372" s="252" t="str">
        <f>IF(B372="","",TEXT(WEEKDAY(D372),"aaa"))</f>
        <v/>
      </c>
      <c r="F372" s="289"/>
      <c r="G372" s="264" t="str">
        <f>IF(F372="","",IF(F372&lt;100,VLOOKUP(F372,'研修事項 一覧'!$B$223:$D$271,2,FALSE),IF(F372&gt;=100,VLOOKUP(F372,'研修事項 一覧'!$F$223:$H$245,2,FALSE),"再入力")))</f>
        <v/>
      </c>
      <c r="H372" s="258" t="str">
        <f>IF(F372="","",IF(F372&lt;100,VLOOKUP(F372,'研修事項 一覧'!$B$223:$D$271,3,FALSE),IF(F372&gt;=100,VLOOKUP(F372,'研修事項 一覧'!$F$223:$H$245,3,FALSE),"再入力")))</f>
        <v/>
      </c>
      <c r="I372" s="125"/>
      <c r="J372" s="249"/>
      <c r="K372" s="125"/>
      <c r="L372" s="126"/>
      <c r="M372" s="127"/>
      <c r="N372" s="261"/>
    </row>
    <row r="373" spans="2:14" ht="12.6" customHeight="1">
      <c r="B373" s="244"/>
      <c r="C373" s="247"/>
      <c r="D373" s="256"/>
      <c r="E373" s="253"/>
      <c r="F373" s="290"/>
      <c r="G373" s="265"/>
      <c r="H373" s="259"/>
      <c r="I373" s="128"/>
      <c r="J373" s="250"/>
      <c r="K373" s="128"/>
      <c r="L373" s="129"/>
      <c r="M373" s="130"/>
      <c r="N373" s="262"/>
    </row>
    <row r="374" spans="2:14" ht="12.6" customHeight="1">
      <c r="B374" s="244"/>
      <c r="C374" s="247"/>
      <c r="D374" s="256"/>
      <c r="E374" s="253"/>
      <c r="F374" s="290"/>
      <c r="G374" s="265"/>
      <c r="H374" s="259"/>
      <c r="I374" s="128"/>
      <c r="J374" s="250"/>
      <c r="K374" s="128"/>
      <c r="L374" s="129"/>
      <c r="M374" s="130"/>
      <c r="N374" s="262"/>
    </row>
    <row r="375" spans="2:14" ht="12.6" customHeight="1">
      <c r="B375" s="244"/>
      <c r="C375" s="247"/>
      <c r="D375" s="256"/>
      <c r="E375" s="253"/>
      <c r="F375" s="290"/>
      <c r="G375" s="265"/>
      <c r="H375" s="259"/>
      <c r="I375" s="128"/>
      <c r="J375" s="250"/>
      <c r="K375" s="128"/>
      <c r="L375" s="129"/>
      <c r="M375" s="130"/>
      <c r="N375" s="262"/>
    </row>
    <row r="376" spans="2:14" ht="12.6" customHeight="1">
      <c r="B376" s="245"/>
      <c r="C376" s="248"/>
      <c r="D376" s="257"/>
      <c r="E376" s="254"/>
      <c r="F376" s="291"/>
      <c r="G376" s="266"/>
      <c r="H376" s="260"/>
      <c r="I376" s="131"/>
      <c r="J376" s="251"/>
      <c r="K376" s="131"/>
      <c r="L376" s="129"/>
      <c r="M376" s="133"/>
      <c r="N376" s="263"/>
    </row>
    <row r="377" spans="2:14" ht="12.6" customHeight="1">
      <c r="B377" s="243"/>
      <c r="C377" s="246"/>
      <c r="D377" s="255" t="str">
        <f>IF(B377="","",IF(B377=1,DATE(YEAR($E$3),B377,C377),IF(B377=2,DATE(YEAR($E$3),B377,C377),IF(B377=3,DATE(YEAR($E$3),B377,C377),DATE(YEAR($P$3),B377,C377)))))</f>
        <v/>
      </c>
      <c r="E377" s="252" t="str">
        <f>IF(B377="","",TEXT(WEEKDAY(D377),"aaa"))</f>
        <v/>
      </c>
      <c r="F377" s="289"/>
      <c r="G377" s="264" t="str">
        <f>IF(F377="","",IF(F377&lt;100,VLOOKUP(F377,'研修事項 一覧'!$B$223:$D$271,2,FALSE),IF(F377&gt;=100,VLOOKUP(F377,'研修事項 一覧'!$F$223:$H$245,2,FALSE),"再入力")))</f>
        <v/>
      </c>
      <c r="H377" s="258" t="str">
        <f>IF(F377="","",IF(F377&lt;100,VLOOKUP(F377,'研修事項 一覧'!$B$223:$D$271,3,FALSE),IF(F377&gt;=100,VLOOKUP(F377,'研修事項 一覧'!$F$223:$H$245,3,FALSE),"再入力")))</f>
        <v/>
      </c>
      <c r="I377" s="125"/>
      <c r="J377" s="249"/>
      <c r="K377" s="125"/>
      <c r="L377" s="126"/>
      <c r="M377" s="127"/>
      <c r="N377" s="261"/>
    </row>
    <row r="378" spans="2:14" ht="12.6" customHeight="1">
      <c r="B378" s="244"/>
      <c r="C378" s="247"/>
      <c r="D378" s="256"/>
      <c r="E378" s="253"/>
      <c r="F378" s="290"/>
      <c r="G378" s="265"/>
      <c r="H378" s="259"/>
      <c r="I378" s="128"/>
      <c r="J378" s="250"/>
      <c r="K378" s="128"/>
      <c r="L378" s="129"/>
      <c r="M378" s="130"/>
      <c r="N378" s="262"/>
    </row>
    <row r="379" spans="2:14" ht="12.6" customHeight="1">
      <c r="B379" s="244"/>
      <c r="C379" s="247"/>
      <c r="D379" s="256"/>
      <c r="E379" s="253"/>
      <c r="F379" s="290"/>
      <c r="G379" s="265"/>
      <c r="H379" s="259"/>
      <c r="I379" s="128"/>
      <c r="J379" s="250"/>
      <c r="K379" s="128"/>
      <c r="L379" s="129"/>
      <c r="M379" s="130"/>
      <c r="N379" s="262"/>
    </row>
    <row r="380" spans="2:14" ht="12.6" customHeight="1">
      <c r="B380" s="244"/>
      <c r="C380" s="247"/>
      <c r="D380" s="256"/>
      <c r="E380" s="253"/>
      <c r="F380" s="290"/>
      <c r="G380" s="265"/>
      <c r="H380" s="259"/>
      <c r="I380" s="128"/>
      <c r="J380" s="250"/>
      <c r="K380" s="128"/>
      <c r="L380" s="129"/>
      <c r="M380" s="130"/>
      <c r="N380" s="262"/>
    </row>
    <row r="381" spans="2:14" ht="12.6" customHeight="1">
      <c r="B381" s="245"/>
      <c r="C381" s="248"/>
      <c r="D381" s="257"/>
      <c r="E381" s="254"/>
      <c r="F381" s="291"/>
      <c r="G381" s="266"/>
      <c r="H381" s="260"/>
      <c r="I381" s="131"/>
      <c r="J381" s="251"/>
      <c r="K381" s="131"/>
      <c r="L381" s="129"/>
      <c r="M381" s="133"/>
      <c r="N381" s="263"/>
    </row>
    <row r="382" spans="2:14" ht="12.6" customHeight="1">
      <c r="B382" s="243"/>
      <c r="C382" s="246"/>
      <c r="D382" s="255" t="str">
        <f>IF(B382="","",IF(B382=1,DATE(YEAR($E$3),B382,C382),IF(B382=2,DATE(YEAR($E$3),B382,C382),IF(B382=3,DATE(YEAR($E$3),B382,C382),DATE(YEAR($P$3),B382,C382)))))</f>
        <v/>
      </c>
      <c r="E382" s="252" t="str">
        <f>IF(B382="","",TEXT(WEEKDAY(D382),"aaa"))</f>
        <v/>
      </c>
      <c r="F382" s="289"/>
      <c r="G382" s="264" t="str">
        <f>IF(F382="","",IF(F382&lt;100,VLOOKUP(F382,'研修事項 一覧'!$B$223:$D$271,2,FALSE),IF(F382&gt;=100,VLOOKUP(F382,'研修事項 一覧'!$F$223:$H$245,2,FALSE),"再入力")))</f>
        <v/>
      </c>
      <c r="H382" s="258" t="str">
        <f>IF(F382="","",IF(F382&lt;100,VLOOKUP(F382,'研修事項 一覧'!$B$223:$D$271,3,FALSE),IF(F382&gt;=100,VLOOKUP(F382,'研修事項 一覧'!$F$223:$H$245,3,FALSE),"再入力")))</f>
        <v/>
      </c>
      <c r="I382" s="125"/>
      <c r="J382" s="249"/>
      <c r="K382" s="125"/>
      <c r="L382" s="126"/>
      <c r="M382" s="127"/>
      <c r="N382" s="261"/>
    </row>
    <row r="383" spans="2:14" ht="12.6" customHeight="1">
      <c r="B383" s="244"/>
      <c r="C383" s="247"/>
      <c r="D383" s="256"/>
      <c r="E383" s="253"/>
      <c r="F383" s="290"/>
      <c r="G383" s="265"/>
      <c r="H383" s="259"/>
      <c r="I383" s="128"/>
      <c r="J383" s="250"/>
      <c r="K383" s="128"/>
      <c r="L383" s="129"/>
      <c r="M383" s="130"/>
      <c r="N383" s="262"/>
    </row>
    <row r="384" spans="2:14" ht="12.6" customHeight="1">
      <c r="B384" s="244"/>
      <c r="C384" s="247"/>
      <c r="D384" s="256"/>
      <c r="E384" s="253"/>
      <c r="F384" s="290"/>
      <c r="G384" s="265"/>
      <c r="H384" s="259"/>
      <c r="I384" s="128"/>
      <c r="J384" s="250"/>
      <c r="K384" s="128"/>
      <c r="L384" s="129"/>
      <c r="M384" s="130"/>
      <c r="N384" s="262"/>
    </row>
    <row r="385" spans="2:14" ht="12.6" customHeight="1">
      <c r="B385" s="244"/>
      <c r="C385" s="247"/>
      <c r="D385" s="256"/>
      <c r="E385" s="253"/>
      <c r="F385" s="290"/>
      <c r="G385" s="265"/>
      <c r="H385" s="259"/>
      <c r="I385" s="128"/>
      <c r="J385" s="250"/>
      <c r="K385" s="128"/>
      <c r="L385" s="129"/>
      <c r="M385" s="130"/>
      <c r="N385" s="262"/>
    </row>
    <row r="386" spans="2:14" ht="12.6" customHeight="1">
      <c r="B386" s="245"/>
      <c r="C386" s="248"/>
      <c r="D386" s="257"/>
      <c r="E386" s="254"/>
      <c r="F386" s="291"/>
      <c r="G386" s="266"/>
      <c r="H386" s="260"/>
      <c r="I386" s="131"/>
      <c r="J386" s="251"/>
      <c r="K386" s="131"/>
      <c r="L386" s="129"/>
      <c r="M386" s="133"/>
      <c r="N386" s="263"/>
    </row>
    <row r="387" spans="2:14" ht="12.6" customHeight="1">
      <c r="B387" s="243"/>
      <c r="C387" s="246"/>
      <c r="D387" s="255" t="str">
        <f>IF(B387="","",IF(B387=1,DATE(YEAR($E$3),B387,C387),IF(B387=2,DATE(YEAR($E$3),B387,C387),IF(B387=3,DATE(YEAR($E$3),B387,C387),DATE(YEAR($P$3),B387,C387)))))</f>
        <v/>
      </c>
      <c r="E387" s="252" t="str">
        <f>IF(B387="","",TEXT(WEEKDAY(D387),"aaa"))</f>
        <v/>
      </c>
      <c r="F387" s="289"/>
      <c r="G387" s="264" t="str">
        <f>IF(F387="","",IF(F387&lt;100,VLOOKUP(F387,'研修事項 一覧'!$B$223:$D$271,2,FALSE),IF(F387&gt;=100,VLOOKUP(F387,'研修事項 一覧'!$F$223:$H$245,2,FALSE),"再入力")))</f>
        <v/>
      </c>
      <c r="H387" s="258" t="str">
        <f>IF(F387="","",IF(F387&lt;100,VLOOKUP(F387,'研修事項 一覧'!$B$223:$D$271,3,FALSE),IF(F387&gt;=100,VLOOKUP(F387,'研修事項 一覧'!$F$223:$H$245,3,FALSE),"再入力")))</f>
        <v/>
      </c>
      <c r="I387" s="125"/>
      <c r="J387" s="249"/>
      <c r="K387" s="125"/>
      <c r="L387" s="126"/>
      <c r="M387" s="127"/>
      <c r="N387" s="261"/>
    </row>
    <row r="388" spans="2:14" ht="12.6" customHeight="1">
      <c r="B388" s="244"/>
      <c r="C388" s="247"/>
      <c r="D388" s="256"/>
      <c r="E388" s="253"/>
      <c r="F388" s="290"/>
      <c r="G388" s="265"/>
      <c r="H388" s="259"/>
      <c r="I388" s="128"/>
      <c r="J388" s="250"/>
      <c r="K388" s="128"/>
      <c r="L388" s="129"/>
      <c r="M388" s="130"/>
      <c r="N388" s="262"/>
    </row>
    <row r="389" spans="2:14" ht="12.6" customHeight="1">
      <c r="B389" s="244"/>
      <c r="C389" s="247"/>
      <c r="D389" s="256"/>
      <c r="E389" s="253"/>
      <c r="F389" s="290"/>
      <c r="G389" s="265"/>
      <c r="H389" s="259"/>
      <c r="I389" s="128"/>
      <c r="J389" s="250"/>
      <c r="K389" s="128"/>
      <c r="L389" s="129"/>
      <c r="M389" s="130"/>
      <c r="N389" s="262"/>
    </row>
    <row r="390" spans="2:14" ht="12.6" customHeight="1">
      <c r="B390" s="244"/>
      <c r="C390" s="247"/>
      <c r="D390" s="256"/>
      <c r="E390" s="253"/>
      <c r="F390" s="290"/>
      <c r="G390" s="265"/>
      <c r="H390" s="259"/>
      <c r="I390" s="128"/>
      <c r="J390" s="250"/>
      <c r="K390" s="128"/>
      <c r="L390" s="129"/>
      <c r="M390" s="130"/>
      <c r="N390" s="262"/>
    </row>
    <row r="391" spans="2:14" ht="12.6" customHeight="1">
      <c r="B391" s="245"/>
      <c r="C391" s="248"/>
      <c r="D391" s="257"/>
      <c r="E391" s="254"/>
      <c r="F391" s="291"/>
      <c r="G391" s="266"/>
      <c r="H391" s="260"/>
      <c r="I391" s="131"/>
      <c r="J391" s="251"/>
      <c r="K391" s="131"/>
      <c r="L391" s="132"/>
      <c r="M391" s="133"/>
      <c r="N391" s="263"/>
    </row>
    <row r="392" spans="2:14" ht="12.6" customHeight="1">
      <c r="B392" s="243"/>
      <c r="C392" s="246"/>
      <c r="D392" s="255" t="str">
        <f>IF(B392="","",IF(B392=1,DATE(YEAR($E$3),B392,C392),IF(B392=2,DATE(YEAR($E$3),B392,C392),IF(B392=3,DATE(YEAR($E$3),B392,C392),DATE(YEAR($P$3),B392,C392)))))</f>
        <v/>
      </c>
      <c r="E392" s="252" t="str">
        <f>IF(B392="","",TEXT(WEEKDAY(D392),"aaa"))</f>
        <v/>
      </c>
      <c r="F392" s="289"/>
      <c r="G392" s="264" t="str">
        <f>IF(F392="","",IF(F392&lt;100,VLOOKUP(F392,'研修事項 一覧'!$B$223:$D$271,2,FALSE),IF(F392&gt;=100,VLOOKUP(F392,'研修事項 一覧'!$F$223:$H$245,2,FALSE),"再入力")))</f>
        <v/>
      </c>
      <c r="H392" s="258" t="str">
        <f>IF(F392="","",IF(F392&lt;100,VLOOKUP(F392,'研修事項 一覧'!$B$223:$D$271,3,FALSE),IF(F392&gt;=100,VLOOKUP(F392,'研修事項 一覧'!$F$223:$H$245,3,FALSE),"再入力")))</f>
        <v/>
      </c>
      <c r="I392" s="125"/>
      <c r="J392" s="249"/>
      <c r="K392" s="125"/>
      <c r="L392" s="126"/>
      <c r="M392" s="127"/>
      <c r="N392" s="261"/>
    </row>
    <row r="393" spans="2:14" ht="12.6" customHeight="1">
      <c r="B393" s="244"/>
      <c r="C393" s="247"/>
      <c r="D393" s="256"/>
      <c r="E393" s="253"/>
      <c r="F393" s="290"/>
      <c r="G393" s="265"/>
      <c r="H393" s="259"/>
      <c r="I393" s="128"/>
      <c r="J393" s="250"/>
      <c r="K393" s="128"/>
      <c r="L393" s="129"/>
      <c r="M393" s="130"/>
      <c r="N393" s="262"/>
    </row>
    <row r="394" spans="2:14" ht="12.6" customHeight="1">
      <c r="B394" s="244"/>
      <c r="C394" s="247"/>
      <c r="D394" s="256"/>
      <c r="E394" s="253"/>
      <c r="F394" s="290"/>
      <c r="G394" s="265"/>
      <c r="H394" s="259"/>
      <c r="I394" s="128"/>
      <c r="J394" s="250"/>
      <c r="K394" s="128"/>
      <c r="L394" s="129"/>
      <c r="M394" s="130"/>
      <c r="N394" s="262"/>
    </row>
    <row r="395" spans="2:14" ht="12.6" customHeight="1">
      <c r="B395" s="244"/>
      <c r="C395" s="247"/>
      <c r="D395" s="256"/>
      <c r="E395" s="253"/>
      <c r="F395" s="290"/>
      <c r="G395" s="265"/>
      <c r="H395" s="259"/>
      <c r="I395" s="128"/>
      <c r="J395" s="250"/>
      <c r="K395" s="128"/>
      <c r="L395" s="129"/>
      <c r="M395" s="130"/>
      <c r="N395" s="262"/>
    </row>
    <row r="396" spans="2:14" ht="12.6" customHeight="1">
      <c r="B396" s="245"/>
      <c r="C396" s="248"/>
      <c r="D396" s="257"/>
      <c r="E396" s="254"/>
      <c r="F396" s="291"/>
      <c r="G396" s="266"/>
      <c r="H396" s="260"/>
      <c r="I396" s="131"/>
      <c r="J396" s="251"/>
      <c r="K396" s="131"/>
      <c r="L396" s="129"/>
      <c r="M396" s="133"/>
      <c r="N396" s="263"/>
    </row>
    <row r="397" spans="2:14" ht="12.6" customHeight="1">
      <c r="B397" s="243"/>
      <c r="C397" s="246"/>
      <c r="D397" s="255" t="str">
        <f>IF(B397="","",IF(B397=1,DATE(YEAR($E$3),B397,C397),IF(B397=2,DATE(YEAR($E$3),B397,C397),IF(B397=3,DATE(YEAR($E$3),B397,C397),DATE(YEAR($P$3),B397,C397)))))</f>
        <v/>
      </c>
      <c r="E397" s="252" t="str">
        <f>IF(B397="","",TEXT(WEEKDAY(D397),"aaa"))</f>
        <v/>
      </c>
      <c r="F397" s="289"/>
      <c r="G397" s="264" t="str">
        <f>IF(F397="","",IF(F397&lt;100,VLOOKUP(F397,'研修事項 一覧'!$B$223:$D$271,2,FALSE),IF(F397&gt;=100,VLOOKUP(F397,'研修事項 一覧'!$F$223:$H$245,2,FALSE),"再入力")))</f>
        <v/>
      </c>
      <c r="H397" s="258" t="str">
        <f>IF(F397="","",IF(F397&lt;100,VLOOKUP(F397,'研修事項 一覧'!$B$223:$D$271,3,FALSE),IF(F397&gt;=100,VLOOKUP(F397,'研修事項 一覧'!$F$223:$H$245,3,FALSE),"再入力")))</f>
        <v/>
      </c>
      <c r="I397" s="125"/>
      <c r="J397" s="249"/>
      <c r="K397" s="125"/>
      <c r="L397" s="126"/>
      <c r="M397" s="127"/>
      <c r="N397" s="261"/>
    </row>
    <row r="398" spans="2:14" ht="12.6" customHeight="1">
      <c r="B398" s="244"/>
      <c r="C398" s="247"/>
      <c r="D398" s="256"/>
      <c r="E398" s="253"/>
      <c r="F398" s="290"/>
      <c r="G398" s="265"/>
      <c r="H398" s="259"/>
      <c r="I398" s="128"/>
      <c r="J398" s="250"/>
      <c r="K398" s="128"/>
      <c r="L398" s="129"/>
      <c r="M398" s="130"/>
      <c r="N398" s="262"/>
    </row>
    <row r="399" spans="2:14" ht="12.6" customHeight="1">
      <c r="B399" s="244"/>
      <c r="C399" s="247"/>
      <c r="D399" s="256"/>
      <c r="E399" s="253"/>
      <c r="F399" s="290"/>
      <c r="G399" s="265"/>
      <c r="H399" s="259"/>
      <c r="I399" s="128"/>
      <c r="J399" s="250"/>
      <c r="K399" s="128"/>
      <c r="L399" s="129"/>
      <c r="M399" s="130"/>
      <c r="N399" s="262"/>
    </row>
    <row r="400" spans="2:14" ht="12.6" customHeight="1">
      <c r="B400" s="244"/>
      <c r="C400" s="247"/>
      <c r="D400" s="256"/>
      <c r="E400" s="253"/>
      <c r="F400" s="290"/>
      <c r="G400" s="265"/>
      <c r="H400" s="259"/>
      <c r="I400" s="128"/>
      <c r="J400" s="250"/>
      <c r="K400" s="128"/>
      <c r="L400" s="129"/>
      <c r="M400" s="130"/>
      <c r="N400" s="262"/>
    </row>
    <row r="401" spans="2:14" ht="12.6" customHeight="1">
      <c r="B401" s="245"/>
      <c r="C401" s="248"/>
      <c r="D401" s="257"/>
      <c r="E401" s="254"/>
      <c r="F401" s="291"/>
      <c r="G401" s="266"/>
      <c r="H401" s="260"/>
      <c r="I401" s="131"/>
      <c r="J401" s="251"/>
      <c r="K401" s="131"/>
      <c r="L401" s="129"/>
      <c r="M401" s="133"/>
      <c r="N401" s="263"/>
    </row>
    <row r="402" spans="2:14" ht="12.6" customHeight="1">
      <c r="B402" s="243"/>
      <c r="C402" s="246"/>
      <c r="D402" s="255" t="str">
        <f>IF(B402="","",IF(B402=1,DATE(YEAR($E$3),B402,C402),IF(B402=2,DATE(YEAR($E$3),B402,C402),IF(B402=3,DATE(YEAR($E$3),B402,C402),DATE(YEAR($P$3),B402,C402)))))</f>
        <v/>
      </c>
      <c r="E402" s="252" t="str">
        <f>IF(B402="","",TEXT(WEEKDAY(D402),"aaa"))</f>
        <v/>
      </c>
      <c r="F402" s="289"/>
      <c r="G402" s="264" t="str">
        <f>IF(F402="","",IF(F402&lt;100,VLOOKUP(F402,'研修事項 一覧'!$B$223:$D$271,2,FALSE),IF(F402&gt;=100,VLOOKUP(F402,'研修事項 一覧'!$F$223:$H$245,2,FALSE),"再入力")))</f>
        <v/>
      </c>
      <c r="H402" s="258" t="str">
        <f>IF(F402="","",IF(F402&lt;100,VLOOKUP(F402,'研修事項 一覧'!$B$223:$D$271,3,FALSE),IF(F402&gt;=100,VLOOKUP(F402,'研修事項 一覧'!$F$223:$H$245,3,FALSE),"再入力")))</f>
        <v/>
      </c>
      <c r="I402" s="125"/>
      <c r="J402" s="249"/>
      <c r="K402" s="125"/>
      <c r="L402" s="126"/>
      <c r="M402" s="127"/>
      <c r="N402" s="261"/>
    </row>
    <row r="403" spans="2:14" ht="12.6" customHeight="1">
      <c r="B403" s="244"/>
      <c r="C403" s="247"/>
      <c r="D403" s="256"/>
      <c r="E403" s="253"/>
      <c r="F403" s="290"/>
      <c r="G403" s="265"/>
      <c r="H403" s="259"/>
      <c r="I403" s="128"/>
      <c r="J403" s="250"/>
      <c r="K403" s="128"/>
      <c r="L403" s="129"/>
      <c r="M403" s="130"/>
      <c r="N403" s="262"/>
    </row>
    <row r="404" spans="2:14" ht="12.6" customHeight="1">
      <c r="B404" s="244"/>
      <c r="C404" s="247"/>
      <c r="D404" s="256"/>
      <c r="E404" s="253"/>
      <c r="F404" s="290"/>
      <c r="G404" s="265"/>
      <c r="H404" s="259"/>
      <c r="I404" s="128"/>
      <c r="J404" s="250"/>
      <c r="K404" s="128"/>
      <c r="L404" s="129"/>
      <c r="M404" s="130"/>
      <c r="N404" s="262"/>
    </row>
    <row r="405" spans="2:14" ht="12.6" customHeight="1">
      <c r="B405" s="244"/>
      <c r="C405" s="247"/>
      <c r="D405" s="256"/>
      <c r="E405" s="253"/>
      <c r="F405" s="290"/>
      <c r="G405" s="265"/>
      <c r="H405" s="259"/>
      <c r="I405" s="128"/>
      <c r="J405" s="250"/>
      <c r="K405" s="128"/>
      <c r="L405" s="129"/>
      <c r="M405" s="130"/>
      <c r="N405" s="262"/>
    </row>
    <row r="406" spans="2:14" ht="12.6" customHeight="1">
      <c r="B406" s="245"/>
      <c r="C406" s="248"/>
      <c r="D406" s="257"/>
      <c r="E406" s="254"/>
      <c r="F406" s="291"/>
      <c r="G406" s="266"/>
      <c r="H406" s="260"/>
      <c r="I406" s="131"/>
      <c r="J406" s="251"/>
      <c r="K406" s="131"/>
      <c r="L406" s="129"/>
      <c r="M406" s="133"/>
      <c r="N406" s="263"/>
    </row>
    <row r="407" spans="2:14" ht="12.6" customHeight="1">
      <c r="B407" s="243"/>
      <c r="C407" s="246"/>
      <c r="D407" s="255" t="str">
        <f>IF(B407="","",IF(B407=1,DATE(YEAR($E$3),B407,C407),IF(B407=2,DATE(YEAR($E$3),B407,C407),IF(B407=3,DATE(YEAR($E$3),B407,C407),DATE(YEAR($P$3),B407,C407)))))</f>
        <v/>
      </c>
      <c r="E407" s="252" t="str">
        <f>IF(B407="","",TEXT(WEEKDAY(D407),"aaa"))</f>
        <v/>
      </c>
      <c r="F407" s="289"/>
      <c r="G407" s="264" t="str">
        <f>IF(F407="","",IF(F407&lt;100,VLOOKUP(F407,'研修事項 一覧'!$B$223:$D$271,2,FALSE),IF(F407&gt;=100,VLOOKUP(F407,'研修事項 一覧'!$F$223:$H$245,2,FALSE),"再入力")))</f>
        <v/>
      </c>
      <c r="H407" s="258" t="str">
        <f>IF(F407="","",IF(F407&lt;100,VLOOKUP(F407,'研修事項 一覧'!$B$223:$D$271,3,FALSE),IF(F407&gt;=100,VLOOKUP(F407,'研修事項 一覧'!$F$223:$H$245,3,FALSE),"再入力")))</f>
        <v/>
      </c>
      <c r="I407" s="125"/>
      <c r="J407" s="249"/>
      <c r="K407" s="125"/>
      <c r="L407" s="126"/>
      <c r="M407" s="127"/>
      <c r="N407" s="261"/>
    </row>
    <row r="408" spans="2:14" ht="12.6" customHeight="1">
      <c r="B408" s="244"/>
      <c r="C408" s="247"/>
      <c r="D408" s="256"/>
      <c r="E408" s="253"/>
      <c r="F408" s="290"/>
      <c r="G408" s="265"/>
      <c r="H408" s="259"/>
      <c r="I408" s="128"/>
      <c r="J408" s="250"/>
      <c r="K408" s="128"/>
      <c r="L408" s="129"/>
      <c r="M408" s="130"/>
      <c r="N408" s="262"/>
    </row>
    <row r="409" spans="2:14" ht="12.6" customHeight="1">
      <c r="B409" s="244"/>
      <c r="C409" s="247"/>
      <c r="D409" s="256"/>
      <c r="E409" s="253"/>
      <c r="F409" s="290"/>
      <c r="G409" s="265"/>
      <c r="H409" s="259"/>
      <c r="I409" s="128"/>
      <c r="J409" s="250"/>
      <c r="K409" s="128"/>
      <c r="L409" s="129"/>
      <c r="M409" s="130"/>
      <c r="N409" s="262"/>
    </row>
    <row r="410" spans="2:14" ht="12.6" customHeight="1">
      <c r="B410" s="244"/>
      <c r="C410" s="247"/>
      <c r="D410" s="256"/>
      <c r="E410" s="253"/>
      <c r="F410" s="290"/>
      <c r="G410" s="265"/>
      <c r="H410" s="259"/>
      <c r="I410" s="128"/>
      <c r="J410" s="250"/>
      <c r="K410" s="128"/>
      <c r="L410" s="129"/>
      <c r="M410" s="130"/>
      <c r="N410" s="262"/>
    </row>
    <row r="411" spans="2:14" ht="12.6" customHeight="1">
      <c r="B411" s="245"/>
      <c r="C411" s="248"/>
      <c r="D411" s="257"/>
      <c r="E411" s="254"/>
      <c r="F411" s="291"/>
      <c r="G411" s="266"/>
      <c r="H411" s="260"/>
      <c r="I411" s="131"/>
      <c r="J411" s="251"/>
      <c r="K411" s="131"/>
      <c r="L411" s="129"/>
      <c r="M411" s="133"/>
      <c r="N411" s="263"/>
    </row>
    <row r="412" spans="2:14" ht="12.6" customHeight="1">
      <c r="B412" s="243"/>
      <c r="C412" s="246"/>
      <c r="D412" s="255" t="str">
        <f>IF(B412="","",IF(B412=1,DATE(YEAR($E$3),B412,C412),IF(B412=2,DATE(YEAR($E$3),B412,C412),IF(B412=3,DATE(YEAR($E$3),B412,C412),DATE(YEAR($P$3),B412,C412)))))</f>
        <v/>
      </c>
      <c r="E412" s="252" t="str">
        <f>IF(B412="","",TEXT(WEEKDAY(D412),"aaa"))</f>
        <v/>
      </c>
      <c r="F412" s="289"/>
      <c r="G412" s="264" t="str">
        <f>IF(F412="","",IF(F412&lt;100,VLOOKUP(F412,'研修事項 一覧'!$B$223:$D$271,2,FALSE),IF(F412&gt;=100,VLOOKUP(F412,'研修事項 一覧'!$F$223:$H$245,2,FALSE),"再入力")))</f>
        <v/>
      </c>
      <c r="H412" s="258" t="str">
        <f>IF(F412="","",IF(F412&lt;100,VLOOKUP(F412,'研修事項 一覧'!$B$223:$D$271,3,FALSE),IF(F412&gt;=100,VLOOKUP(F412,'研修事項 一覧'!$F$223:$H$245,3,FALSE),"再入力")))</f>
        <v/>
      </c>
      <c r="I412" s="125"/>
      <c r="J412" s="249"/>
      <c r="K412" s="125"/>
      <c r="L412" s="126"/>
      <c r="M412" s="127"/>
      <c r="N412" s="261"/>
    </row>
    <row r="413" spans="2:14" ht="12.6" customHeight="1">
      <c r="B413" s="244"/>
      <c r="C413" s="247"/>
      <c r="D413" s="256"/>
      <c r="E413" s="253"/>
      <c r="F413" s="290"/>
      <c r="G413" s="265"/>
      <c r="H413" s="259"/>
      <c r="I413" s="128"/>
      <c r="J413" s="250"/>
      <c r="K413" s="128"/>
      <c r="L413" s="129"/>
      <c r="M413" s="130"/>
      <c r="N413" s="262"/>
    </row>
    <row r="414" spans="2:14" ht="12.6" customHeight="1">
      <c r="B414" s="244"/>
      <c r="C414" s="247"/>
      <c r="D414" s="256"/>
      <c r="E414" s="253"/>
      <c r="F414" s="290"/>
      <c r="G414" s="265"/>
      <c r="H414" s="259"/>
      <c r="I414" s="128"/>
      <c r="J414" s="250"/>
      <c r="K414" s="128"/>
      <c r="L414" s="129"/>
      <c r="M414" s="130"/>
      <c r="N414" s="262"/>
    </row>
    <row r="415" spans="2:14" ht="12.6" customHeight="1">
      <c r="B415" s="244"/>
      <c r="C415" s="247"/>
      <c r="D415" s="256"/>
      <c r="E415" s="253"/>
      <c r="F415" s="290"/>
      <c r="G415" s="265"/>
      <c r="H415" s="259"/>
      <c r="I415" s="128"/>
      <c r="J415" s="250"/>
      <c r="K415" s="128"/>
      <c r="L415" s="129"/>
      <c r="M415" s="130"/>
      <c r="N415" s="262"/>
    </row>
    <row r="416" spans="2:14" ht="12.6" customHeight="1">
      <c r="B416" s="245"/>
      <c r="C416" s="248"/>
      <c r="D416" s="257"/>
      <c r="E416" s="254"/>
      <c r="F416" s="291"/>
      <c r="G416" s="266"/>
      <c r="H416" s="260"/>
      <c r="I416" s="131"/>
      <c r="J416" s="251"/>
      <c r="K416" s="131"/>
      <c r="L416" s="129"/>
      <c r="M416" s="133"/>
      <c r="N416" s="263"/>
    </row>
    <row r="417" spans="2:14" ht="12.6" customHeight="1">
      <c r="B417" s="243"/>
      <c r="C417" s="246"/>
      <c r="D417" s="255" t="str">
        <f>IF(B417="","",IF(B417=1,DATE(YEAR($E$3),B417,C417),IF(B417=2,DATE(YEAR($E$3),B417,C417),IF(B417=3,DATE(YEAR($E$3),B417,C417),DATE(YEAR($P$3),B417,C417)))))</f>
        <v/>
      </c>
      <c r="E417" s="252" t="str">
        <f>IF(B417="","",TEXT(WEEKDAY(D417),"aaa"))</f>
        <v/>
      </c>
      <c r="F417" s="289"/>
      <c r="G417" s="264" t="str">
        <f>IF(F417="","",IF(F417&lt;100,VLOOKUP(F417,'研修事項 一覧'!$B$223:$D$271,2,FALSE),IF(F417&gt;=100,VLOOKUP(F417,'研修事項 一覧'!$F$223:$H$245,2,FALSE),"再入力")))</f>
        <v/>
      </c>
      <c r="H417" s="258" t="str">
        <f>IF(F417="","",IF(F417&lt;100,VLOOKUP(F417,'研修事項 一覧'!$B$223:$D$271,3,FALSE),IF(F417&gt;=100,VLOOKUP(F417,'研修事項 一覧'!$F$223:$H$245,3,FALSE),"再入力")))</f>
        <v/>
      </c>
      <c r="I417" s="125"/>
      <c r="J417" s="249"/>
      <c r="K417" s="125"/>
      <c r="L417" s="126"/>
      <c r="M417" s="127"/>
      <c r="N417" s="261"/>
    </row>
    <row r="418" spans="2:14" ht="12.6" customHeight="1">
      <c r="B418" s="244"/>
      <c r="C418" s="247"/>
      <c r="D418" s="256"/>
      <c r="E418" s="253"/>
      <c r="F418" s="290"/>
      <c r="G418" s="265"/>
      <c r="H418" s="259"/>
      <c r="I418" s="128"/>
      <c r="J418" s="250"/>
      <c r="K418" s="128"/>
      <c r="L418" s="129"/>
      <c r="M418" s="130"/>
      <c r="N418" s="262"/>
    </row>
    <row r="419" spans="2:14" ht="12.6" customHeight="1">
      <c r="B419" s="244"/>
      <c r="C419" s="247"/>
      <c r="D419" s="256"/>
      <c r="E419" s="253"/>
      <c r="F419" s="290"/>
      <c r="G419" s="265"/>
      <c r="H419" s="259"/>
      <c r="I419" s="128"/>
      <c r="J419" s="250"/>
      <c r="K419" s="128"/>
      <c r="L419" s="129"/>
      <c r="M419" s="130"/>
      <c r="N419" s="262"/>
    </row>
    <row r="420" spans="2:14" ht="12.6" customHeight="1">
      <c r="B420" s="244"/>
      <c r="C420" s="247"/>
      <c r="D420" s="256"/>
      <c r="E420" s="253"/>
      <c r="F420" s="290"/>
      <c r="G420" s="265"/>
      <c r="H420" s="259"/>
      <c r="I420" s="128"/>
      <c r="J420" s="250"/>
      <c r="K420" s="128"/>
      <c r="L420" s="129"/>
      <c r="M420" s="130"/>
      <c r="N420" s="262"/>
    </row>
    <row r="421" spans="2:14" ht="12.6" customHeight="1">
      <c r="B421" s="245"/>
      <c r="C421" s="248"/>
      <c r="D421" s="257"/>
      <c r="E421" s="254"/>
      <c r="F421" s="291"/>
      <c r="G421" s="266"/>
      <c r="H421" s="260"/>
      <c r="I421" s="131"/>
      <c r="J421" s="251"/>
      <c r="K421" s="131"/>
      <c r="L421" s="129"/>
      <c r="M421" s="133"/>
      <c r="N421" s="263"/>
    </row>
    <row r="422" spans="2:14" ht="12.6" customHeight="1">
      <c r="B422" s="243"/>
      <c r="C422" s="246"/>
      <c r="D422" s="255" t="str">
        <f>IF(B422="","",IF(B422=1,DATE(YEAR($E$3),B422,C422),IF(B422=2,DATE(YEAR($E$3),B422,C422),IF(B422=3,DATE(YEAR($E$3),B422,C422),DATE(YEAR($P$3),B422,C422)))))</f>
        <v/>
      </c>
      <c r="E422" s="252" t="str">
        <f>IF(B422="","",TEXT(WEEKDAY(D422),"aaa"))</f>
        <v/>
      </c>
      <c r="F422" s="289"/>
      <c r="G422" s="264" t="str">
        <f>IF(F422="","",IF(F422&lt;100,VLOOKUP(F422,'研修事項 一覧'!$B$223:$D$271,2,FALSE),IF(F422&gt;=100,VLOOKUP(F422,'研修事項 一覧'!$F$223:$H$245,2,FALSE),"再入力")))</f>
        <v/>
      </c>
      <c r="H422" s="258" t="str">
        <f>IF(F422="","",IF(F422&lt;100,VLOOKUP(F422,'研修事項 一覧'!$B$223:$D$271,3,FALSE),IF(F422&gt;=100,VLOOKUP(F422,'研修事項 一覧'!$F$223:$H$245,3,FALSE),"再入力")))</f>
        <v/>
      </c>
      <c r="I422" s="125"/>
      <c r="J422" s="249"/>
      <c r="K422" s="125"/>
      <c r="L422" s="126"/>
      <c r="M422" s="127"/>
      <c r="N422" s="261"/>
    </row>
    <row r="423" spans="2:14" ht="12.6" customHeight="1">
      <c r="B423" s="244"/>
      <c r="C423" s="247"/>
      <c r="D423" s="256"/>
      <c r="E423" s="253"/>
      <c r="F423" s="290"/>
      <c r="G423" s="265"/>
      <c r="H423" s="259"/>
      <c r="I423" s="128"/>
      <c r="J423" s="250"/>
      <c r="K423" s="128"/>
      <c r="L423" s="129"/>
      <c r="M423" s="130"/>
      <c r="N423" s="262"/>
    </row>
    <row r="424" spans="2:14" ht="12.6" customHeight="1">
      <c r="B424" s="244"/>
      <c r="C424" s="247"/>
      <c r="D424" s="256"/>
      <c r="E424" s="253"/>
      <c r="F424" s="290"/>
      <c r="G424" s="265"/>
      <c r="H424" s="259"/>
      <c r="I424" s="128"/>
      <c r="J424" s="250"/>
      <c r="K424" s="128"/>
      <c r="L424" s="129"/>
      <c r="M424" s="130"/>
      <c r="N424" s="262"/>
    </row>
    <row r="425" spans="2:14" ht="12.6" customHeight="1">
      <c r="B425" s="244"/>
      <c r="C425" s="247"/>
      <c r="D425" s="256"/>
      <c r="E425" s="253"/>
      <c r="F425" s="290"/>
      <c r="G425" s="265"/>
      <c r="H425" s="259"/>
      <c r="I425" s="128"/>
      <c r="J425" s="250"/>
      <c r="K425" s="128"/>
      <c r="L425" s="129"/>
      <c r="M425" s="130"/>
      <c r="N425" s="262"/>
    </row>
    <row r="426" spans="2:14" ht="12.6" customHeight="1">
      <c r="B426" s="245"/>
      <c r="C426" s="248"/>
      <c r="D426" s="257"/>
      <c r="E426" s="254"/>
      <c r="F426" s="291"/>
      <c r="G426" s="266"/>
      <c r="H426" s="260"/>
      <c r="I426" s="131"/>
      <c r="J426" s="251"/>
      <c r="K426" s="131"/>
      <c r="L426" s="132"/>
      <c r="M426" s="133"/>
      <c r="N426" s="263"/>
    </row>
    <row r="427" spans="2:14" ht="12.6" customHeight="1">
      <c r="B427" s="243"/>
      <c r="C427" s="246"/>
      <c r="D427" s="255" t="str">
        <f>IF(B427="","",IF(B427=1,DATE(YEAR($E$3),B427,C427),IF(B427=2,DATE(YEAR($E$3),B427,C427),IF(B427=3,DATE(YEAR($E$3),B427,C427),DATE(YEAR($P$3),B427,C427)))))</f>
        <v/>
      </c>
      <c r="E427" s="252" t="str">
        <f>IF(B427="","",TEXT(WEEKDAY(D427),"aaa"))</f>
        <v/>
      </c>
      <c r="F427" s="289"/>
      <c r="G427" s="264" t="str">
        <f>IF(F427="","",IF(F427&lt;100,VLOOKUP(F427,'研修事項 一覧'!$B$223:$D$271,2,FALSE),IF(F427&gt;=100,VLOOKUP(F427,'研修事項 一覧'!$F$223:$H$245,2,FALSE),"再入力")))</f>
        <v/>
      </c>
      <c r="H427" s="258" t="str">
        <f>IF(F427="","",IF(F427&lt;100,VLOOKUP(F427,'研修事項 一覧'!$B$223:$D$271,3,FALSE),IF(F427&gt;=100,VLOOKUP(F427,'研修事項 一覧'!$F$223:$H$245,3,FALSE),"再入力")))</f>
        <v/>
      </c>
      <c r="I427" s="125"/>
      <c r="J427" s="249"/>
      <c r="K427" s="125"/>
      <c r="L427" s="126"/>
      <c r="M427" s="127"/>
      <c r="N427" s="261"/>
    </row>
    <row r="428" spans="2:14" ht="12.6" customHeight="1">
      <c r="B428" s="244"/>
      <c r="C428" s="247"/>
      <c r="D428" s="256"/>
      <c r="E428" s="253"/>
      <c r="F428" s="290"/>
      <c r="G428" s="265"/>
      <c r="H428" s="259"/>
      <c r="I428" s="128"/>
      <c r="J428" s="250"/>
      <c r="K428" s="128"/>
      <c r="L428" s="129"/>
      <c r="M428" s="130"/>
      <c r="N428" s="262"/>
    </row>
    <row r="429" spans="2:14" ht="12.6" customHeight="1">
      <c r="B429" s="244"/>
      <c r="C429" s="247"/>
      <c r="D429" s="256"/>
      <c r="E429" s="253"/>
      <c r="F429" s="290"/>
      <c r="G429" s="265"/>
      <c r="H429" s="259"/>
      <c r="I429" s="128"/>
      <c r="J429" s="250"/>
      <c r="K429" s="128"/>
      <c r="L429" s="129"/>
      <c r="M429" s="130"/>
      <c r="N429" s="262"/>
    </row>
    <row r="430" spans="2:14" ht="12.6" customHeight="1">
      <c r="B430" s="244"/>
      <c r="C430" s="247"/>
      <c r="D430" s="256"/>
      <c r="E430" s="253"/>
      <c r="F430" s="290"/>
      <c r="G430" s="265"/>
      <c r="H430" s="259"/>
      <c r="I430" s="128"/>
      <c r="J430" s="250"/>
      <c r="K430" s="128"/>
      <c r="L430" s="129"/>
      <c r="M430" s="130"/>
      <c r="N430" s="262"/>
    </row>
    <row r="431" spans="2:14" ht="12.6" customHeight="1">
      <c r="B431" s="245"/>
      <c r="C431" s="248"/>
      <c r="D431" s="257"/>
      <c r="E431" s="254"/>
      <c r="F431" s="291"/>
      <c r="G431" s="266"/>
      <c r="H431" s="260"/>
      <c r="I431" s="131"/>
      <c r="J431" s="251"/>
      <c r="K431" s="131"/>
      <c r="L431" s="129"/>
      <c r="M431" s="133"/>
      <c r="N431" s="263"/>
    </row>
    <row r="432" spans="2:14" ht="12.6" customHeight="1">
      <c r="B432" s="243"/>
      <c r="C432" s="246"/>
      <c r="D432" s="255" t="str">
        <f>IF(B432="","",IF(B432=1,DATE(YEAR($E$3),B432,C432),IF(B432=2,DATE(YEAR($E$3),B432,C432),IF(B432=3,DATE(YEAR($E$3),B432,C432),DATE(YEAR($P$3),B432,C432)))))</f>
        <v/>
      </c>
      <c r="E432" s="252" t="str">
        <f>IF(B432="","",TEXT(WEEKDAY(D432),"aaa"))</f>
        <v/>
      </c>
      <c r="F432" s="289"/>
      <c r="G432" s="264" t="str">
        <f>IF(F432="","",IF(F432&lt;100,VLOOKUP(F432,'研修事項 一覧'!$B$223:$D$271,2,FALSE),IF(F432&gt;=100,VLOOKUP(F432,'研修事項 一覧'!$F$223:$H$245,2,FALSE),"再入力")))</f>
        <v/>
      </c>
      <c r="H432" s="258" t="str">
        <f>IF(F432="","",IF(F432&lt;100,VLOOKUP(F432,'研修事項 一覧'!$B$223:$D$271,3,FALSE),IF(F432&gt;=100,VLOOKUP(F432,'研修事項 一覧'!$F$223:$H$245,3,FALSE),"再入力")))</f>
        <v/>
      </c>
      <c r="I432" s="125"/>
      <c r="J432" s="249"/>
      <c r="K432" s="125"/>
      <c r="L432" s="126"/>
      <c r="M432" s="127"/>
      <c r="N432" s="261"/>
    </row>
    <row r="433" spans="2:14" ht="12.6" customHeight="1">
      <c r="B433" s="244"/>
      <c r="C433" s="247"/>
      <c r="D433" s="256"/>
      <c r="E433" s="253"/>
      <c r="F433" s="290"/>
      <c r="G433" s="265"/>
      <c r="H433" s="259"/>
      <c r="I433" s="128"/>
      <c r="J433" s="250"/>
      <c r="K433" s="128"/>
      <c r="L433" s="129"/>
      <c r="M433" s="130"/>
      <c r="N433" s="262"/>
    </row>
    <row r="434" spans="2:14" ht="12.6" customHeight="1">
      <c r="B434" s="244"/>
      <c r="C434" s="247"/>
      <c r="D434" s="256"/>
      <c r="E434" s="253"/>
      <c r="F434" s="290"/>
      <c r="G434" s="265"/>
      <c r="H434" s="259"/>
      <c r="I434" s="128"/>
      <c r="J434" s="250"/>
      <c r="K434" s="128"/>
      <c r="L434" s="129"/>
      <c r="M434" s="130"/>
      <c r="N434" s="262"/>
    </row>
    <row r="435" spans="2:14" ht="12.6" customHeight="1">
      <c r="B435" s="244"/>
      <c r="C435" s="247"/>
      <c r="D435" s="256"/>
      <c r="E435" s="253"/>
      <c r="F435" s="290"/>
      <c r="G435" s="265"/>
      <c r="H435" s="259"/>
      <c r="I435" s="128"/>
      <c r="J435" s="250"/>
      <c r="K435" s="128"/>
      <c r="L435" s="129"/>
      <c r="M435" s="130"/>
      <c r="N435" s="262"/>
    </row>
    <row r="436" spans="2:14" ht="12.6" customHeight="1">
      <c r="B436" s="245"/>
      <c r="C436" s="248"/>
      <c r="D436" s="257"/>
      <c r="E436" s="254"/>
      <c r="F436" s="291"/>
      <c r="G436" s="266"/>
      <c r="H436" s="260"/>
      <c r="I436" s="131"/>
      <c r="J436" s="251"/>
      <c r="K436" s="131"/>
      <c r="L436" s="129"/>
      <c r="M436" s="133"/>
      <c r="N436" s="263"/>
    </row>
    <row r="437" spans="2:14" ht="12.6" customHeight="1">
      <c r="B437" s="243"/>
      <c r="C437" s="246"/>
      <c r="D437" s="255" t="str">
        <f>IF(B437="","",IF(B437=1,DATE(YEAR($E$3),B437,C437),IF(B437=2,DATE(YEAR($E$3),B437,C437),IF(B437=3,DATE(YEAR($E$3),B437,C437),DATE(YEAR($P$3),B437,C437)))))</f>
        <v/>
      </c>
      <c r="E437" s="252" t="str">
        <f>IF(B437="","",TEXT(WEEKDAY(D437),"aaa"))</f>
        <v/>
      </c>
      <c r="F437" s="289"/>
      <c r="G437" s="264" t="str">
        <f>IF(F437="","",IF(F437&lt;100,VLOOKUP(F437,'研修事項 一覧'!$B$223:$D$271,2,FALSE),IF(F437&gt;=100,VLOOKUP(F437,'研修事項 一覧'!$F$223:$H$245,2,FALSE),"再入力")))</f>
        <v/>
      </c>
      <c r="H437" s="258" t="str">
        <f>IF(F437="","",IF(F437&lt;100,VLOOKUP(F437,'研修事項 一覧'!$B$223:$D$271,3,FALSE),IF(F437&gt;=100,VLOOKUP(F437,'研修事項 一覧'!$F$223:$H$245,3,FALSE),"再入力")))</f>
        <v/>
      </c>
      <c r="I437" s="125"/>
      <c r="J437" s="249"/>
      <c r="K437" s="125"/>
      <c r="L437" s="126"/>
      <c r="M437" s="127"/>
      <c r="N437" s="261"/>
    </row>
    <row r="438" spans="2:14" ht="12.6" customHeight="1">
      <c r="B438" s="244"/>
      <c r="C438" s="247"/>
      <c r="D438" s="256"/>
      <c r="E438" s="253"/>
      <c r="F438" s="290"/>
      <c r="G438" s="265"/>
      <c r="H438" s="259"/>
      <c r="I438" s="128"/>
      <c r="J438" s="250"/>
      <c r="K438" s="128"/>
      <c r="L438" s="129"/>
      <c r="M438" s="130"/>
      <c r="N438" s="262"/>
    </row>
    <row r="439" spans="2:14" ht="12.6" customHeight="1">
      <c r="B439" s="244"/>
      <c r="C439" s="247"/>
      <c r="D439" s="256"/>
      <c r="E439" s="253"/>
      <c r="F439" s="290"/>
      <c r="G439" s="265"/>
      <c r="H439" s="259"/>
      <c r="I439" s="128"/>
      <c r="J439" s="250"/>
      <c r="K439" s="128"/>
      <c r="L439" s="129"/>
      <c r="M439" s="130"/>
      <c r="N439" s="262"/>
    </row>
    <row r="440" spans="2:14" ht="12.6" customHeight="1">
      <c r="B440" s="244"/>
      <c r="C440" s="247"/>
      <c r="D440" s="256"/>
      <c r="E440" s="253"/>
      <c r="F440" s="290"/>
      <c r="G440" s="265"/>
      <c r="H440" s="259"/>
      <c r="I440" s="128"/>
      <c r="J440" s="250"/>
      <c r="K440" s="128"/>
      <c r="L440" s="129"/>
      <c r="M440" s="130"/>
      <c r="N440" s="262"/>
    </row>
    <row r="441" spans="2:14" ht="12.6" customHeight="1">
      <c r="B441" s="245"/>
      <c r="C441" s="248"/>
      <c r="D441" s="257"/>
      <c r="E441" s="254"/>
      <c r="F441" s="291"/>
      <c r="G441" s="266"/>
      <c r="H441" s="260"/>
      <c r="I441" s="131"/>
      <c r="J441" s="251"/>
      <c r="K441" s="131"/>
      <c r="L441" s="132"/>
      <c r="M441" s="133"/>
      <c r="N441" s="263"/>
    </row>
    <row r="442" spans="2:14" ht="12.6" customHeight="1">
      <c r="B442" s="243"/>
      <c r="C442" s="246"/>
      <c r="D442" s="255" t="str">
        <f>IF(B442="","",IF(B442=1,DATE(YEAR($E$3),B442,C442),IF(B442=2,DATE(YEAR($E$3),B442,C442),IF(B442=3,DATE(YEAR($E$3),B442,C442),DATE(YEAR($P$3),B442,C442)))))</f>
        <v/>
      </c>
      <c r="E442" s="252" t="str">
        <f>IF(B442="","",TEXT(WEEKDAY(D442),"aaa"))</f>
        <v/>
      </c>
      <c r="F442" s="289"/>
      <c r="G442" s="264" t="str">
        <f>IF(F442="","",IF(F442&lt;100,VLOOKUP(F442,'研修事項 一覧'!$B$223:$D$271,2,FALSE),IF(F442&gt;=100,VLOOKUP(F442,'研修事項 一覧'!$F$223:$H$245,2,FALSE),"再入力")))</f>
        <v/>
      </c>
      <c r="H442" s="258" t="str">
        <f>IF(F442="","",IF(F442&lt;100,VLOOKUP(F442,'研修事項 一覧'!$B$223:$D$271,3,FALSE),IF(F442&gt;=100,VLOOKUP(F442,'研修事項 一覧'!$F$223:$H$245,3,FALSE),"再入力")))</f>
        <v/>
      </c>
      <c r="I442" s="125"/>
      <c r="J442" s="249"/>
      <c r="K442" s="125"/>
      <c r="L442" s="126"/>
      <c r="M442" s="127"/>
      <c r="N442" s="261"/>
    </row>
    <row r="443" spans="2:14" ht="12.6" customHeight="1">
      <c r="B443" s="244"/>
      <c r="C443" s="247"/>
      <c r="D443" s="256"/>
      <c r="E443" s="253"/>
      <c r="F443" s="290"/>
      <c r="G443" s="265"/>
      <c r="H443" s="259"/>
      <c r="I443" s="128"/>
      <c r="J443" s="250"/>
      <c r="K443" s="128"/>
      <c r="L443" s="129"/>
      <c r="M443" s="130"/>
      <c r="N443" s="262"/>
    </row>
    <row r="444" spans="2:14" ht="12.6" customHeight="1">
      <c r="B444" s="244"/>
      <c r="C444" s="247"/>
      <c r="D444" s="256"/>
      <c r="E444" s="253"/>
      <c r="F444" s="290"/>
      <c r="G444" s="265"/>
      <c r="H444" s="259"/>
      <c r="I444" s="128"/>
      <c r="J444" s="250"/>
      <c r="K444" s="128"/>
      <c r="L444" s="129"/>
      <c r="M444" s="130"/>
      <c r="N444" s="262"/>
    </row>
    <row r="445" spans="2:14" ht="12.6" customHeight="1">
      <c r="B445" s="244"/>
      <c r="C445" s="247"/>
      <c r="D445" s="256"/>
      <c r="E445" s="253"/>
      <c r="F445" s="290"/>
      <c r="G445" s="265"/>
      <c r="H445" s="259"/>
      <c r="I445" s="128"/>
      <c r="J445" s="250"/>
      <c r="K445" s="128"/>
      <c r="L445" s="129"/>
      <c r="M445" s="130"/>
      <c r="N445" s="262"/>
    </row>
    <row r="446" spans="2:14" ht="12.6" customHeight="1">
      <c r="B446" s="245"/>
      <c r="C446" s="248"/>
      <c r="D446" s="257"/>
      <c r="E446" s="254"/>
      <c r="F446" s="291"/>
      <c r="G446" s="266"/>
      <c r="H446" s="260"/>
      <c r="I446" s="131"/>
      <c r="J446" s="251"/>
      <c r="K446" s="131"/>
      <c r="L446" s="132"/>
      <c r="M446" s="133"/>
      <c r="N446" s="263"/>
    </row>
    <row r="447" spans="2:14" ht="12.6" customHeight="1">
      <c r="B447" s="243"/>
      <c r="C447" s="246"/>
      <c r="D447" s="255" t="str">
        <f>IF(B447="","",IF(B447=1,DATE(YEAR($E$3),B447,C447),IF(B447=2,DATE(YEAR($E$3),B447,C447),IF(B447=3,DATE(YEAR($E$3),B447,C447),DATE(YEAR($P$3),B447,C447)))))</f>
        <v/>
      </c>
      <c r="E447" s="252" t="str">
        <f>IF(B447="","",TEXT(WEEKDAY(D447),"aaa"))</f>
        <v/>
      </c>
      <c r="F447" s="289"/>
      <c r="G447" s="264" t="str">
        <f>IF(F447="","",IF(F447&lt;100,VLOOKUP(F447,'研修事項 一覧'!$B$223:$D$271,2,FALSE),IF(F447&gt;=100,VLOOKUP(F447,'研修事項 一覧'!$F$223:$H$245,2,FALSE),"再入力")))</f>
        <v/>
      </c>
      <c r="H447" s="258" t="str">
        <f>IF(F447="","",IF(F447&lt;100,VLOOKUP(F447,'研修事項 一覧'!$B$223:$D$271,3,FALSE),IF(F447&gt;=100,VLOOKUP(F447,'研修事項 一覧'!$F$223:$H$245,3,FALSE),"再入力")))</f>
        <v/>
      </c>
      <c r="I447" s="125"/>
      <c r="J447" s="249"/>
      <c r="K447" s="125"/>
      <c r="L447" s="126"/>
      <c r="M447" s="127"/>
      <c r="N447" s="261"/>
    </row>
    <row r="448" spans="2:14" ht="12.6" customHeight="1">
      <c r="B448" s="244"/>
      <c r="C448" s="247"/>
      <c r="D448" s="256"/>
      <c r="E448" s="253"/>
      <c r="F448" s="290"/>
      <c r="G448" s="265"/>
      <c r="H448" s="259"/>
      <c r="I448" s="128"/>
      <c r="J448" s="250"/>
      <c r="K448" s="128"/>
      <c r="L448" s="129"/>
      <c r="M448" s="130"/>
      <c r="N448" s="262"/>
    </row>
    <row r="449" spans="2:14" ht="12.6" customHeight="1">
      <c r="B449" s="244"/>
      <c r="C449" s="247"/>
      <c r="D449" s="256"/>
      <c r="E449" s="253"/>
      <c r="F449" s="290"/>
      <c r="G449" s="265"/>
      <c r="H449" s="259"/>
      <c r="I449" s="128"/>
      <c r="J449" s="250"/>
      <c r="K449" s="128"/>
      <c r="L449" s="129"/>
      <c r="M449" s="130"/>
      <c r="N449" s="262"/>
    </row>
    <row r="450" spans="2:14" ht="12.6" customHeight="1">
      <c r="B450" s="244"/>
      <c r="C450" s="247"/>
      <c r="D450" s="256"/>
      <c r="E450" s="253"/>
      <c r="F450" s="290"/>
      <c r="G450" s="265"/>
      <c r="H450" s="259"/>
      <c r="I450" s="128"/>
      <c r="J450" s="250"/>
      <c r="K450" s="128"/>
      <c r="L450" s="129"/>
      <c r="M450" s="130"/>
      <c r="N450" s="262"/>
    </row>
    <row r="451" spans="2:14" ht="12.6" customHeight="1">
      <c r="B451" s="245"/>
      <c r="C451" s="248"/>
      <c r="D451" s="257"/>
      <c r="E451" s="254"/>
      <c r="F451" s="291"/>
      <c r="G451" s="266"/>
      <c r="H451" s="260"/>
      <c r="I451" s="131"/>
      <c r="J451" s="251"/>
      <c r="K451" s="131"/>
      <c r="L451" s="132"/>
      <c r="M451" s="133"/>
      <c r="N451" s="263"/>
    </row>
    <row r="452" spans="2:14" ht="12.6" customHeight="1">
      <c r="B452" s="243"/>
      <c r="C452" s="246"/>
      <c r="D452" s="255" t="str">
        <f>IF(B452="","",IF(B452=1,DATE(YEAR($E$3),B452,C452),IF(B452=2,DATE(YEAR($E$3),B452,C452),IF(B452=3,DATE(YEAR($E$3),B452,C452),DATE(YEAR($P$3),B452,C452)))))</f>
        <v/>
      </c>
      <c r="E452" s="252" t="str">
        <f>IF(B452="","",TEXT(WEEKDAY(D452),"aaa"))</f>
        <v/>
      </c>
      <c r="F452" s="289"/>
      <c r="G452" s="264" t="str">
        <f>IF(F452="","",IF(F452&lt;100,VLOOKUP(F452,'研修事項 一覧'!$B$223:$D$271,2,FALSE),IF(F452&gt;=100,VLOOKUP(F452,'研修事項 一覧'!$F$223:$H$245,2,FALSE),"再入力")))</f>
        <v/>
      </c>
      <c r="H452" s="258" t="str">
        <f>IF(F452="","",IF(F452&lt;100,VLOOKUP(F452,'研修事項 一覧'!$B$223:$D$271,3,FALSE),IF(F452&gt;=100,VLOOKUP(F452,'研修事項 一覧'!$F$223:$H$245,3,FALSE),"再入力")))</f>
        <v/>
      </c>
      <c r="I452" s="125"/>
      <c r="J452" s="249"/>
      <c r="K452" s="125"/>
      <c r="L452" s="126"/>
      <c r="M452" s="127"/>
      <c r="N452" s="261"/>
    </row>
    <row r="453" spans="2:14" ht="12.6" customHeight="1">
      <c r="B453" s="244"/>
      <c r="C453" s="247"/>
      <c r="D453" s="256"/>
      <c r="E453" s="253"/>
      <c r="F453" s="290"/>
      <c r="G453" s="265"/>
      <c r="H453" s="259"/>
      <c r="I453" s="128"/>
      <c r="J453" s="250"/>
      <c r="K453" s="128"/>
      <c r="L453" s="129"/>
      <c r="M453" s="130"/>
      <c r="N453" s="262"/>
    </row>
    <row r="454" spans="2:14" ht="12.6" customHeight="1">
      <c r="B454" s="244"/>
      <c r="C454" s="247"/>
      <c r="D454" s="256"/>
      <c r="E454" s="253"/>
      <c r="F454" s="290"/>
      <c r="G454" s="265"/>
      <c r="H454" s="259"/>
      <c r="I454" s="128"/>
      <c r="J454" s="250"/>
      <c r="K454" s="128"/>
      <c r="L454" s="129"/>
      <c r="M454" s="130"/>
      <c r="N454" s="262"/>
    </row>
    <row r="455" spans="2:14" ht="12.6" customHeight="1">
      <c r="B455" s="244"/>
      <c r="C455" s="247"/>
      <c r="D455" s="256"/>
      <c r="E455" s="253"/>
      <c r="F455" s="290"/>
      <c r="G455" s="265"/>
      <c r="H455" s="259"/>
      <c r="I455" s="128"/>
      <c r="J455" s="250"/>
      <c r="K455" s="128"/>
      <c r="L455" s="129"/>
      <c r="M455" s="130"/>
      <c r="N455" s="262"/>
    </row>
    <row r="456" spans="2:14" ht="12.6" customHeight="1">
      <c r="B456" s="245"/>
      <c r="C456" s="248"/>
      <c r="D456" s="257"/>
      <c r="E456" s="254"/>
      <c r="F456" s="291"/>
      <c r="G456" s="266"/>
      <c r="H456" s="260"/>
      <c r="I456" s="131"/>
      <c r="J456" s="251"/>
      <c r="K456" s="131"/>
      <c r="L456" s="132"/>
      <c r="M456" s="133"/>
      <c r="N456" s="263"/>
    </row>
    <row r="457" spans="2:14" ht="12.6" customHeight="1">
      <c r="B457" s="243"/>
      <c r="C457" s="246"/>
      <c r="D457" s="255" t="str">
        <f>IF(B457="","",IF(B457=1,DATE(YEAR($E$3),B457,C457),IF(B457=2,DATE(YEAR($E$3),B457,C457),IF(B457=3,DATE(YEAR($E$3),B457,C457),DATE(YEAR($P$3),B457,C457)))))</f>
        <v/>
      </c>
      <c r="E457" s="252" t="str">
        <f>IF(B457="","",TEXT(WEEKDAY(D457),"aaa"))</f>
        <v/>
      </c>
      <c r="F457" s="289"/>
      <c r="G457" s="264" t="str">
        <f>IF(F457="","",IF(F457&lt;100,VLOOKUP(F457,'研修事項 一覧'!$B$223:$D$271,2,FALSE),IF(F457&gt;=100,VLOOKUP(F457,'研修事項 一覧'!$F$223:$H$245,2,FALSE),"再入力")))</f>
        <v/>
      </c>
      <c r="H457" s="258" t="str">
        <f>IF(F457="","",IF(F457&lt;100,VLOOKUP(F457,'研修事項 一覧'!$B$223:$D$271,3,FALSE),IF(F457&gt;=100,VLOOKUP(F457,'研修事項 一覧'!$F$223:$H$245,3,FALSE),"再入力")))</f>
        <v/>
      </c>
      <c r="I457" s="125"/>
      <c r="J457" s="249"/>
      <c r="K457" s="125"/>
      <c r="L457" s="126"/>
      <c r="M457" s="127"/>
      <c r="N457" s="261"/>
    </row>
    <row r="458" spans="2:14" ht="12.6" customHeight="1">
      <c r="B458" s="244"/>
      <c r="C458" s="247"/>
      <c r="D458" s="256"/>
      <c r="E458" s="253"/>
      <c r="F458" s="290"/>
      <c r="G458" s="265"/>
      <c r="H458" s="259"/>
      <c r="I458" s="128"/>
      <c r="J458" s="250"/>
      <c r="K458" s="128"/>
      <c r="L458" s="129"/>
      <c r="M458" s="130"/>
      <c r="N458" s="262"/>
    </row>
    <row r="459" spans="2:14" ht="12.6" customHeight="1">
      <c r="B459" s="244"/>
      <c r="C459" s="247"/>
      <c r="D459" s="256"/>
      <c r="E459" s="253"/>
      <c r="F459" s="290"/>
      <c r="G459" s="265"/>
      <c r="H459" s="259"/>
      <c r="I459" s="128"/>
      <c r="J459" s="250"/>
      <c r="K459" s="128"/>
      <c r="L459" s="129"/>
      <c r="M459" s="130"/>
      <c r="N459" s="262"/>
    </row>
    <row r="460" spans="2:14" ht="12.6" customHeight="1">
      <c r="B460" s="244"/>
      <c r="C460" s="247"/>
      <c r="D460" s="256"/>
      <c r="E460" s="253"/>
      <c r="F460" s="290"/>
      <c r="G460" s="265"/>
      <c r="H460" s="259"/>
      <c r="I460" s="128"/>
      <c r="J460" s="250"/>
      <c r="K460" s="128"/>
      <c r="L460" s="129"/>
      <c r="M460" s="130"/>
      <c r="N460" s="262"/>
    </row>
    <row r="461" spans="2:14" ht="12.6" customHeight="1">
      <c r="B461" s="245"/>
      <c r="C461" s="248"/>
      <c r="D461" s="257"/>
      <c r="E461" s="254"/>
      <c r="F461" s="291"/>
      <c r="G461" s="266"/>
      <c r="H461" s="260"/>
      <c r="I461" s="131"/>
      <c r="J461" s="251"/>
      <c r="K461" s="131"/>
      <c r="L461" s="132"/>
      <c r="M461" s="133"/>
      <c r="N461" s="263"/>
    </row>
    <row r="462" spans="2:14" ht="12.6" customHeight="1">
      <c r="B462" s="243"/>
      <c r="C462" s="246"/>
      <c r="D462" s="255" t="str">
        <f>IF(B462="","",IF(B462=1,DATE(YEAR($E$3),B462,C462),IF(B462=2,DATE(YEAR($E$3),B462,C462),IF(B462=3,DATE(YEAR($E$3),B462,C462),DATE(YEAR($P$3),B462,C462)))))</f>
        <v/>
      </c>
      <c r="E462" s="252" t="str">
        <f>IF(B462="","",TEXT(WEEKDAY(D462),"aaa"))</f>
        <v/>
      </c>
      <c r="F462" s="289"/>
      <c r="G462" s="264" t="str">
        <f>IF(F462="","",IF(F462&lt;100,VLOOKUP(F462,'研修事項 一覧'!$B$223:$D$271,2,FALSE),IF(F462&gt;=100,VLOOKUP(F462,'研修事項 一覧'!$F$223:$H$245,2,FALSE),"再入力")))</f>
        <v/>
      </c>
      <c r="H462" s="258" t="str">
        <f>IF(F462="","",IF(F462&lt;100,VLOOKUP(F462,'研修事項 一覧'!$B$223:$D$271,3,FALSE),IF(F462&gt;=100,VLOOKUP(F462,'研修事項 一覧'!$F$223:$H$245,3,FALSE),"再入力")))</f>
        <v/>
      </c>
      <c r="I462" s="125"/>
      <c r="J462" s="249"/>
      <c r="K462" s="125"/>
      <c r="L462" s="126"/>
      <c r="M462" s="127"/>
      <c r="N462" s="261"/>
    </row>
    <row r="463" spans="2:14" ht="12.6" customHeight="1">
      <c r="B463" s="244"/>
      <c r="C463" s="247"/>
      <c r="D463" s="256"/>
      <c r="E463" s="253"/>
      <c r="F463" s="290"/>
      <c r="G463" s="265"/>
      <c r="H463" s="259"/>
      <c r="I463" s="128"/>
      <c r="J463" s="250"/>
      <c r="K463" s="128"/>
      <c r="L463" s="129"/>
      <c r="M463" s="130"/>
      <c r="N463" s="262"/>
    </row>
    <row r="464" spans="2:14" ht="12.6" customHeight="1">
      <c r="B464" s="244"/>
      <c r="C464" s="247"/>
      <c r="D464" s="256"/>
      <c r="E464" s="253"/>
      <c r="F464" s="290"/>
      <c r="G464" s="265"/>
      <c r="H464" s="259"/>
      <c r="I464" s="128"/>
      <c r="J464" s="250"/>
      <c r="K464" s="128"/>
      <c r="L464" s="129"/>
      <c r="M464" s="130"/>
      <c r="N464" s="262"/>
    </row>
    <row r="465" spans="2:14" ht="12.6" customHeight="1">
      <c r="B465" s="244"/>
      <c r="C465" s="247"/>
      <c r="D465" s="256"/>
      <c r="E465" s="253"/>
      <c r="F465" s="290"/>
      <c r="G465" s="265"/>
      <c r="H465" s="259"/>
      <c r="I465" s="128"/>
      <c r="J465" s="250"/>
      <c r="K465" s="128"/>
      <c r="L465" s="129"/>
      <c r="M465" s="130"/>
      <c r="N465" s="262"/>
    </row>
    <row r="466" spans="2:14" ht="12.6" customHeight="1">
      <c r="B466" s="245"/>
      <c r="C466" s="248"/>
      <c r="D466" s="257"/>
      <c r="E466" s="254"/>
      <c r="F466" s="291"/>
      <c r="G466" s="266"/>
      <c r="H466" s="260"/>
      <c r="I466" s="131"/>
      <c r="J466" s="251"/>
      <c r="K466" s="131"/>
      <c r="L466" s="129"/>
      <c r="M466" s="133"/>
      <c r="N466" s="263"/>
    </row>
    <row r="467" spans="2:14" ht="12.6" customHeight="1">
      <c r="B467" s="243"/>
      <c r="C467" s="246"/>
      <c r="D467" s="255" t="str">
        <f>IF(B467="","",IF(B467=1,DATE(YEAR($E$3),B467,C467),IF(B467=2,DATE(YEAR($E$3),B467,C467),IF(B467=3,DATE(YEAR($E$3),B467,C467),DATE(YEAR($P$3),B467,C467)))))</f>
        <v/>
      </c>
      <c r="E467" s="252" t="str">
        <f>IF(B467="","",TEXT(WEEKDAY(D467),"aaa"))</f>
        <v/>
      </c>
      <c r="F467" s="289"/>
      <c r="G467" s="264" t="str">
        <f>IF(F467="","",IF(F467&lt;100,VLOOKUP(F467,'研修事項 一覧'!$B$223:$D$271,2,FALSE),IF(F467&gt;=100,VLOOKUP(F467,'研修事項 一覧'!$F$223:$H$245,2,FALSE),"再入力")))</f>
        <v/>
      </c>
      <c r="H467" s="258" t="str">
        <f>IF(F467="","",IF(F467&lt;100,VLOOKUP(F467,'研修事項 一覧'!$B$223:$D$271,3,FALSE),IF(F467&gt;=100,VLOOKUP(F467,'研修事項 一覧'!$F$223:$H$245,3,FALSE),"再入力")))</f>
        <v/>
      </c>
      <c r="I467" s="125"/>
      <c r="J467" s="249"/>
      <c r="K467" s="125"/>
      <c r="L467" s="126"/>
      <c r="M467" s="127"/>
      <c r="N467" s="261"/>
    </row>
    <row r="468" spans="2:14" ht="12.6" customHeight="1">
      <c r="B468" s="244"/>
      <c r="C468" s="247"/>
      <c r="D468" s="256"/>
      <c r="E468" s="253"/>
      <c r="F468" s="290"/>
      <c r="G468" s="265"/>
      <c r="H468" s="259"/>
      <c r="I468" s="128"/>
      <c r="J468" s="250"/>
      <c r="K468" s="128"/>
      <c r="L468" s="129"/>
      <c r="M468" s="130"/>
      <c r="N468" s="262"/>
    </row>
    <row r="469" spans="2:14" ht="12.6" customHeight="1">
      <c r="B469" s="244"/>
      <c r="C469" s="247"/>
      <c r="D469" s="256"/>
      <c r="E469" s="253"/>
      <c r="F469" s="290"/>
      <c r="G469" s="265"/>
      <c r="H469" s="259"/>
      <c r="I469" s="128"/>
      <c r="J469" s="250"/>
      <c r="K469" s="128"/>
      <c r="L469" s="129"/>
      <c r="M469" s="130"/>
      <c r="N469" s="262"/>
    </row>
    <row r="470" spans="2:14" ht="12.6" customHeight="1">
      <c r="B470" s="244"/>
      <c r="C470" s="247"/>
      <c r="D470" s="256"/>
      <c r="E470" s="253"/>
      <c r="F470" s="290"/>
      <c r="G470" s="265"/>
      <c r="H470" s="259"/>
      <c r="I470" s="128"/>
      <c r="J470" s="250"/>
      <c r="K470" s="128"/>
      <c r="L470" s="129"/>
      <c r="M470" s="130"/>
      <c r="N470" s="262"/>
    </row>
    <row r="471" spans="2:14" ht="12.6" customHeight="1">
      <c r="B471" s="245"/>
      <c r="C471" s="248"/>
      <c r="D471" s="257"/>
      <c r="E471" s="254"/>
      <c r="F471" s="291"/>
      <c r="G471" s="266"/>
      <c r="H471" s="260"/>
      <c r="I471" s="131"/>
      <c r="J471" s="251"/>
      <c r="K471" s="131"/>
      <c r="L471" s="129"/>
      <c r="M471" s="133"/>
      <c r="N471" s="263"/>
    </row>
    <row r="472" spans="2:14" ht="12.6" customHeight="1">
      <c r="B472" s="243"/>
      <c r="C472" s="246"/>
      <c r="D472" s="255" t="str">
        <f>IF(B472="","",IF(B472=1,DATE(YEAR($E$3),B472,C472),IF(B472=2,DATE(YEAR($E$3),B472,C472),IF(B472=3,DATE(YEAR($E$3),B472,C472),DATE(YEAR($P$3),B472,C472)))))</f>
        <v/>
      </c>
      <c r="E472" s="252" t="str">
        <f>IF(B472="","",TEXT(WEEKDAY(D472),"aaa"))</f>
        <v/>
      </c>
      <c r="F472" s="289"/>
      <c r="G472" s="264" t="str">
        <f>IF(F472="","",IF(F472&lt;100,VLOOKUP(F472,'研修事項 一覧'!$B$223:$D$271,2,FALSE),IF(F472&gt;=100,VLOOKUP(F472,'研修事項 一覧'!$F$223:$H$245,2,FALSE),"再入力")))</f>
        <v/>
      </c>
      <c r="H472" s="258" t="str">
        <f>IF(F472="","",IF(F472&lt;100,VLOOKUP(F472,'研修事項 一覧'!$B$223:$D$271,3,FALSE),IF(F472&gt;=100,VLOOKUP(F472,'研修事項 一覧'!$F$223:$H$245,3,FALSE),"再入力")))</f>
        <v/>
      </c>
      <c r="I472" s="125"/>
      <c r="J472" s="249"/>
      <c r="K472" s="125"/>
      <c r="L472" s="126"/>
      <c r="M472" s="127"/>
      <c r="N472" s="261"/>
    </row>
    <row r="473" spans="2:14" ht="12.6" customHeight="1">
      <c r="B473" s="244"/>
      <c r="C473" s="247"/>
      <c r="D473" s="256"/>
      <c r="E473" s="253"/>
      <c r="F473" s="290"/>
      <c r="G473" s="265"/>
      <c r="H473" s="259"/>
      <c r="I473" s="128"/>
      <c r="J473" s="250"/>
      <c r="K473" s="128"/>
      <c r="L473" s="129"/>
      <c r="M473" s="130"/>
      <c r="N473" s="262"/>
    </row>
    <row r="474" spans="2:14" ht="12.6" customHeight="1">
      <c r="B474" s="244"/>
      <c r="C474" s="247"/>
      <c r="D474" s="256"/>
      <c r="E474" s="253"/>
      <c r="F474" s="290"/>
      <c r="G474" s="265"/>
      <c r="H474" s="259"/>
      <c r="I474" s="128"/>
      <c r="J474" s="250"/>
      <c r="K474" s="128"/>
      <c r="L474" s="129"/>
      <c r="M474" s="130"/>
      <c r="N474" s="262"/>
    </row>
    <row r="475" spans="2:14" ht="12.6" customHeight="1">
      <c r="B475" s="244"/>
      <c r="C475" s="247"/>
      <c r="D475" s="256"/>
      <c r="E475" s="253"/>
      <c r="F475" s="290"/>
      <c r="G475" s="265"/>
      <c r="H475" s="259"/>
      <c r="I475" s="128"/>
      <c r="J475" s="250"/>
      <c r="K475" s="128"/>
      <c r="L475" s="129"/>
      <c r="M475" s="130"/>
      <c r="N475" s="262"/>
    </row>
    <row r="476" spans="2:14" ht="12.6" customHeight="1">
      <c r="B476" s="245"/>
      <c r="C476" s="248"/>
      <c r="D476" s="257"/>
      <c r="E476" s="254"/>
      <c r="F476" s="291"/>
      <c r="G476" s="266"/>
      <c r="H476" s="260"/>
      <c r="I476" s="131"/>
      <c r="J476" s="251"/>
      <c r="K476" s="131"/>
      <c r="L476" s="129"/>
      <c r="M476" s="133"/>
      <c r="N476" s="263"/>
    </row>
    <row r="477" spans="2:14" ht="12.6" customHeight="1">
      <c r="B477" s="243"/>
      <c r="C477" s="246"/>
      <c r="D477" s="255" t="str">
        <f>IF(B477="","",IF(B477=1,DATE(YEAR($E$3),B477,C477),IF(B477=2,DATE(YEAR($E$3),B477,C477),IF(B477=3,DATE(YEAR($E$3),B477,C477),DATE(YEAR($P$3),B477,C477)))))</f>
        <v/>
      </c>
      <c r="E477" s="252" t="str">
        <f>IF(B477="","",TEXT(WEEKDAY(D477),"aaa"))</f>
        <v/>
      </c>
      <c r="F477" s="289"/>
      <c r="G477" s="264" t="str">
        <f>IF(F477="","",IF(F477&lt;100,VLOOKUP(F477,'研修事項 一覧'!$B$223:$D$271,2,FALSE),IF(F477&gt;=100,VLOOKUP(F477,'研修事項 一覧'!$F$223:$H$245,2,FALSE),"再入力")))</f>
        <v/>
      </c>
      <c r="H477" s="258" t="str">
        <f>IF(F477="","",IF(F477&lt;100,VLOOKUP(F477,'研修事項 一覧'!$B$223:$D$271,3,FALSE),IF(F477&gt;=100,VLOOKUP(F477,'研修事項 一覧'!$F$223:$H$245,3,FALSE),"再入力")))</f>
        <v/>
      </c>
      <c r="I477" s="125"/>
      <c r="J477" s="249"/>
      <c r="K477" s="125"/>
      <c r="L477" s="126"/>
      <c r="M477" s="127"/>
      <c r="N477" s="261"/>
    </row>
    <row r="478" spans="2:14" ht="12.6" customHeight="1">
      <c r="B478" s="244"/>
      <c r="C478" s="247"/>
      <c r="D478" s="256"/>
      <c r="E478" s="253"/>
      <c r="F478" s="290"/>
      <c r="G478" s="265"/>
      <c r="H478" s="259"/>
      <c r="I478" s="128"/>
      <c r="J478" s="250"/>
      <c r="K478" s="128"/>
      <c r="L478" s="129"/>
      <c r="M478" s="130"/>
      <c r="N478" s="262"/>
    </row>
    <row r="479" spans="2:14" ht="12.6" customHeight="1">
      <c r="B479" s="244"/>
      <c r="C479" s="247"/>
      <c r="D479" s="256"/>
      <c r="E479" s="253"/>
      <c r="F479" s="290"/>
      <c r="G479" s="265"/>
      <c r="H479" s="259"/>
      <c r="I479" s="128"/>
      <c r="J479" s="250"/>
      <c r="K479" s="128"/>
      <c r="L479" s="129"/>
      <c r="M479" s="130"/>
      <c r="N479" s="262"/>
    </row>
    <row r="480" spans="2:14" ht="12.6" customHeight="1">
      <c r="B480" s="244"/>
      <c r="C480" s="247"/>
      <c r="D480" s="256"/>
      <c r="E480" s="253"/>
      <c r="F480" s="290"/>
      <c r="G480" s="265"/>
      <c r="H480" s="259"/>
      <c r="I480" s="128"/>
      <c r="J480" s="250"/>
      <c r="K480" s="128"/>
      <c r="L480" s="129"/>
      <c r="M480" s="130"/>
      <c r="N480" s="262"/>
    </row>
    <row r="481" spans="2:14" ht="12.6" customHeight="1">
      <c r="B481" s="245"/>
      <c r="C481" s="248"/>
      <c r="D481" s="257"/>
      <c r="E481" s="254"/>
      <c r="F481" s="291"/>
      <c r="G481" s="266"/>
      <c r="H481" s="260"/>
      <c r="I481" s="131"/>
      <c r="J481" s="251"/>
      <c r="K481" s="131"/>
      <c r="L481" s="132"/>
      <c r="M481" s="133"/>
      <c r="N481" s="263"/>
    </row>
    <row r="482" spans="2:14" ht="12.6" customHeight="1">
      <c r="E482" s="147"/>
      <c r="F482" s="116"/>
      <c r="G482" s="117"/>
      <c r="H482" s="118"/>
      <c r="I482" s="115" t="s">
        <v>784</v>
      </c>
      <c r="J482" s="283" t="s">
        <v>774</v>
      </c>
      <c r="K482" s="283"/>
      <c r="L482" s="283"/>
      <c r="M482" s="283"/>
      <c r="N482" s="284" t="s">
        <v>187</v>
      </c>
    </row>
    <row r="483" spans="2:14" ht="12.6" customHeight="1">
      <c r="E483" s="148"/>
      <c r="F483" s="282" t="s">
        <v>173</v>
      </c>
      <c r="G483" s="282"/>
      <c r="H483" s="282"/>
      <c r="I483" s="115">
        <f>I491</f>
        <v>0</v>
      </c>
      <c r="J483" s="283">
        <f>J491</f>
        <v>0</v>
      </c>
      <c r="K483" s="283"/>
      <c r="L483" s="283"/>
      <c r="M483" s="283"/>
      <c r="N483" s="285"/>
    </row>
    <row r="484" spans="2:14" ht="12.6" customHeight="1">
      <c r="E484" s="148"/>
      <c r="F484" s="283" t="s">
        <v>174</v>
      </c>
      <c r="G484" s="283"/>
      <c r="H484" s="283"/>
      <c r="I484" s="115">
        <f>K491</f>
        <v>0</v>
      </c>
      <c r="J484" s="283">
        <f>L491</f>
        <v>0</v>
      </c>
      <c r="K484" s="283"/>
      <c r="L484" s="283"/>
      <c r="M484" s="283"/>
      <c r="N484" s="285"/>
    </row>
    <row r="485" spans="2:14" ht="12.6" customHeight="1">
      <c r="E485" s="148"/>
      <c r="F485" s="283" t="s">
        <v>175</v>
      </c>
      <c r="G485" s="283"/>
      <c r="H485" s="283"/>
      <c r="I485" s="115">
        <f>M491</f>
        <v>0</v>
      </c>
      <c r="J485" s="283">
        <f>N491</f>
        <v>0</v>
      </c>
      <c r="K485" s="283"/>
      <c r="L485" s="283"/>
      <c r="M485" s="283"/>
      <c r="N485" s="286"/>
    </row>
    <row r="486" spans="2:14" ht="12.6" customHeight="1">
      <c r="E486" s="148"/>
      <c r="F486" s="283" t="s">
        <v>180</v>
      </c>
      <c r="G486" s="283"/>
      <c r="H486" s="283"/>
      <c r="I486" s="283" t="str">
        <f>IF(DSUM(B5:J481,J5,J7:J481)=130,130,"時間不足")</f>
        <v>時間不足</v>
      </c>
      <c r="J486" s="283"/>
      <c r="K486" s="283"/>
      <c r="L486" s="283"/>
      <c r="M486" s="283"/>
      <c r="N486" s="114">
        <f>COUNTIF(N7:N481,"○")</f>
        <v>0</v>
      </c>
    </row>
    <row r="490" spans="2:14" hidden="1">
      <c r="I490" s="1" t="s">
        <v>176</v>
      </c>
      <c r="J490" s="1" t="s">
        <v>177</v>
      </c>
      <c r="K490" s="4" t="s">
        <v>178</v>
      </c>
      <c r="L490" s="4" t="s">
        <v>177</v>
      </c>
      <c r="M490" s="4" t="s">
        <v>179</v>
      </c>
      <c r="N490" s="1" t="s">
        <v>177</v>
      </c>
    </row>
    <row r="491" spans="2:14" hidden="1">
      <c r="I491" s="1">
        <f t="shared" ref="I491:N491" si="0">SUM(I492:I586)</f>
        <v>0</v>
      </c>
      <c r="J491" s="1">
        <f t="shared" si="0"/>
        <v>0</v>
      </c>
      <c r="K491" s="1">
        <f t="shared" si="0"/>
        <v>0</v>
      </c>
      <c r="L491" s="1">
        <f t="shared" si="0"/>
        <v>0</v>
      </c>
      <c r="M491" s="1">
        <f t="shared" si="0"/>
        <v>0</v>
      </c>
      <c r="N491" s="1">
        <f t="shared" si="0"/>
        <v>0</v>
      </c>
    </row>
    <row r="492" spans="2:14" ht="10.15" hidden="1" customHeight="1">
      <c r="I492" s="114" t="str">
        <f>IF(AND($B7&gt;=4,$B7&lt;9,$F7&lt;100),$J7,"")</f>
        <v/>
      </c>
      <c r="J492" s="114" t="str">
        <f>IF(AND($B7&gt;=4,$B7&lt;9,$F7&gt;=100),$J7,"")</f>
        <v/>
      </c>
      <c r="K492" s="114" t="str">
        <f>IF(AND($B7&gt;=9,$B7&lt;13,$F7&lt;100),$J7,"")</f>
        <v/>
      </c>
      <c r="L492" s="114" t="str">
        <f>IF(AND($B7&gt;=9,$B7&lt;13,$F7&gt;=100),$J7,"")</f>
        <v/>
      </c>
      <c r="M492" s="114" t="str">
        <f>IF(AND($B7&gt;=1,$B7&lt;4,$F7&lt;100),$J7,"")</f>
        <v/>
      </c>
      <c r="N492" s="114" t="str">
        <f>IF(AND($B7&gt;=1,$B7&lt;4,$F7&gt;=100),$J7,"")</f>
        <v/>
      </c>
    </row>
    <row r="493" spans="2:14" ht="10.15" hidden="1" customHeight="1">
      <c r="I493" s="114" t="str">
        <f>IF(AND($B12&gt;=4,$B12&lt;9,$F12&lt;100),$J12,"")</f>
        <v/>
      </c>
      <c r="J493" s="114" t="str">
        <f>IF(AND($B12&gt;=4,$B12&lt;9,$F12&gt;=100),$J12,"")</f>
        <v/>
      </c>
      <c r="K493" s="114" t="str">
        <f>IF(AND($B12&gt;=9,$B12&lt;13,$F12&lt;100),$J12,"")</f>
        <v/>
      </c>
      <c r="L493" s="114" t="str">
        <f>IF(AND($B12&gt;=9,$B12&lt;13,$F12&gt;=100),$J12,"")</f>
        <v/>
      </c>
      <c r="M493" s="114" t="str">
        <f>IF(AND($B12&gt;=1,$B12&lt;4,$F12&lt;100),$J12,"")</f>
        <v/>
      </c>
      <c r="N493" s="114" t="str">
        <f>IF(AND($B12&gt;=1,$B12&lt;4,$F12&gt;=100),$J12,"")</f>
        <v/>
      </c>
    </row>
    <row r="494" spans="2:14" ht="10.15" hidden="1" customHeight="1">
      <c r="I494" s="114" t="str">
        <f>IF(AND($B17&gt;=4,$B17&lt;9,$F17&lt;100),$J17,"")</f>
        <v/>
      </c>
      <c r="J494" s="114" t="str">
        <f>IF(AND($B17&gt;=4,$B17&lt;9,$F17&gt;=100),$J17,"")</f>
        <v/>
      </c>
      <c r="K494" s="114" t="str">
        <f>IF(AND($B17&gt;=9,$B17&lt;13,$F17&lt;100),$J17,"")</f>
        <v/>
      </c>
      <c r="L494" s="114" t="str">
        <f>IF(AND($B17&gt;=9,$B17&lt;13,$F17&gt;=100),$J17,"")</f>
        <v/>
      </c>
      <c r="M494" s="114" t="str">
        <f>IF(AND($B17&gt;=1,$B17&lt;4,$F17&lt;100),$J17,"")</f>
        <v/>
      </c>
      <c r="N494" s="114" t="str">
        <f>IF(AND($B17&gt;=1,$B17&lt;4,$F17&gt;=100),$J17,"")</f>
        <v/>
      </c>
    </row>
    <row r="495" spans="2:14" ht="10.15" hidden="1" customHeight="1">
      <c r="I495" s="114" t="str">
        <f>IF(AND($B22&gt;=4,$B22&lt;9,$F22&lt;100),$J22,"")</f>
        <v/>
      </c>
      <c r="J495" s="114" t="str">
        <f>IF(AND($B22&gt;=4,$B22&lt;9,$F22&gt;=100),$J22,"")</f>
        <v/>
      </c>
      <c r="K495" s="114" t="str">
        <f>IF(AND($B22&gt;=9,$B22&lt;13,$F22&lt;100),$J22,"")</f>
        <v/>
      </c>
      <c r="L495" s="114" t="str">
        <f>IF(AND($B22&gt;=9,$B22&lt;13,$F22&gt;=100),$J22,"")</f>
        <v/>
      </c>
      <c r="M495" s="114" t="str">
        <f>IF(AND($B22&gt;=1,$B22&lt;4,$F22&lt;100),$J22,"")</f>
        <v/>
      </c>
      <c r="N495" s="114" t="str">
        <f>IF(AND($B22&gt;=1,$B22&lt;4,$F22&gt;=100),$J22,"")</f>
        <v/>
      </c>
    </row>
    <row r="496" spans="2:14" ht="10.15" hidden="1" customHeight="1">
      <c r="I496" s="114" t="str">
        <f>IF(AND($B27&gt;=4,$B27&lt;9,$F27&lt;100),$J27,"")</f>
        <v/>
      </c>
      <c r="J496" s="114" t="str">
        <f>IF(AND($B27&gt;=4,$B27&lt;9,$F27&gt;=100),$J27,"")</f>
        <v/>
      </c>
      <c r="K496" s="114" t="str">
        <f>IF(AND($B27&gt;=9,$B27&lt;13,$F27&lt;100),$J27,"")</f>
        <v/>
      </c>
      <c r="L496" s="114" t="str">
        <f>IF(AND($B27&gt;=9,$B27&lt;13,$F27&gt;=100),$J27,"")</f>
        <v/>
      </c>
      <c r="M496" s="114" t="str">
        <f>IF(AND($B27&gt;=1,$B27&lt;4,$F27&lt;100),$J27,"")</f>
        <v/>
      </c>
      <c r="N496" s="114" t="str">
        <f>IF(AND($B27&gt;=1,$B27&lt;4,$F27&gt;=100),$J27,"")</f>
        <v/>
      </c>
    </row>
    <row r="497" spans="9:14" ht="10.15" hidden="1" customHeight="1">
      <c r="I497" s="114" t="str">
        <f>IF(AND($B32&gt;=4,$B32&lt;9,$F32&lt;100),$J32,"")</f>
        <v/>
      </c>
      <c r="J497" s="114" t="str">
        <f>IF(AND($B32&gt;=4,$B32&lt;9,$F32&gt;=100),$J32,"")</f>
        <v/>
      </c>
      <c r="K497" s="114" t="str">
        <f>IF(AND($B32&gt;=9,$B32&lt;13,$F32&lt;100),$J32,"")</f>
        <v/>
      </c>
      <c r="L497" s="114" t="str">
        <f>IF(AND($B32&gt;=9,$B32&lt;13,$F32&gt;=100),$J32,"")</f>
        <v/>
      </c>
      <c r="M497" s="114" t="str">
        <f>IF(AND($B32&gt;=1,$B32&lt;4,$F32&lt;100),$J32,"")</f>
        <v/>
      </c>
      <c r="N497" s="114" t="str">
        <f>IF(AND($B32&gt;=1,$B32&lt;4,$F32&gt;=100),$J32,"")</f>
        <v/>
      </c>
    </row>
    <row r="498" spans="9:14" ht="10.15" hidden="1" customHeight="1">
      <c r="I498" s="114" t="str">
        <f>IF(AND($B37&gt;=4,$B37&lt;9,$F37&lt;100),$J37,"")</f>
        <v/>
      </c>
      <c r="J498" s="114" t="str">
        <f>IF(AND($B37&gt;=4,$B37&lt;9,$F37&gt;=100),$J37,"")</f>
        <v/>
      </c>
      <c r="K498" s="114" t="str">
        <f>IF(AND($B37&gt;=9,$B37&lt;13,$F37&lt;100),$J37,"")</f>
        <v/>
      </c>
      <c r="L498" s="114" t="str">
        <f>IF(AND($B37&gt;=9,$B37&lt;13,$F37&gt;=100),$J37,"")</f>
        <v/>
      </c>
      <c r="M498" s="114" t="str">
        <f>IF(AND($B37&gt;=1,$B37&lt;4,$F37&lt;100),$J37,"")</f>
        <v/>
      </c>
      <c r="N498" s="114" t="str">
        <f>IF(AND($B37&gt;=1,$B37&lt;4,$F37&gt;=100),$J37,"")</f>
        <v/>
      </c>
    </row>
    <row r="499" spans="9:14" ht="10.15" hidden="1" customHeight="1">
      <c r="I499" s="114" t="str">
        <f>IF(AND($B42&gt;=4,$B42&lt;9,$F42&lt;100),$J42,"")</f>
        <v/>
      </c>
      <c r="J499" s="114" t="str">
        <f>IF(AND($B42&gt;=4,$B42&lt;9,$F42&gt;=100),$J42,"")</f>
        <v/>
      </c>
      <c r="K499" s="114" t="str">
        <f>IF(AND($B42&gt;=9,$B42&lt;13,$F42&lt;100),$J42,"")</f>
        <v/>
      </c>
      <c r="L499" s="114" t="str">
        <f>IF(AND($B42&gt;=9,$B42&lt;13,$F42&gt;=100),$J42,"")</f>
        <v/>
      </c>
      <c r="M499" s="114" t="str">
        <f>IF(AND($B42&gt;=1,$B42&lt;4,$F42&lt;100),$J42,"")</f>
        <v/>
      </c>
      <c r="N499" s="114" t="str">
        <f>IF(AND($B42&gt;=1,$B42&lt;4,$F42&gt;=100),$J42,"")</f>
        <v/>
      </c>
    </row>
    <row r="500" spans="9:14" ht="10.15" hidden="1" customHeight="1">
      <c r="I500" s="114" t="str">
        <f>IF(AND($B47&gt;=4,$B47&lt;9,$F47&lt;100),$J47,"")</f>
        <v/>
      </c>
      <c r="J500" s="114" t="str">
        <f>IF(AND($B47&gt;=4,$B47&lt;9,$F47&gt;=100),$J47,"")</f>
        <v/>
      </c>
      <c r="K500" s="114" t="str">
        <f>IF(AND($B47&gt;=9,$B47&lt;13,$F47&lt;100),$J47,"")</f>
        <v/>
      </c>
      <c r="L500" s="114" t="str">
        <f>IF(AND($B47&gt;=9,$B47&lt;13,$F47&gt;=100),$J47,"")</f>
        <v/>
      </c>
      <c r="M500" s="114" t="str">
        <f>IF(AND($B47&gt;=1,$B47&lt;4,$F47&lt;100),$J47,"")</f>
        <v/>
      </c>
      <c r="N500" s="114" t="str">
        <f>IF(AND($B47&gt;=1,$B47&lt;4,$F47&gt;=100),$J47,"")</f>
        <v/>
      </c>
    </row>
    <row r="501" spans="9:14" ht="10.15" hidden="1" customHeight="1">
      <c r="I501" s="114" t="str">
        <f>IF(AND($B52&gt;=4,$B52&lt;9,$F52&lt;100),$J52,"")</f>
        <v/>
      </c>
      <c r="J501" s="114" t="str">
        <f>IF(AND($B52&gt;=4,$B52&lt;9,$F52&gt;=100),$J52,"")</f>
        <v/>
      </c>
      <c r="K501" s="114" t="str">
        <f>IF(AND($B52&gt;=9,$B52&lt;13,$F52&lt;100),$J52,"")</f>
        <v/>
      </c>
      <c r="L501" s="114" t="str">
        <f>IF(AND($B52&gt;=9,$B52&lt;13,$F52&gt;=100),$J52,"")</f>
        <v/>
      </c>
      <c r="M501" s="114" t="str">
        <f>IF(AND($B52&gt;=1,$B52&lt;4,$F52&lt;100),$J52,"")</f>
        <v/>
      </c>
      <c r="N501" s="114" t="str">
        <f>IF(AND($B52&gt;=1,$B52&lt;4,$F52&gt;=100),$J52,"")</f>
        <v/>
      </c>
    </row>
    <row r="502" spans="9:14" ht="10.15" hidden="1" customHeight="1">
      <c r="I502" s="114" t="str">
        <f>IF(AND($B57&gt;=4,$B57&lt;9,$F57&lt;100),$J57,"")</f>
        <v/>
      </c>
      <c r="J502" s="114" t="str">
        <f>IF(AND($B57&gt;=4,$B57&lt;9,$F57&gt;=100),$J57,"")</f>
        <v/>
      </c>
      <c r="K502" s="114" t="str">
        <f>IF(AND($B57&gt;=9,$B57&lt;13,$F57&lt;100),$J57,"")</f>
        <v/>
      </c>
      <c r="L502" s="114" t="str">
        <f>IF(AND($B57&gt;=9,$B57&lt;13,$F57&gt;=100),$J57,"")</f>
        <v/>
      </c>
      <c r="M502" s="114" t="str">
        <f>IF(AND($B57&gt;=1,$B57&lt;4,$F57&lt;100),$J57,"")</f>
        <v/>
      </c>
      <c r="N502" s="114" t="str">
        <f>IF(AND($B57&gt;=1,$B57&lt;4,$F57&gt;=100),$J57,"")</f>
        <v/>
      </c>
    </row>
    <row r="503" spans="9:14" ht="10.15" hidden="1" customHeight="1">
      <c r="I503" s="114" t="str">
        <f>IF(AND($B62&gt;=4,$B62&lt;9,$F62&lt;100),$J62,"")</f>
        <v/>
      </c>
      <c r="J503" s="114" t="str">
        <f>IF(AND($B62&gt;=4,$B62&lt;9,$F62&gt;=100),$J62,"")</f>
        <v/>
      </c>
      <c r="K503" s="114" t="str">
        <f>IF(AND($B62&gt;=9,$B62&lt;13,$F62&lt;100),$J62,"")</f>
        <v/>
      </c>
      <c r="L503" s="114" t="str">
        <f>IF(AND($B62&gt;=9,$B62&lt;13,$F62&gt;=100),$J62,"")</f>
        <v/>
      </c>
      <c r="M503" s="114" t="str">
        <f>IF(AND($B62&gt;=1,$B62&lt;4,$F62&lt;100),$J62,"")</f>
        <v/>
      </c>
      <c r="N503" s="114" t="str">
        <f>IF(AND($B62&gt;=1,$B62&lt;4,$F62&gt;=100),$J62,"")</f>
        <v/>
      </c>
    </row>
    <row r="504" spans="9:14" ht="10.15" hidden="1" customHeight="1">
      <c r="I504" s="114" t="str">
        <f>IF(AND($B67&gt;=4,$B67&lt;9,$F67&lt;100),$J67,"")</f>
        <v/>
      </c>
      <c r="J504" s="114" t="str">
        <f>IF(AND($B67&gt;=4,$B67&lt;9,$F67&gt;=100),$J67,"")</f>
        <v/>
      </c>
      <c r="K504" s="114" t="str">
        <f>IF(AND($B67&gt;=9,$B67&lt;13,$F67&lt;100),$J67,"")</f>
        <v/>
      </c>
      <c r="L504" s="114" t="str">
        <f>IF(AND($B67&gt;=9,$B67&lt;13,$F67&gt;=100),$J67,"")</f>
        <v/>
      </c>
      <c r="M504" s="114" t="str">
        <f>IF(AND($B67&gt;=1,$B67&lt;4,$F67&lt;100),$J67,"")</f>
        <v/>
      </c>
      <c r="N504" s="114" t="str">
        <f>IF(AND($B67&gt;=1,$B67&lt;4,$F67&gt;=100),$J67,"")</f>
        <v/>
      </c>
    </row>
    <row r="505" spans="9:14" ht="10.15" hidden="1" customHeight="1">
      <c r="I505" s="114" t="str">
        <f>IF(AND($B72&gt;=4,$B72&lt;9,$F72&lt;100),$J72,"")</f>
        <v/>
      </c>
      <c r="J505" s="114" t="str">
        <f>IF(AND($B72&gt;=4,$B72&lt;9,$F72&gt;=100),$J72,"")</f>
        <v/>
      </c>
      <c r="K505" s="114" t="str">
        <f>IF(AND($B72&gt;=9,$B72&lt;13,$F72&lt;100),$J72,"")</f>
        <v/>
      </c>
      <c r="L505" s="114" t="str">
        <f>IF(AND($B72&gt;=9,$B72&lt;13,$F72&gt;=100),$J72,"")</f>
        <v/>
      </c>
      <c r="M505" s="114" t="str">
        <f>IF(AND($B72&gt;=1,$B72&lt;4,$F72&lt;100),$J72,"")</f>
        <v/>
      </c>
      <c r="N505" s="114" t="str">
        <f>IF(AND($B72&gt;=1,$B72&lt;4,$F72&gt;=100),$J72,"")</f>
        <v/>
      </c>
    </row>
    <row r="506" spans="9:14" ht="10.15" hidden="1" customHeight="1">
      <c r="I506" s="114" t="str">
        <f>IF(AND($B77&gt;=4,$B77&lt;9,$F77&lt;100),$J77,"")</f>
        <v/>
      </c>
      <c r="J506" s="114" t="str">
        <f>IF(AND($B77&gt;=4,$B77&lt;9,$F77&gt;=100),$J77,"")</f>
        <v/>
      </c>
      <c r="K506" s="114" t="str">
        <f>IF(AND($B77&gt;=9,$B77&lt;13,$F77&lt;100),$J77,"")</f>
        <v/>
      </c>
      <c r="L506" s="114" t="str">
        <f>IF(AND($B77&gt;=9,$B77&lt;13,$F77&gt;=100),$J77,"")</f>
        <v/>
      </c>
      <c r="M506" s="114" t="str">
        <f>IF(AND($B77&gt;=1,$B77&lt;4,$F77&lt;100),$J77,"")</f>
        <v/>
      </c>
      <c r="N506" s="114" t="str">
        <f>IF(AND($B77&gt;=1,$B77&lt;4,$F77&gt;=100),$J77,"")</f>
        <v/>
      </c>
    </row>
    <row r="507" spans="9:14" ht="10.15" hidden="1" customHeight="1">
      <c r="I507" s="114" t="str">
        <f>IF(AND($B82&gt;=4,$B82&lt;9,$F82&lt;100),$J82,"")</f>
        <v/>
      </c>
      <c r="J507" s="114" t="str">
        <f>IF(AND($B82&gt;=4,$B82&lt;9,$F82&gt;=100),$J82,"")</f>
        <v/>
      </c>
      <c r="K507" s="114" t="str">
        <f>IF(AND($B82&gt;=9,$B82&lt;13,$F82&lt;100),$J82,"")</f>
        <v/>
      </c>
      <c r="L507" s="114" t="str">
        <f>IF(AND($B82&gt;=9,$B82&lt;13,$F82&gt;=100),$J82,"")</f>
        <v/>
      </c>
      <c r="M507" s="114" t="str">
        <f>IF(AND($B82&gt;=1,$B82&lt;4,$F82&lt;100),$J82,"")</f>
        <v/>
      </c>
      <c r="N507" s="114" t="str">
        <f>IF(AND($B82&gt;=1,$B82&lt;4,$F82&gt;=100),$J82,"")</f>
        <v/>
      </c>
    </row>
    <row r="508" spans="9:14" ht="10.15" hidden="1" customHeight="1">
      <c r="I508" s="114" t="str">
        <f>IF(AND($B87&gt;=4,$B87&lt;9,$F87&lt;100),$J87,"")</f>
        <v/>
      </c>
      <c r="J508" s="114" t="str">
        <f>IF(AND($B87&gt;=4,$B87&lt;9,$F87&gt;=100),$J87,"")</f>
        <v/>
      </c>
      <c r="K508" s="114" t="str">
        <f>IF(AND($B87&gt;=9,$B87&lt;13,$F87&lt;100),$J87,"")</f>
        <v/>
      </c>
      <c r="L508" s="114" t="str">
        <f>IF(AND($B87&gt;=9,$B87&lt;13,$F87&gt;=100),$J87,"")</f>
        <v/>
      </c>
      <c r="M508" s="114" t="str">
        <f>IF(AND($B87&gt;=1,$B87&lt;4,$F87&lt;100),$J87,"")</f>
        <v/>
      </c>
      <c r="N508" s="114" t="str">
        <f>IF(AND($B87&gt;=1,$B87&lt;4,$F87&gt;=100),$J87,"")</f>
        <v/>
      </c>
    </row>
    <row r="509" spans="9:14" ht="10.15" hidden="1" customHeight="1">
      <c r="I509" s="114" t="str">
        <f>IF(AND($B92&gt;=4,$B92&lt;9,$F92&lt;100),$J92,"")</f>
        <v/>
      </c>
      <c r="J509" s="114" t="str">
        <f>IF(AND($B92&gt;=4,$B92&lt;9,$F92&gt;=100),$J92,"")</f>
        <v/>
      </c>
      <c r="K509" s="114" t="str">
        <f>IF(AND($B92&gt;=9,$B92&lt;13,$F92&lt;100),$J92,"")</f>
        <v/>
      </c>
      <c r="L509" s="114" t="str">
        <f>IF(AND($B92&gt;=9,$B92&lt;13,$F92&gt;=100),$J92,"")</f>
        <v/>
      </c>
      <c r="M509" s="114" t="str">
        <f>IF(AND($B92&gt;=1,$B92&lt;4,$F92&lt;100),$J92,"")</f>
        <v/>
      </c>
      <c r="N509" s="114" t="str">
        <f>IF(AND($B92&gt;=1,$B92&lt;4,$F92&gt;=100),$J92,"")</f>
        <v/>
      </c>
    </row>
    <row r="510" spans="9:14" ht="10.15" hidden="1" customHeight="1">
      <c r="I510" s="114" t="str">
        <f>IF(AND($B97&gt;=4,$B97&lt;9,$F97&lt;100),$J97,"")</f>
        <v/>
      </c>
      <c r="J510" s="114" t="str">
        <f>IF(AND($B97&gt;=4,$B97&lt;9,$F97&gt;=100),$J97,"")</f>
        <v/>
      </c>
      <c r="K510" s="114" t="str">
        <f>IF(AND($B97&gt;=9,$B97&lt;13,$F97&lt;100),$J97,"")</f>
        <v/>
      </c>
      <c r="L510" s="114" t="str">
        <f>IF(AND($B97&gt;=9,$B97&lt;13,$F97&gt;=100),$J97,"")</f>
        <v/>
      </c>
      <c r="M510" s="114" t="str">
        <f>IF(AND($B97&gt;=1,$B97&lt;4,$F97&lt;100),$J97,"")</f>
        <v/>
      </c>
      <c r="N510" s="114" t="str">
        <f>IF(AND($B97&gt;=1,$B97&lt;4,$F97&gt;=100),$J97,"")</f>
        <v/>
      </c>
    </row>
    <row r="511" spans="9:14" ht="10.15" hidden="1" customHeight="1">
      <c r="I511" s="114" t="str">
        <f>IF(AND($B102&gt;=4,$B102&lt;9,$F102&lt;100),$J102,"")</f>
        <v/>
      </c>
      <c r="J511" s="114" t="str">
        <f>IF(AND($B102&gt;=4,$B102&lt;9,$F102&gt;=100),$J102,"")</f>
        <v/>
      </c>
      <c r="K511" s="114" t="str">
        <f>IF(AND($B102&gt;=9,$B102&lt;13,$F102&lt;100),$J102,"")</f>
        <v/>
      </c>
      <c r="L511" s="114" t="str">
        <f>IF(AND($B102&gt;=9,$B102&lt;13,$F102&gt;=100),$J102,"")</f>
        <v/>
      </c>
      <c r="M511" s="114" t="str">
        <f>IF(AND($B102&gt;=1,$B102&lt;4,$F102&lt;100),$J102,"")</f>
        <v/>
      </c>
      <c r="N511" s="114" t="str">
        <f>IF(AND($B102&gt;=1,$B102&lt;4,$F102&gt;=100),$J102,"")</f>
        <v/>
      </c>
    </row>
    <row r="512" spans="9:14" ht="10.15" hidden="1" customHeight="1">
      <c r="I512" s="114" t="str">
        <f>IF(AND($B107&gt;=4,$B107&lt;9,$F107&lt;100),$J107,"")</f>
        <v/>
      </c>
      <c r="J512" s="114" t="str">
        <f>IF(AND($B107&gt;=4,$B107&lt;9,$F107&gt;=100),$J107,"")</f>
        <v/>
      </c>
      <c r="K512" s="114" t="str">
        <f>IF(AND($B107&gt;=9,$B107&lt;13,$F107&lt;100),$J107,"")</f>
        <v/>
      </c>
      <c r="L512" s="114" t="str">
        <f>IF(AND($B107&gt;=9,$B107&lt;13,$F107&gt;=100),$J107,"")</f>
        <v/>
      </c>
      <c r="M512" s="114" t="str">
        <f>IF(AND($B107&gt;=1,$B107&lt;4,$F107&lt;100),$J107,"")</f>
        <v/>
      </c>
      <c r="N512" s="114" t="str">
        <f>IF(AND($B107&gt;=1,$B107&lt;4,$F107&gt;=100),$J107,"")</f>
        <v/>
      </c>
    </row>
    <row r="513" spans="9:14" ht="10.15" hidden="1" customHeight="1">
      <c r="I513" s="114" t="str">
        <f>IF(AND($B112&gt;=4,$B112&lt;9,$F112&lt;100),$J112,"")</f>
        <v/>
      </c>
      <c r="J513" s="114" t="str">
        <f>IF(AND($B112&gt;=4,$B112&lt;9,$F112&gt;=100),$J112,"")</f>
        <v/>
      </c>
      <c r="K513" s="114" t="str">
        <f>IF(AND($B112&gt;=9,$B112&lt;13,$F112&lt;100),$J112,"")</f>
        <v/>
      </c>
      <c r="L513" s="114" t="str">
        <f>IF(AND($B112&gt;=9,$B112&lt;13,$F112&gt;=100),$J112,"")</f>
        <v/>
      </c>
      <c r="M513" s="114" t="str">
        <f>IF(AND($B112&gt;=1,$B112&lt;4,$F112&lt;100),$J112,"")</f>
        <v/>
      </c>
      <c r="N513" s="114" t="str">
        <f>IF(AND($B112&gt;=1,$B112&lt;4,$F112&gt;=100),$J112,"")</f>
        <v/>
      </c>
    </row>
    <row r="514" spans="9:14" ht="10.15" hidden="1" customHeight="1">
      <c r="I514" s="114" t="str">
        <f>IF(AND($B117&gt;=4,$B117&lt;9,$F117&lt;100),$J117,"")</f>
        <v/>
      </c>
      <c r="J514" s="114" t="str">
        <f>IF(AND($B117&gt;=4,$B117&lt;9,$F117&gt;=100),$J117,"")</f>
        <v/>
      </c>
      <c r="K514" s="114" t="str">
        <f>IF(AND($B117&gt;=9,$B117&lt;13,$F117&lt;100),$J117,"")</f>
        <v/>
      </c>
      <c r="L514" s="114" t="str">
        <f>IF(AND($B117&gt;=9,$B117&lt;13,$F117&gt;=100),$J117,"")</f>
        <v/>
      </c>
      <c r="M514" s="114" t="str">
        <f>IF(AND($B117&gt;=1,$B117&lt;4,$F117&lt;100),$J117,"")</f>
        <v/>
      </c>
      <c r="N514" s="114" t="str">
        <f>IF(AND($B117&gt;=1,$B117&lt;4,$F117&gt;=100),$J117,"")</f>
        <v/>
      </c>
    </row>
    <row r="515" spans="9:14" ht="10.15" hidden="1" customHeight="1">
      <c r="I515" s="114" t="str">
        <f>IF(AND($B122&gt;=4,$B122&lt;9,$F122&lt;100),$J122,"")</f>
        <v/>
      </c>
      <c r="J515" s="114" t="str">
        <f>IF(AND($B122&gt;=4,$B122&lt;9,$F122&gt;=100),$J122,"")</f>
        <v/>
      </c>
      <c r="K515" s="114" t="str">
        <f>IF(AND($B122&gt;=9,$B122&lt;13,$F122&lt;100),$J122,"")</f>
        <v/>
      </c>
      <c r="L515" s="114" t="str">
        <f>IF(AND($B122&gt;=9,$B122&lt;13,$F122&gt;=100),$J122,"")</f>
        <v/>
      </c>
      <c r="M515" s="114" t="str">
        <f>IF(AND($B122&gt;=1,$B122&lt;4,$F122&lt;100),$J122,"")</f>
        <v/>
      </c>
      <c r="N515" s="114" t="str">
        <f>IF(AND($B122&gt;=1,$B122&lt;4,$F122&gt;=100),$J122,"")</f>
        <v/>
      </c>
    </row>
    <row r="516" spans="9:14" ht="10.15" hidden="1" customHeight="1">
      <c r="I516" s="114" t="str">
        <f>IF(AND($B127&gt;=4,$B127&lt;9,$F127&lt;100),$J127,"")</f>
        <v/>
      </c>
      <c r="J516" s="114" t="str">
        <f>IF(AND($B127&gt;=4,$B127&lt;9,$F127&gt;=100),$J127,"")</f>
        <v/>
      </c>
      <c r="K516" s="114" t="str">
        <f>IF(AND($B127&gt;=9,$B127&lt;13,$F127&lt;100),$J127,"")</f>
        <v/>
      </c>
      <c r="L516" s="114" t="str">
        <f>IF(AND($B127&gt;=9,$B127&lt;13,$F127&gt;=100),$J127,"")</f>
        <v/>
      </c>
      <c r="M516" s="114" t="str">
        <f>IF(AND($B127&gt;=1,$B127&lt;4,$F127&lt;100),$J127,"")</f>
        <v/>
      </c>
      <c r="N516" s="114" t="str">
        <f>IF(AND($B127&gt;=1,$B127&lt;4,$F127&gt;=100),$J127,"")</f>
        <v/>
      </c>
    </row>
    <row r="517" spans="9:14" ht="10.15" hidden="1" customHeight="1">
      <c r="I517" s="114" t="str">
        <f>IF(AND($B132&gt;=4,$B132&lt;9,$F132&lt;100),$J132,"")</f>
        <v/>
      </c>
      <c r="J517" s="114" t="str">
        <f>IF(AND($B132&gt;=4,$B132&lt;9,$F132&gt;=100),$J132,"")</f>
        <v/>
      </c>
      <c r="K517" s="114" t="str">
        <f>IF(AND($B132&gt;=9,$B132&lt;13,$F132&lt;100),$J132,"")</f>
        <v/>
      </c>
      <c r="L517" s="114" t="str">
        <f>IF(AND($B132&gt;=9,$B132&lt;13,$F132&gt;=100),$J132,"")</f>
        <v/>
      </c>
      <c r="M517" s="114" t="str">
        <f>IF(AND($B132&gt;=1,$B132&lt;4,$F132&lt;100),$J132,"")</f>
        <v/>
      </c>
      <c r="N517" s="114" t="str">
        <f>IF(AND($B132&gt;=1,$B132&lt;4,$F132&gt;=100),$J132,"")</f>
        <v/>
      </c>
    </row>
    <row r="518" spans="9:14" ht="10.15" hidden="1" customHeight="1">
      <c r="I518" s="114" t="str">
        <f>IF(AND($B137&gt;=4,$B137&lt;9,$F137&lt;100),$J137,"")</f>
        <v/>
      </c>
      <c r="J518" s="114" t="str">
        <f>IF(AND($B137&gt;=4,$B137&lt;9,$F137&gt;=100),$J137,"")</f>
        <v/>
      </c>
      <c r="K518" s="114" t="str">
        <f>IF(AND($B137&gt;=9,$B137&lt;13,$F137&lt;100),$J137,"")</f>
        <v/>
      </c>
      <c r="L518" s="114" t="str">
        <f>IF(AND($B137&gt;=9,$B137&lt;13,$F137&gt;=100),$J137,"")</f>
        <v/>
      </c>
      <c r="M518" s="114" t="str">
        <f>IF(AND($B137&gt;=1,$B137&lt;4,$F137&lt;100),$J137,"")</f>
        <v/>
      </c>
      <c r="N518" s="114" t="str">
        <f>IF(AND($B137&gt;=1,$B137&lt;4,$F137&gt;=100),$J137,"")</f>
        <v/>
      </c>
    </row>
    <row r="519" spans="9:14" ht="10.15" hidden="1" customHeight="1">
      <c r="I519" s="114" t="str">
        <f>IF(AND($B142&gt;=4,$B142&lt;9,$F142&lt;100),$J142,"")</f>
        <v/>
      </c>
      <c r="J519" s="114" t="str">
        <f>IF(AND($B142&gt;=4,$B142&lt;9,$F142&gt;=100),$J142,"")</f>
        <v/>
      </c>
      <c r="K519" s="114" t="str">
        <f>IF(AND($B142&gt;=9,$B142&lt;13,$F142&lt;100),$J142,"")</f>
        <v/>
      </c>
      <c r="L519" s="114" t="str">
        <f>IF(AND($B142&gt;=9,$B142&lt;13,$F142&gt;=100),$J142,"")</f>
        <v/>
      </c>
      <c r="M519" s="114" t="str">
        <f>IF(AND($B142&gt;=1,$B142&lt;4,$F142&lt;100),$J142,"")</f>
        <v/>
      </c>
      <c r="N519" s="114" t="str">
        <f>IF(AND($B142&gt;=1,$B142&lt;4,$F142&gt;=100),$J142,"")</f>
        <v/>
      </c>
    </row>
    <row r="520" spans="9:14" ht="10.15" hidden="1" customHeight="1">
      <c r="I520" s="114" t="str">
        <f>IF(AND($B147&gt;=4,$B147&lt;9,$F147&lt;100),$J147,"")</f>
        <v/>
      </c>
      <c r="J520" s="114" t="str">
        <f>IF(AND($B147&gt;=4,$B147&lt;9,$F147&gt;=100),$J147,"")</f>
        <v/>
      </c>
      <c r="K520" s="114" t="str">
        <f>IF(AND($B147&gt;=9,$B147&lt;13,$F147&lt;100),$J147,"")</f>
        <v/>
      </c>
      <c r="L520" s="114" t="str">
        <f>IF(AND($B147&gt;=9,$B147&lt;13,$F147&gt;=100),$J147,"")</f>
        <v/>
      </c>
      <c r="M520" s="114" t="str">
        <f>IF(AND($B147&gt;=1,$B147&lt;4,$F147&lt;100),$J147,"")</f>
        <v/>
      </c>
      <c r="N520" s="114" t="str">
        <f>IF(AND($B147&gt;=1,$B147&lt;4,$F147&gt;=100),$J147,"")</f>
        <v/>
      </c>
    </row>
    <row r="521" spans="9:14" ht="10.15" hidden="1" customHeight="1">
      <c r="I521" s="114" t="str">
        <f>IF(AND($B152&gt;=4,$B152&lt;9,$F152&lt;100),$J152,"")</f>
        <v/>
      </c>
      <c r="J521" s="114" t="str">
        <f>IF(AND($B152&gt;=4,$B152&lt;9,$F152&gt;=100),$J152,"")</f>
        <v/>
      </c>
      <c r="K521" s="114" t="str">
        <f>IF(AND($B152&gt;=9,$B152&lt;13,$F152&lt;100),$J152,"")</f>
        <v/>
      </c>
      <c r="L521" s="114" t="str">
        <f>IF(AND($B152&gt;=9,$B152&lt;13,$F152&gt;=100),$J152,"")</f>
        <v/>
      </c>
      <c r="M521" s="114" t="str">
        <f>IF(AND($B152&gt;=1,$B152&lt;4,$F152&lt;100),$J152,"")</f>
        <v/>
      </c>
      <c r="N521" s="114" t="str">
        <f>IF(AND($B152&gt;=1,$B152&lt;4,$F152&gt;=100),$J152,"")</f>
        <v/>
      </c>
    </row>
    <row r="522" spans="9:14" ht="10.15" hidden="1" customHeight="1">
      <c r="I522" s="114" t="str">
        <f>IF(AND($B157&gt;=4,$B157&lt;9,$F157&lt;100),$J157,"")</f>
        <v/>
      </c>
      <c r="J522" s="114" t="str">
        <f>IF(AND($B157&gt;=4,$B157&lt;9,$F157&gt;=100),$J157,"")</f>
        <v/>
      </c>
      <c r="K522" s="114" t="str">
        <f>IF(AND($B157&gt;=9,$B157&lt;13,$F157&lt;100),$J157,"")</f>
        <v/>
      </c>
      <c r="L522" s="114" t="str">
        <f>IF(AND($B157&gt;=9,$B157&lt;13,$F157&gt;=100),$J157,"")</f>
        <v/>
      </c>
      <c r="M522" s="114" t="str">
        <f>IF(AND($B157&gt;=1,$B157&lt;4,$F157&lt;100),$J157,"")</f>
        <v/>
      </c>
      <c r="N522" s="114" t="str">
        <f>IF(AND($B157&gt;=1,$B157&lt;4,$F157&gt;=100),$J157,"")</f>
        <v/>
      </c>
    </row>
    <row r="523" spans="9:14" ht="10.15" hidden="1" customHeight="1">
      <c r="I523" s="114" t="str">
        <f>IF(AND($B162&gt;=4,$B162&lt;9,$F162&lt;100),$J162,"")</f>
        <v/>
      </c>
      <c r="J523" s="114" t="str">
        <f>IF(AND($B162&gt;=4,$B162&lt;9,$F162&gt;=100),$J162,"")</f>
        <v/>
      </c>
      <c r="K523" s="114" t="str">
        <f>IF(AND($B162&gt;=9,$B162&lt;13,$F162&lt;100),$J162,"")</f>
        <v/>
      </c>
      <c r="L523" s="114" t="str">
        <f>IF(AND($B162&gt;=9,$B162&lt;13,$F162&gt;=100),$J162,"")</f>
        <v/>
      </c>
      <c r="M523" s="114" t="str">
        <f>IF(AND($B162&gt;=1,$B162&lt;4,$F162&lt;100),$J162,"")</f>
        <v/>
      </c>
      <c r="N523" s="114" t="str">
        <f>IF(AND($B162&gt;=1,$B162&lt;4,$F162&gt;=100),$J162,"")</f>
        <v/>
      </c>
    </row>
    <row r="524" spans="9:14" ht="10.15" hidden="1" customHeight="1">
      <c r="I524" s="114" t="str">
        <f>IF(AND($B167&gt;=4,$B167&lt;9,$F167&lt;100),$J167,"")</f>
        <v/>
      </c>
      <c r="J524" s="114" t="str">
        <f>IF(AND($B167&gt;=4,$B167&lt;9,$F167&gt;=100),$J167,"")</f>
        <v/>
      </c>
      <c r="K524" s="114" t="str">
        <f>IF(AND($B167&gt;=9,$B167&lt;13,$F167&lt;100),$J167,"")</f>
        <v/>
      </c>
      <c r="L524" s="114" t="str">
        <f>IF(AND($B167&gt;=9,$B167&lt;13,$F167&gt;=100),$J167,"")</f>
        <v/>
      </c>
      <c r="M524" s="114" t="str">
        <f>IF(AND($B167&gt;=1,$B167&lt;4,$F167&lt;100),$J167,"")</f>
        <v/>
      </c>
      <c r="N524" s="114" t="str">
        <f>IF(AND($B167&gt;=1,$B167&lt;4,$F167&gt;=100),$J167,"")</f>
        <v/>
      </c>
    </row>
    <row r="525" spans="9:14" ht="10.15" hidden="1" customHeight="1">
      <c r="I525" s="114" t="str">
        <f>IF(AND($B172&gt;=4,$B172&lt;9,$F172&lt;100),$J172,"")</f>
        <v/>
      </c>
      <c r="J525" s="114" t="str">
        <f>IF(AND($B172&gt;=4,$B172&lt;9,$F172&gt;=100),$J172,"")</f>
        <v/>
      </c>
      <c r="K525" s="114" t="str">
        <f>IF(AND($B172&gt;=9,$B172&lt;13,$F172&lt;100),$J172,"")</f>
        <v/>
      </c>
      <c r="L525" s="114" t="str">
        <f>IF(AND($B172&gt;=9,$B172&lt;13,$F172&gt;=100),$J172,"")</f>
        <v/>
      </c>
      <c r="M525" s="114" t="str">
        <f>IF(AND($B172&gt;=1,$B172&lt;4,$F172&lt;100),$J172,"")</f>
        <v/>
      </c>
      <c r="N525" s="114" t="str">
        <f>IF(AND($B172&gt;=1,$B172&lt;4,$F172&gt;=100),$J172,"")</f>
        <v/>
      </c>
    </row>
    <row r="526" spans="9:14" ht="10.15" hidden="1" customHeight="1">
      <c r="I526" s="114" t="str">
        <f>IF(AND($B177&gt;=4,$B177&lt;9,$F177&lt;100),$J177,"")</f>
        <v/>
      </c>
      <c r="J526" s="114" t="str">
        <f>IF(AND($B177&gt;=4,$B177&lt;9,$F177&gt;=100),$J177,"")</f>
        <v/>
      </c>
      <c r="K526" s="114" t="str">
        <f>IF(AND($B177&gt;=9,$B177&lt;13,$F177&lt;100),$J177,"")</f>
        <v/>
      </c>
      <c r="L526" s="114" t="str">
        <f>IF(AND($B177&gt;=9,$B177&lt;13,$F177&gt;=100),$J177,"")</f>
        <v/>
      </c>
      <c r="M526" s="114" t="str">
        <f>IF(AND($B177&gt;=1,$B177&lt;4,$F177&lt;100),$J177,"")</f>
        <v/>
      </c>
      <c r="N526" s="114" t="str">
        <f>IF(AND($B177&gt;=1,$B177&lt;4,$F177&gt;=100),$J177,"")</f>
        <v/>
      </c>
    </row>
    <row r="527" spans="9:14" ht="10.15" hidden="1" customHeight="1">
      <c r="I527" s="114" t="str">
        <f>IF(AND($B182&gt;=4,$B182&lt;9,$F182&lt;100),$J182,"")</f>
        <v/>
      </c>
      <c r="J527" s="114" t="str">
        <f>IF(AND($B182&gt;=4,$B182&lt;9,$F182&gt;=100),$J182,"")</f>
        <v/>
      </c>
      <c r="K527" s="114" t="str">
        <f>IF(AND($B182&gt;=9,$B182&lt;13,$F182&lt;100),$J182,"")</f>
        <v/>
      </c>
      <c r="L527" s="114" t="str">
        <f>IF(AND($B182&gt;=9,$B182&lt;13,$F182&gt;=100),$J182,"")</f>
        <v/>
      </c>
      <c r="M527" s="114" t="str">
        <f>IF(AND($B182&gt;=1,$B182&lt;4,$F182&lt;100),$J182,"")</f>
        <v/>
      </c>
      <c r="N527" s="114" t="str">
        <f>IF(AND($B182&gt;=1,$B182&lt;4,$F182&gt;=100),$J182,"")</f>
        <v/>
      </c>
    </row>
    <row r="528" spans="9:14" ht="10.15" hidden="1" customHeight="1">
      <c r="I528" s="114" t="str">
        <f>IF(AND($B187&gt;=4,$B187&lt;9,$F187&lt;100),$J187,"")</f>
        <v/>
      </c>
      <c r="J528" s="114" t="str">
        <f>IF(AND($B187&gt;=4,$B187&lt;9,$F187&gt;=100),$J187,"")</f>
        <v/>
      </c>
      <c r="K528" s="114" t="str">
        <f>IF(AND($B187&gt;=9,$B187&lt;13,$F187&lt;100),$J187,"")</f>
        <v/>
      </c>
      <c r="L528" s="114" t="str">
        <f>IF(AND($B187&gt;=9,$B187&lt;13,$F187&gt;=100),$J187,"")</f>
        <v/>
      </c>
      <c r="M528" s="114" t="str">
        <f>IF(AND($B187&gt;=1,$B187&lt;4,$F187&lt;100),$J187,"")</f>
        <v/>
      </c>
      <c r="N528" s="114" t="str">
        <f>IF(AND($B187&gt;=1,$B187&lt;4,$F187&gt;=100),$J187,"")</f>
        <v/>
      </c>
    </row>
    <row r="529" spans="9:14" ht="10.15" hidden="1" customHeight="1">
      <c r="I529" s="114" t="str">
        <f>IF(AND($B192&gt;=4,$B192&lt;9,$F192&lt;100),$J192,"")</f>
        <v/>
      </c>
      <c r="J529" s="114" t="str">
        <f>IF(AND($B192&gt;=4,$B192&lt;9,$F192&gt;=100),$J192,"")</f>
        <v/>
      </c>
      <c r="K529" s="114" t="str">
        <f>IF(AND($B192&gt;=9,$B192&lt;13,$F192&lt;100),$J192,"")</f>
        <v/>
      </c>
      <c r="L529" s="114" t="str">
        <f>IF(AND($B192&gt;=9,$B192&lt;13,$F192&gt;=100),$J192,"")</f>
        <v/>
      </c>
      <c r="M529" s="114" t="str">
        <f>IF(AND($B192&gt;=1,$B192&lt;4,$F192&lt;100),$J192,"")</f>
        <v/>
      </c>
      <c r="N529" s="114" t="str">
        <f>IF(AND($B192&gt;=1,$B192&lt;4,$F192&gt;=100),$J192,"")</f>
        <v/>
      </c>
    </row>
    <row r="530" spans="9:14" ht="10.15" hidden="1" customHeight="1">
      <c r="I530" s="114" t="str">
        <f>IF(AND($B197&gt;=4,$B197&lt;9,$F197&lt;100),$J197,"")</f>
        <v/>
      </c>
      <c r="J530" s="114" t="str">
        <f>IF(AND($B197&gt;=4,$B197&lt;9,$F197&gt;=100),$J197,"")</f>
        <v/>
      </c>
      <c r="K530" s="114" t="str">
        <f>IF(AND($B197&gt;=9,$B197&lt;13,$F197&lt;100),$J197,"")</f>
        <v/>
      </c>
      <c r="L530" s="114" t="str">
        <f>IF(AND($B197&gt;=9,$B197&lt;13,$F197&gt;=100),$J197,"")</f>
        <v/>
      </c>
      <c r="M530" s="114" t="str">
        <f>IF(AND($B197&gt;=1,$B197&lt;4,$F197&lt;100),$J197,"")</f>
        <v/>
      </c>
      <c r="N530" s="114" t="str">
        <f>IF(AND($B197&gt;=1,$B197&lt;4,$F197&gt;=100),$J197,"")</f>
        <v/>
      </c>
    </row>
    <row r="531" spans="9:14" ht="10.15" hidden="1" customHeight="1">
      <c r="I531" s="114" t="str">
        <f>IF(AND($B202&gt;=4,$B202&lt;9,$F202&lt;100),$J202,"")</f>
        <v/>
      </c>
      <c r="J531" s="114" t="str">
        <f>IF(AND($B202&gt;=4,$B202&lt;9,$F202&gt;=100),$J202,"")</f>
        <v/>
      </c>
      <c r="K531" s="114" t="str">
        <f>IF(AND($B202&gt;=9,$B202&lt;13,$F202&lt;100),$J202,"")</f>
        <v/>
      </c>
      <c r="L531" s="114" t="str">
        <f>IF(AND($B202&gt;=9,$B202&lt;13,$F202&gt;=100),$J202,"")</f>
        <v/>
      </c>
      <c r="M531" s="114" t="str">
        <f>IF(AND($B202&gt;=1,$B202&lt;4,$F202&lt;100),$J202,"")</f>
        <v/>
      </c>
      <c r="N531" s="114" t="str">
        <f>IF(AND($B202&gt;=1,$B202&lt;4,$F202&gt;=100),$J202,"")</f>
        <v/>
      </c>
    </row>
    <row r="532" spans="9:14" ht="10.15" hidden="1" customHeight="1">
      <c r="I532" s="114" t="str">
        <f>IF(AND($B207&gt;=4,$B207&lt;9,$F207&lt;100),$J207,"")</f>
        <v/>
      </c>
      <c r="J532" s="114" t="str">
        <f>IF(AND($B207&gt;=4,$B207&lt;9,$F207&gt;=100),$J207,"")</f>
        <v/>
      </c>
      <c r="K532" s="114" t="str">
        <f>IF(AND($B207&gt;=9,$B207&lt;13,$F207&lt;100),$J207,"")</f>
        <v/>
      </c>
      <c r="L532" s="114" t="str">
        <f>IF(AND($B207&gt;=9,$B207&lt;13,$F207&gt;=100),$J207,"")</f>
        <v/>
      </c>
      <c r="M532" s="114" t="str">
        <f>IF(AND($B207&gt;=1,$B207&lt;4,$F207&lt;100),$J207,"")</f>
        <v/>
      </c>
      <c r="N532" s="114" t="str">
        <f>IF(AND($B207&gt;=1,$B207&lt;4,$F207&gt;=100),$J207,"")</f>
        <v/>
      </c>
    </row>
    <row r="533" spans="9:14" ht="10.15" hidden="1" customHeight="1">
      <c r="I533" s="114" t="str">
        <f>IF(AND($B212&gt;=4,$B212&lt;9,$F212&lt;100),$J212,"")</f>
        <v/>
      </c>
      <c r="J533" s="114" t="str">
        <f>IF(AND($B212&gt;=4,$B212&lt;9,$F212&gt;=100),$J212,"")</f>
        <v/>
      </c>
      <c r="K533" s="114" t="str">
        <f>IF(AND($B212&gt;=9,$B212&lt;13,$F212&lt;100),$J212,"")</f>
        <v/>
      </c>
      <c r="L533" s="114" t="str">
        <f>IF(AND($B212&gt;=9,$B212&lt;13,$F212&gt;=100),$J212,"")</f>
        <v/>
      </c>
      <c r="M533" s="114" t="str">
        <f>IF(AND($B212&gt;=1,$B212&lt;4,$F212&lt;100),$J212,"")</f>
        <v/>
      </c>
      <c r="N533" s="114" t="str">
        <f>IF(AND($B212&gt;=1,$B212&lt;4,$F212&gt;=100),$J212,"")</f>
        <v/>
      </c>
    </row>
    <row r="534" spans="9:14" ht="10.15" hidden="1" customHeight="1">
      <c r="I534" s="114" t="str">
        <f>IF(AND($B217&gt;=4,$B217&lt;9,$F217&lt;100),$J217,"")</f>
        <v/>
      </c>
      <c r="J534" s="114" t="str">
        <f>IF(AND($B217&gt;=4,$B217&lt;9,$F217&gt;=100),$J217,"")</f>
        <v/>
      </c>
      <c r="K534" s="114" t="str">
        <f>IF(AND($B217&gt;=9,$B217&lt;13,$F217&lt;100),$J217,"")</f>
        <v/>
      </c>
      <c r="L534" s="114" t="str">
        <f>IF(AND($B217&gt;=9,$B217&lt;13,$F217&gt;=100),$J217,"")</f>
        <v/>
      </c>
      <c r="M534" s="114" t="str">
        <f>IF(AND($B217&gt;=1,$B217&lt;4,$F217&lt;100),$J217,"")</f>
        <v/>
      </c>
      <c r="N534" s="114" t="str">
        <f>IF(AND($B217&gt;=1,$B217&lt;4,$F217&gt;=100),$J217,"")</f>
        <v/>
      </c>
    </row>
    <row r="535" spans="9:14" ht="10.15" hidden="1" customHeight="1">
      <c r="I535" s="114" t="str">
        <f>IF(AND($B222&gt;=4,$B222&lt;9,$F222&lt;100),$J222,"")</f>
        <v/>
      </c>
      <c r="J535" s="114" t="str">
        <f>IF(AND($B222&gt;=4,$B222&lt;9,$F222&gt;=100),$J222,"")</f>
        <v/>
      </c>
      <c r="K535" s="114" t="str">
        <f>IF(AND($B222&gt;=9,$B222&lt;13,$F222&lt;100),$J222,"")</f>
        <v/>
      </c>
      <c r="L535" s="114" t="str">
        <f>IF(AND($B222&gt;=9,$B222&lt;13,$F222&gt;=100),$J222,"")</f>
        <v/>
      </c>
      <c r="M535" s="114" t="str">
        <f>IF(AND($B222&gt;=1,$B222&lt;4,$F222&lt;100),$J222,"")</f>
        <v/>
      </c>
      <c r="N535" s="114" t="str">
        <f>IF(AND($B222&gt;=1,$B222&lt;4,$F222&gt;=100),$J222,"")</f>
        <v/>
      </c>
    </row>
    <row r="536" spans="9:14" ht="10.15" hidden="1" customHeight="1">
      <c r="I536" s="114" t="str">
        <f>IF(AND($B227&gt;=4,$B227&lt;9,$F227&lt;100),$J227,"")</f>
        <v/>
      </c>
      <c r="J536" s="114" t="str">
        <f>IF(AND($B227&gt;=4,$B227&lt;9,$F227&gt;=100),$J227,"")</f>
        <v/>
      </c>
      <c r="K536" s="114" t="str">
        <f>IF(AND($B227&gt;=9,$B227&lt;13,$F227&lt;100),$J227,"")</f>
        <v/>
      </c>
      <c r="L536" s="114" t="str">
        <f>IF(AND($B227&gt;=9,$B227&lt;13,$F227&gt;=100),$J227,"")</f>
        <v/>
      </c>
      <c r="M536" s="114" t="str">
        <f>IF(AND($B227&gt;=1,$B227&lt;4,$F227&lt;100),$J227,"")</f>
        <v/>
      </c>
      <c r="N536" s="114" t="str">
        <f>IF(AND($B227&gt;=1,$B227&lt;4,$F227&gt;=100),$J227,"")</f>
        <v/>
      </c>
    </row>
    <row r="537" spans="9:14" ht="10.15" hidden="1" customHeight="1">
      <c r="I537" s="114" t="str">
        <f>IF(AND($B232&gt;=4,$B232&lt;9,$F232&lt;100),$J232,"")</f>
        <v/>
      </c>
      <c r="J537" s="114" t="str">
        <f>IF(AND($B232&gt;=4,$B232&lt;9,$F232&gt;=100),$J232,"")</f>
        <v/>
      </c>
      <c r="K537" s="114" t="str">
        <f>IF(AND($B232&gt;=9,$B232&lt;13,$F232&lt;100),$J232,"")</f>
        <v/>
      </c>
      <c r="L537" s="114" t="str">
        <f>IF(AND($B232&gt;=9,$B232&lt;13,$F232&gt;=100),$J232,"")</f>
        <v/>
      </c>
      <c r="M537" s="114" t="str">
        <f>IF(AND($B232&gt;=1,$B232&lt;4,$F232&lt;100),$J232,"")</f>
        <v/>
      </c>
      <c r="N537" s="114" t="str">
        <f>IF(AND($B232&gt;=1,$B232&lt;4,$F232&gt;=100),$J232,"")</f>
        <v/>
      </c>
    </row>
    <row r="538" spans="9:14" ht="10.15" hidden="1" customHeight="1">
      <c r="I538" s="114" t="str">
        <f>IF(AND($B237&gt;=4,$B237&lt;9,$F237&lt;100),$J237,"")</f>
        <v/>
      </c>
      <c r="J538" s="114" t="str">
        <f>IF(AND($B237&gt;=4,$B237&lt;9,$F237&gt;=100),$J237,"")</f>
        <v/>
      </c>
      <c r="K538" s="114" t="str">
        <f>IF(AND($B237&gt;=9,$B237&lt;13,$F237&lt;100),$J237,"")</f>
        <v/>
      </c>
      <c r="L538" s="114" t="str">
        <f>IF(AND($B237&gt;=9,$B237&lt;13,$F237&gt;=100),$J237,"")</f>
        <v/>
      </c>
      <c r="M538" s="114" t="str">
        <f>IF(AND($B237&gt;=1,$B237&lt;4,$F237&lt;100),$J237,"")</f>
        <v/>
      </c>
      <c r="N538" s="114" t="str">
        <f>IF(AND($B237&gt;=1,$B237&lt;4,$F237&gt;=100),$J237,"")</f>
        <v/>
      </c>
    </row>
    <row r="539" spans="9:14" ht="10.15" hidden="1" customHeight="1">
      <c r="I539" s="114" t="str">
        <f>IF(AND($B242&gt;=4,$B242&lt;9,$F242&lt;100),$J242,"")</f>
        <v/>
      </c>
      <c r="J539" s="114" t="str">
        <f>IF(AND($B242&gt;=4,$B242&lt;9,$F242&gt;=100),$J242,"")</f>
        <v/>
      </c>
      <c r="K539" s="114" t="str">
        <f>IF(AND($B242&gt;=9,$B242&lt;13,$F242&lt;100),$J242,"")</f>
        <v/>
      </c>
      <c r="L539" s="114" t="str">
        <f>IF(AND($B242&gt;=9,$B242&lt;13,$F242&gt;=100),$J242,"")</f>
        <v/>
      </c>
      <c r="M539" s="114" t="str">
        <f>IF(AND($B242&gt;=1,$B242&lt;4,$F242&lt;100),$J242,"")</f>
        <v/>
      </c>
      <c r="N539" s="114" t="str">
        <f>IF(AND($B242&gt;=1,$B242&lt;4,$F242&gt;=100),$J242,"")</f>
        <v/>
      </c>
    </row>
    <row r="540" spans="9:14" ht="10.15" hidden="1" customHeight="1">
      <c r="I540" s="114" t="str">
        <f>IF(AND($B247&gt;=4,$B247&lt;9,$F247&lt;100),$J247,"")</f>
        <v/>
      </c>
      <c r="J540" s="114" t="str">
        <f>IF(AND($B247&gt;=4,$B247&lt;9,$F247&gt;=100),$J247,"")</f>
        <v/>
      </c>
      <c r="K540" s="114" t="str">
        <f>IF(AND($B247&gt;=9,$B247&lt;13,$F247&lt;100),$J247,"")</f>
        <v/>
      </c>
      <c r="L540" s="114" t="str">
        <f>IF(AND($B247&gt;=9,$B247&lt;13,$F247&gt;=100),$J247,"")</f>
        <v/>
      </c>
      <c r="M540" s="114" t="str">
        <f>IF(AND($B247&gt;=1,$B247&lt;4,$F247&lt;100),$J247,"")</f>
        <v/>
      </c>
      <c r="N540" s="114" t="str">
        <f>IF(AND($B247&gt;=1,$B247&lt;4,$F247&gt;=100),$J247,"")</f>
        <v/>
      </c>
    </row>
    <row r="541" spans="9:14" ht="10.15" hidden="1" customHeight="1">
      <c r="I541" s="114" t="str">
        <f>IF(AND($B252&gt;=4,$B252&lt;9,$F252&lt;100),$J252,"")</f>
        <v/>
      </c>
      <c r="J541" s="114" t="str">
        <f>IF(AND($B252&gt;=4,$B252&lt;9,$F252&gt;=100),$J252,"")</f>
        <v/>
      </c>
      <c r="K541" s="114" t="str">
        <f>IF(AND($B252&gt;=9,$B252&lt;13,$F252&lt;100),$J252,"")</f>
        <v/>
      </c>
      <c r="L541" s="114" t="str">
        <f>IF(AND($B252&gt;=9,$B252&lt;13,$F252&gt;=100),$J252,"")</f>
        <v/>
      </c>
      <c r="M541" s="114" t="str">
        <f>IF(AND($B252&gt;=1,$B252&lt;4,$F252&lt;100),$J252,"")</f>
        <v/>
      </c>
      <c r="N541" s="114" t="str">
        <f>IF(AND($B252&gt;=1,$B252&lt;4,$F252&gt;=100),$J252,"")</f>
        <v/>
      </c>
    </row>
    <row r="542" spans="9:14" ht="10.15" hidden="1" customHeight="1">
      <c r="I542" s="114" t="str">
        <f>IF(AND($B257&gt;=4,$B257&lt;9,$F257&lt;100),$J257,"")</f>
        <v/>
      </c>
      <c r="J542" s="114" t="str">
        <f>IF(AND($B257&gt;=4,$B257&lt;9,$F257&gt;=100),$J257,"")</f>
        <v/>
      </c>
      <c r="K542" s="114" t="str">
        <f>IF(AND($B257&gt;=9,$B257&lt;13,$F257&lt;100),$J257,"")</f>
        <v/>
      </c>
      <c r="L542" s="114" t="str">
        <f>IF(AND($B257&gt;=9,$B257&lt;13,$F257&gt;=100),$J257,"")</f>
        <v/>
      </c>
      <c r="M542" s="114" t="str">
        <f>IF(AND($B257&gt;=1,$B257&lt;4,$F257&lt;100),$J257,"")</f>
        <v/>
      </c>
      <c r="N542" s="114" t="str">
        <f>IF(AND($B257&gt;=1,$B257&lt;4,$F257&gt;=100),$J257,"")</f>
        <v/>
      </c>
    </row>
    <row r="543" spans="9:14" ht="10.15" hidden="1" customHeight="1">
      <c r="I543" s="114" t="str">
        <f>IF(AND($B262&gt;=4,$B262&lt;9,$F262&lt;100),$J262,"")</f>
        <v/>
      </c>
      <c r="J543" s="114" t="str">
        <f>IF(AND($B262&gt;=4,$B262&lt;9,$F262&gt;=100),$J262,"")</f>
        <v/>
      </c>
      <c r="K543" s="114" t="str">
        <f>IF(AND($B262&gt;=9,$B262&lt;13,$F262&lt;100),$J262,"")</f>
        <v/>
      </c>
      <c r="L543" s="114" t="str">
        <f>IF(AND($B262&gt;=9,$B262&lt;13,$F262&gt;=100),$J262,"")</f>
        <v/>
      </c>
      <c r="M543" s="114" t="str">
        <f>IF(AND($B262&gt;=1,$B262&lt;4,$F262&lt;100),$J262,"")</f>
        <v/>
      </c>
      <c r="N543" s="114" t="str">
        <f>IF(AND($B262&gt;=1,$B262&lt;4,$F262&gt;=100),$J262,"")</f>
        <v/>
      </c>
    </row>
    <row r="544" spans="9:14" ht="10.15" hidden="1" customHeight="1">
      <c r="I544" s="114" t="str">
        <f>IF(AND($B267&gt;=4,$B267&lt;9,$F267&lt;100),$J267,"")</f>
        <v/>
      </c>
      <c r="J544" s="114" t="str">
        <f>IF(AND($B267&gt;=4,$B267&lt;9,$F267&gt;=100),$J267,"")</f>
        <v/>
      </c>
      <c r="K544" s="114" t="str">
        <f>IF(AND($B267&gt;=9,$B267&lt;13,$F267&lt;100),$J267,"")</f>
        <v/>
      </c>
      <c r="L544" s="114" t="str">
        <f>IF(AND($B267&gt;=9,$B267&lt;13,$F267&gt;=100),$J267,"")</f>
        <v/>
      </c>
      <c r="M544" s="114" t="str">
        <f>IF(AND($B267&gt;=1,$B267&lt;4,$F267&lt;100),$J267,"")</f>
        <v/>
      </c>
      <c r="N544" s="114" t="str">
        <f>IF(AND($B267&gt;=1,$B267&lt;4,$F267&gt;=100),$J267,"")</f>
        <v/>
      </c>
    </row>
    <row r="545" spans="9:14" ht="10.15" hidden="1" customHeight="1">
      <c r="I545" s="114" t="str">
        <f>IF(AND($B272&gt;=4,$B272&lt;9,$F272&lt;100),$J272,"")</f>
        <v/>
      </c>
      <c r="J545" s="114" t="str">
        <f>IF(AND($B272&gt;=4,$B272&lt;9,$F272&gt;=100),$J272,"")</f>
        <v/>
      </c>
      <c r="K545" s="114" t="str">
        <f>IF(AND($B272&gt;=9,$B272&lt;13,$F272&lt;100),$J272,"")</f>
        <v/>
      </c>
      <c r="L545" s="114" t="str">
        <f>IF(AND($B272&gt;=9,$B272&lt;13,$F272&gt;=100),$J272,"")</f>
        <v/>
      </c>
      <c r="M545" s="114" t="str">
        <f>IF(AND($B272&gt;=1,$B272&lt;4,$F272&lt;100),$J272,"")</f>
        <v/>
      </c>
      <c r="N545" s="114" t="str">
        <f>IF(AND($B272&gt;=1,$B272&lt;4,$F272&gt;=100),$J272,"")</f>
        <v/>
      </c>
    </row>
    <row r="546" spans="9:14" ht="10.15" hidden="1" customHeight="1">
      <c r="I546" s="114" t="str">
        <f>IF(AND($B277&gt;=4,$B277&lt;9,$F277&lt;100),$J277,"")</f>
        <v/>
      </c>
      <c r="J546" s="114" t="str">
        <f>IF(AND($B277&gt;=4,$B277&lt;9,$F277&gt;=100),$J277,"")</f>
        <v/>
      </c>
      <c r="K546" s="114" t="str">
        <f>IF(AND($B277&gt;=9,$B277&lt;13,$F277&lt;100),$J277,"")</f>
        <v/>
      </c>
      <c r="L546" s="114" t="str">
        <f>IF(AND($B277&gt;=9,$B277&lt;13,$F277&gt;=100),$J277,"")</f>
        <v/>
      </c>
      <c r="M546" s="114" t="str">
        <f>IF(AND($B277&gt;=1,$B277&lt;4,$F277&lt;100),$J277,"")</f>
        <v/>
      </c>
      <c r="N546" s="114" t="str">
        <f>IF(AND($B277&gt;=1,$B277&lt;4,$F277&gt;=100),$J277,"")</f>
        <v/>
      </c>
    </row>
    <row r="547" spans="9:14" ht="10.15" hidden="1" customHeight="1">
      <c r="I547" s="114" t="str">
        <f>IF(AND($B282&gt;=4,$B282&lt;9,$F282&lt;100),$J282,"")</f>
        <v/>
      </c>
      <c r="J547" s="114" t="str">
        <f>IF(AND($B282&gt;=4,$B282&lt;9,$F282&gt;=100),$J282,"")</f>
        <v/>
      </c>
      <c r="K547" s="114" t="str">
        <f>IF(AND($B282&gt;=9,$B282&lt;13,$F282&lt;100),$J282,"")</f>
        <v/>
      </c>
      <c r="L547" s="114" t="str">
        <f>IF(AND($B282&gt;=9,$B282&lt;13,$F282&gt;=100),$J282,"")</f>
        <v/>
      </c>
      <c r="M547" s="114" t="str">
        <f>IF(AND($B282&gt;=1,$B282&lt;4,$F282&lt;100),$J282,"")</f>
        <v/>
      </c>
      <c r="N547" s="114" t="str">
        <f>IF(AND($B282&gt;=1,$B282&lt;4,$F282&gt;=100),$J282,"")</f>
        <v/>
      </c>
    </row>
    <row r="548" spans="9:14" ht="10.15" hidden="1" customHeight="1">
      <c r="I548" s="114" t="str">
        <f>IF(AND($B287&gt;=4,$B287&lt;9,$F287&lt;100),$J287,"")</f>
        <v/>
      </c>
      <c r="J548" s="114" t="str">
        <f>IF(AND($B287&gt;=4,$B287&lt;9,$F287&gt;=100),$J287,"")</f>
        <v/>
      </c>
      <c r="K548" s="114" t="str">
        <f>IF(AND($B287&gt;=9,$B287&lt;13,$F287&lt;100),$J287,"")</f>
        <v/>
      </c>
      <c r="L548" s="114" t="str">
        <f>IF(AND($B287&gt;=9,$B287&lt;13,$F287&gt;=100),$J287,"")</f>
        <v/>
      </c>
      <c r="M548" s="114" t="str">
        <f>IF(AND($B287&gt;=1,$B287&lt;4,$F287&lt;100),$J287,"")</f>
        <v/>
      </c>
      <c r="N548" s="114" t="str">
        <f>IF(AND($B287&gt;=1,$B287&lt;4,$F287&gt;=100),$J287,"")</f>
        <v/>
      </c>
    </row>
    <row r="549" spans="9:14" ht="10.15" hidden="1" customHeight="1">
      <c r="I549" s="114" t="str">
        <f>IF(AND($B292&gt;=4,$B292&lt;9,$F292&lt;100),$J292,"")</f>
        <v/>
      </c>
      <c r="J549" s="114" t="str">
        <f>IF(AND($B292&gt;=4,$B292&lt;9,$F292&gt;=100),$J292,"")</f>
        <v/>
      </c>
      <c r="K549" s="114" t="str">
        <f>IF(AND($B292&gt;=9,$B292&lt;13,$F292&lt;100),$J292,"")</f>
        <v/>
      </c>
      <c r="L549" s="114" t="str">
        <f>IF(AND($B292&gt;=9,$B292&lt;13,$F292&gt;=100),$J292,"")</f>
        <v/>
      </c>
      <c r="M549" s="114" t="str">
        <f>IF(AND($B292&gt;=1,$B292&lt;4,$F292&lt;100),$J292,"")</f>
        <v/>
      </c>
      <c r="N549" s="114" t="str">
        <f>IF(AND($B292&gt;=1,$B292&lt;4,$F292&gt;=100),$J292,"")</f>
        <v/>
      </c>
    </row>
    <row r="550" spans="9:14" ht="10.15" hidden="1" customHeight="1">
      <c r="I550" s="114" t="str">
        <f>IF(AND($B297&gt;=4,$B297&lt;9,$F297&lt;100),$J297,"")</f>
        <v/>
      </c>
      <c r="J550" s="114" t="str">
        <f>IF(AND($B297&gt;=4,$B297&lt;9,$F297&gt;=100),$J297,"")</f>
        <v/>
      </c>
      <c r="K550" s="114" t="str">
        <f>IF(AND($B297&gt;=9,$B297&lt;13,$F297&lt;100),$J297,"")</f>
        <v/>
      </c>
      <c r="L550" s="114" t="str">
        <f>IF(AND($B297&gt;=9,$B297&lt;13,$F297&gt;=100),$J297,"")</f>
        <v/>
      </c>
      <c r="M550" s="114" t="str">
        <f>IF(AND($B297&gt;=1,$B297&lt;4,$F297&lt;100),$J297,"")</f>
        <v/>
      </c>
      <c r="N550" s="114" t="str">
        <f>IF(AND($B297&gt;=1,$B297&lt;4,$F297&gt;=100),$J297,"")</f>
        <v/>
      </c>
    </row>
    <row r="551" spans="9:14" ht="10.15" hidden="1" customHeight="1">
      <c r="I551" s="114" t="str">
        <f>IF(AND($B302&gt;=4,$B302&lt;9,$F302&lt;100),$J302,"")</f>
        <v/>
      </c>
      <c r="J551" s="114" t="str">
        <f>IF(AND($B302&gt;=4,$B302&lt;9,$F302&gt;=100),$J302,"")</f>
        <v/>
      </c>
      <c r="K551" s="114" t="str">
        <f>IF(AND($B302&gt;=9,$B302&lt;13,$F302&lt;100),$J302,"")</f>
        <v/>
      </c>
      <c r="L551" s="114" t="str">
        <f>IF(AND($B302&gt;=9,$B302&lt;13,$F302&gt;=100),$J302,"")</f>
        <v/>
      </c>
      <c r="M551" s="114" t="str">
        <f>IF(AND($B302&gt;=1,$B302&lt;4,$F302&lt;100),$J302,"")</f>
        <v/>
      </c>
      <c r="N551" s="114" t="str">
        <f>IF(AND($B302&gt;=1,$B302&lt;43,$F302&gt;=100),$J302,"")</f>
        <v/>
      </c>
    </row>
    <row r="552" spans="9:14" ht="10.15" hidden="1" customHeight="1">
      <c r="I552" s="114" t="str">
        <f>IF(AND($B307&gt;=4,$B307&lt;9,$F307&lt;100),$J307,"")</f>
        <v/>
      </c>
      <c r="J552" s="114" t="str">
        <f>IF(AND($B307&gt;=4,$B307&lt;9,$F307&gt;=100),$J307,"")</f>
        <v/>
      </c>
      <c r="K552" s="114" t="str">
        <f>IF(AND($B307&gt;=9,$B307&lt;13,$F307&lt;100),$J307,"")</f>
        <v/>
      </c>
      <c r="L552" s="114" t="str">
        <f>IF(AND($B307&gt;=9,$B307&lt;13,$F307&gt;=100),$J307,"")</f>
        <v/>
      </c>
      <c r="M552" s="114" t="str">
        <f>IF(AND($B307&gt;=1,$B307&lt;4,$F307&lt;100),$J307,"")</f>
        <v/>
      </c>
      <c r="N552" s="114" t="str">
        <f>IF(AND($B307&gt;=1,$B307&lt;4,$F307&gt;=100),$J307,"")</f>
        <v/>
      </c>
    </row>
    <row r="553" spans="9:14" ht="10.15" hidden="1" customHeight="1">
      <c r="I553" s="114" t="str">
        <f>IF(AND($B312&gt;=4,$B312&lt;9,$F312&lt;100),$J312,"")</f>
        <v/>
      </c>
      <c r="J553" s="114" t="str">
        <f>IF(AND($B312&gt;=4,$B312&lt;9,$F312&gt;=100),$J312,"")</f>
        <v/>
      </c>
      <c r="K553" s="114" t="str">
        <f>IF(AND($B312&gt;=9,$B312&lt;13,$F312&lt;100),$J312,"")</f>
        <v/>
      </c>
      <c r="L553" s="114" t="str">
        <f>IF(AND($B312&gt;=9,$B312&lt;13,$F312&gt;=100),$J312,"")</f>
        <v/>
      </c>
      <c r="M553" s="114" t="str">
        <f>IF(AND($B312&gt;=1,$B312&lt;4,$F312&lt;100),$J312,"")</f>
        <v/>
      </c>
      <c r="N553" s="114" t="str">
        <f>IF(AND($B312&gt;=1,$B312&lt;4,$F312&gt;=100),$J312,"")</f>
        <v/>
      </c>
    </row>
    <row r="554" spans="9:14" ht="10.15" hidden="1" customHeight="1">
      <c r="I554" s="114" t="str">
        <f>IF(AND($B317&gt;=4,$B317&lt;9,$F317&lt;100),$J317,"")</f>
        <v/>
      </c>
      <c r="J554" s="114" t="str">
        <f>IF(AND($B317&gt;=4,$B317&lt;9,$F317&gt;=100),$J317,"")</f>
        <v/>
      </c>
      <c r="K554" s="114" t="str">
        <f>IF(AND($B317&gt;=9,$B317&lt;13,$F317&lt;100),$J317,"")</f>
        <v/>
      </c>
      <c r="L554" s="114" t="str">
        <f>IF(AND($B317&gt;=9,$B317&lt;13,$F317&gt;=100),$J317,"")</f>
        <v/>
      </c>
      <c r="M554" s="114" t="str">
        <f>IF(AND($B317&gt;=1,$B317&lt;4,$F317&lt;100),$J317,"")</f>
        <v/>
      </c>
      <c r="N554" s="114" t="str">
        <f>IF(AND($B317&gt;=1,$B317&lt;4,$F317&gt;=100),$J317,"")</f>
        <v/>
      </c>
    </row>
    <row r="555" spans="9:14" ht="10.15" hidden="1" customHeight="1">
      <c r="I555" s="114" t="str">
        <f>IF(AND($B322&gt;=4,$B322&lt;9,$F322&lt;100),$J322,"")</f>
        <v/>
      </c>
      <c r="J555" s="114" t="str">
        <f>IF(AND($B322&gt;=4,$B322&lt;9,$F322&gt;=100),$J322,"")</f>
        <v/>
      </c>
      <c r="K555" s="114" t="str">
        <f>IF(AND($B322&gt;=9,$B322&lt;13,$F322&lt;100),$J322,"")</f>
        <v/>
      </c>
      <c r="L555" s="114" t="str">
        <f>IF(AND($B322&gt;=9,$B322&lt;13,$F322&gt;=100),$J322,"")</f>
        <v/>
      </c>
      <c r="M555" s="114" t="str">
        <f>IF(AND($B322&gt;=1,$B322&lt;4,$F322&lt;100),$J322,"")</f>
        <v/>
      </c>
      <c r="N555" s="114" t="str">
        <f>IF(AND($B322&gt;=1,$B322&lt;4,$F322&gt;=100),$J322,"")</f>
        <v/>
      </c>
    </row>
    <row r="556" spans="9:14" ht="10.15" hidden="1" customHeight="1">
      <c r="I556" s="114" t="str">
        <f>IF(AND($B327&gt;=4,$B327&lt;9,$F327&lt;100),$J327,"")</f>
        <v/>
      </c>
      <c r="J556" s="114" t="str">
        <f>IF(AND($B327&gt;=4,$B327&lt;9,$F327&gt;=100),$J327,"")</f>
        <v/>
      </c>
      <c r="K556" s="114" t="str">
        <f>IF(AND($B327&gt;=9,$B327&lt;13,$F327&lt;100),$J327,"")</f>
        <v/>
      </c>
      <c r="L556" s="114" t="str">
        <f>IF(AND($B327&gt;=9,$B327&lt;13,$F327&gt;=100),$J327,"")</f>
        <v/>
      </c>
      <c r="M556" s="114" t="str">
        <f>IF(AND($B327&gt;=1,$B327&lt;4,$F327&lt;100),$J327,"")</f>
        <v/>
      </c>
      <c r="N556" s="114" t="str">
        <f>IF(AND($B327&gt;=1,$B327&lt;4,$F327&gt;=100),$J327,"")</f>
        <v/>
      </c>
    </row>
    <row r="557" spans="9:14" ht="10.15" hidden="1" customHeight="1">
      <c r="I557" s="114" t="str">
        <f>IF(AND($B332&gt;=4,$B332&lt;9,$F332&lt;100),$J332,"")</f>
        <v/>
      </c>
      <c r="J557" s="114" t="str">
        <f>IF(AND($B332&gt;=4,$B332&lt;9,$F332&gt;=100),$J332,"")</f>
        <v/>
      </c>
      <c r="K557" s="114" t="str">
        <f>IF(AND($B332&gt;=9,$B332&lt;13,$F332&lt;100),$J332,"")</f>
        <v/>
      </c>
      <c r="L557" s="114" t="str">
        <f>IF(AND($B332&gt;=9,$B332&lt;13,$F332&gt;=100),$J332,"")</f>
        <v/>
      </c>
      <c r="M557" s="114" t="str">
        <f>IF(AND($B332&gt;=1,$B332&lt;4,$F332&lt;100),$J332,"")</f>
        <v/>
      </c>
      <c r="N557" s="114" t="str">
        <f>IF(AND($B332&gt;=1,$B332&lt;4,$F332&gt;=100),$J332,"")</f>
        <v/>
      </c>
    </row>
    <row r="558" spans="9:14" ht="10.15" hidden="1" customHeight="1">
      <c r="I558" s="114" t="str">
        <f>IF(AND($B337&gt;=4,$B337&lt;9,$F337&lt;100),$J337,"")</f>
        <v/>
      </c>
      <c r="J558" s="114" t="str">
        <f>IF(AND($B337&gt;=4,$B337&lt;9,$F337&gt;=100),$J337,"")</f>
        <v/>
      </c>
      <c r="K558" s="114" t="str">
        <f>IF(AND($B337&gt;=9,$B337&lt;13,$F337&lt;100),$J337,"")</f>
        <v/>
      </c>
      <c r="L558" s="114" t="str">
        <f>IF(AND($B337&gt;=9,$B337&lt;13,$F337&gt;=100),$J337,"")</f>
        <v/>
      </c>
      <c r="M558" s="114" t="str">
        <f>IF(AND($B337&gt;=1,$B337&lt;4,$F337&lt;100),$J337,"")</f>
        <v/>
      </c>
      <c r="N558" s="114" t="str">
        <f>IF(AND($B337&gt;=1,$B337&lt;4,$F337&gt;=100),$J337,"")</f>
        <v/>
      </c>
    </row>
    <row r="559" spans="9:14" ht="10.15" hidden="1" customHeight="1">
      <c r="I559" s="114" t="str">
        <f>IF(AND($B342&gt;=4,$B342&lt;9,$F342&lt;100),$J342,"")</f>
        <v/>
      </c>
      <c r="J559" s="114" t="str">
        <f>IF(AND($B342&gt;=4,$B342&lt;9,$F342&gt;=100),$J342,"")</f>
        <v/>
      </c>
      <c r="K559" s="114" t="str">
        <f>IF(AND($B342&gt;=9,$B342&lt;13,$F342&lt;100),$J342,"")</f>
        <v/>
      </c>
      <c r="L559" s="114" t="str">
        <f>IF(AND($B342&gt;=9,$B342&lt;13,$F342&gt;=100),$J342,"")</f>
        <v/>
      </c>
      <c r="M559" s="114" t="str">
        <f>IF(AND($B342&gt;=1,$B342&lt;4,$F342&lt;100),$J342,"")</f>
        <v/>
      </c>
      <c r="N559" s="114" t="str">
        <f>IF(AND($B342&gt;=1,$B342&lt;4,$F342&gt;=100),$J342,"")</f>
        <v/>
      </c>
    </row>
    <row r="560" spans="9:14" ht="10.15" hidden="1" customHeight="1">
      <c r="I560" s="114" t="str">
        <f>IF(AND($B347&gt;=4,$B347&lt;9,$F347&lt;100),$J347,"")</f>
        <v/>
      </c>
      <c r="J560" s="114" t="str">
        <f>IF(AND($B347&gt;=4,$B347&lt;9,$F347&gt;=100),$J347,"")</f>
        <v/>
      </c>
      <c r="K560" s="114" t="str">
        <f>IF(AND($B347&gt;=9,$B347&lt;13,$F347&lt;100),$J347,"")</f>
        <v/>
      </c>
      <c r="L560" s="114" t="str">
        <f>IF(AND($B347&gt;=9,$B347&lt;13,$F347&gt;=100),$J347,"")</f>
        <v/>
      </c>
      <c r="M560" s="114" t="str">
        <f>IF(AND($B347&gt;=1,$B347&lt;4,$F347&lt;100),$J347,"")</f>
        <v/>
      </c>
      <c r="N560" s="114" t="str">
        <f>IF(AND($B347&gt;=1,$B347&lt;4,$F347&gt;=100),$J347,"")</f>
        <v/>
      </c>
    </row>
    <row r="561" spans="9:14" ht="10.15" hidden="1" customHeight="1">
      <c r="I561" s="114" t="str">
        <f>IF(AND($B352&gt;=4,$B352&lt;9,$F352&lt;100),$J352,"")</f>
        <v/>
      </c>
      <c r="J561" s="114" t="str">
        <f>IF(AND($B352&gt;=4,$B352&lt;9,$F352&gt;=100),$J352,"")</f>
        <v/>
      </c>
      <c r="K561" s="114" t="str">
        <f>IF(AND($B352&gt;=9,$B352&lt;13,$F352&lt;100),$J352,"")</f>
        <v/>
      </c>
      <c r="L561" s="114" t="str">
        <f>IF(AND($B352&gt;=9,$B352&lt;13,$F352&gt;=100),$J352,"")</f>
        <v/>
      </c>
      <c r="M561" s="114" t="str">
        <f>IF(AND($B352&gt;=1,$B352&lt;4,$F352&lt;100),$J352,"")</f>
        <v/>
      </c>
      <c r="N561" s="114" t="str">
        <f>IF(AND($B352&gt;=1,$B352&lt;4,$F352&gt;=100),$J352,"")</f>
        <v/>
      </c>
    </row>
    <row r="562" spans="9:14" ht="10.15" hidden="1" customHeight="1">
      <c r="I562" s="114" t="str">
        <f>IF(AND($B357&gt;=4,$B357&lt;9,$F357&lt;100),$J357,"")</f>
        <v/>
      </c>
      <c r="J562" s="114" t="str">
        <f>IF(AND($B357&gt;=4,$B357&lt;9,$F357&gt;=100),$J357,"")</f>
        <v/>
      </c>
      <c r="K562" s="114" t="str">
        <f>IF(AND($B357&gt;=9,$B357&lt;13,$F357&lt;100),$J357,"")</f>
        <v/>
      </c>
      <c r="L562" s="114" t="str">
        <f>IF(AND($B357&gt;=9,$B357&lt;13,$F357&gt;=100),$J357,"")</f>
        <v/>
      </c>
      <c r="M562" s="114" t="str">
        <f>IF(AND($B357&gt;=1,$B357&lt;4,$F357&lt;100),$J357,"")</f>
        <v/>
      </c>
      <c r="N562" s="114" t="str">
        <f>IF(AND($B357&gt;=1,$B357&lt;4,$F357&gt;=100),$J357,"")</f>
        <v/>
      </c>
    </row>
    <row r="563" spans="9:14" ht="10.15" hidden="1" customHeight="1">
      <c r="I563" s="114" t="str">
        <f>IF(AND($B362&gt;=4,$B362&lt;9,$F362&lt;100),$J362,"")</f>
        <v/>
      </c>
      <c r="J563" s="114" t="str">
        <f>IF(AND($B362&gt;=4,$B362&lt;9,$F362&gt;=100),$J362,"")</f>
        <v/>
      </c>
      <c r="K563" s="114" t="str">
        <f>IF(AND($B362&gt;=9,$B362&lt;13,$F362&lt;100),$J362,"")</f>
        <v/>
      </c>
      <c r="L563" s="114" t="str">
        <f>IF(AND($B362&gt;=9,$B362&lt;13,$F362&gt;=100),$J362,"")</f>
        <v/>
      </c>
      <c r="M563" s="114" t="str">
        <f>IF(AND($B362&gt;=1,$B362&lt;4,$F362&lt;100),$J362,"")</f>
        <v/>
      </c>
      <c r="N563" s="114" t="str">
        <f>IF(AND($B362&gt;=1,$B362&lt;4,$F362&gt;=100),$J362,"")</f>
        <v/>
      </c>
    </row>
    <row r="564" spans="9:14" ht="10.15" hidden="1" customHeight="1">
      <c r="I564" s="114" t="str">
        <f>IF(AND($B367&gt;=4,$B367&lt;9,$F367&lt;100),$J367,"")</f>
        <v/>
      </c>
      <c r="J564" s="114" t="str">
        <f>IF(AND($B367&gt;=4,$B367&lt;9,$F367&gt;=100),$J367,"")</f>
        <v/>
      </c>
      <c r="K564" s="114" t="str">
        <f>IF(AND($B367&gt;=9,$B367&lt;13,$F367&lt;100),$J367,"")</f>
        <v/>
      </c>
      <c r="L564" s="114" t="str">
        <f>IF(AND($B367&gt;=9,$B367&lt;13,$F367&gt;=100),$J367,"")</f>
        <v/>
      </c>
      <c r="M564" s="114" t="str">
        <f>IF(AND($B367&gt;=1,$B367&lt;4,$F367&lt;100),$J367,"")</f>
        <v/>
      </c>
      <c r="N564" s="114" t="str">
        <f>IF(AND($B367&gt;=1,$B367&lt;4,$F367&gt;=100),$J367,"")</f>
        <v/>
      </c>
    </row>
    <row r="565" spans="9:14" ht="10.15" hidden="1" customHeight="1">
      <c r="I565" s="114" t="str">
        <f>IF(AND($B372&gt;=4,$B372&lt;9,$F372&lt;100),$J372,"")</f>
        <v/>
      </c>
      <c r="J565" s="114" t="str">
        <f>IF(AND($B372&gt;=4,$B372&lt;9,$F372&gt;=100),$J372,"")</f>
        <v/>
      </c>
      <c r="K565" s="114" t="str">
        <f>IF(AND($B372&gt;=9,$B372&lt;13,$F372&lt;100),$J372,"")</f>
        <v/>
      </c>
      <c r="L565" s="114" t="str">
        <f>IF(AND($B372&gt;=9,$B372&lt;13,$F372&gt;=100),$J372,"")</f>
        <v/>
      </c>
      <c r="M565" s="114" t="str">
        <f>IF(AND($B372&gt;=1,$B372&lt;4,$F372&lt;100),$J372,"")</f>
        <v/>
      </c>
      <c r="N565" s="114" t="str">
        <f>IF(AND($B372&gt;=1,$B372&lt;4,$F372&gt;=100),$J372,"")</f>
        <v/>
      </c>
    </row>
    <row r="566" spans="9:14" ht="10.15" hidden="1" customHeight="1">
      <c r="I566" s="114" t="str">
        <f>IF(AND($B377&gt;=4,$B377&lt;9,$F377&lt;100),$J377,"")</f>
        <v/>
      </c>
      <c r="J566" s="114" t="str">
        <f>IF(AND($B377&gt;=4,$B377&lt;9,$F377&gt;=100),$J377,"")</f>
        <v/>
      </c>
      <c r="K566" s="114" t="str">
        <f>IF(AND($B377&gt;=9,$B377&lt;13,$F377&lt;100),$J377,"")</f>
        <v/>
      </c>
      <c r="L566" s="114" t="str">
        <f>IF(AND($B377&gt;=9,$B377&lt;13,$F377&gt;=100),$J377,"")</f>
        <v/>
      </c>
      <c r="M566" s="114" t="str">
        <f>IF(AND($B377&gt;=1,$B377&lt;4,$F377&lt;100),$J377,"")</f>
        <v/>
      </c>
      <c r="N566" s="114" t="str">
        <f>IF(AND($B377&gt;=1,$B377&lt;4,$F377&gt;=100),$J377,"")</f>
        <v/>
      </c>
    </row>
    <row r="567" spans="9:14" ht="10.15" hidden="1" customHeight="1">
      <c r="I567" s="114" t="str">
        <f>IF(AND($B382&gt;=4,$B382&lt;9,$F382&lt;100),$J382,"")</f>
        <v/>
      </c>
      <c r="J567" s="114" t="str">
        <f>IF(AND($B382&gt;=4,$B382&lt;9,$F382&gt;=100),$J382,"")</f>
        <v/>
      </c>
      <c r="K567" s="114" t="str">
        <f>IF(AND($B382&gt;=9,$B382&lt;13,$F382&lt;100),$J382,"")</f>
        <v/>
      </c>
      <c r="L567" s="114" t="str">
        <f>IF(AND($B382&gt;=9,$B382&lt;13,$F382&gt;=100),$J382,"")</f>
        <v/>
      </c>
      <c r="M567" s="114" t="str">
        <f>IF(AND($B382&gt;=1,$B382&lt;4,$F382&lt;100),$J382,"")</f>
        <v/>
      </c>
      <c r="N567" s="114" t="str">
        <f>IF(AND($B382&gt;=1,$B382&lt;4,$F382&gt;=100),$J382,"")</f>
        <v/>
      </c>
    </row>
    <row r="568" spans="9:14" ht="10.15" hidden="1" customHeight="1">
      <c r="I568" s="114" t="str">
        <f>IF(AND($B387&gt;=4,$B387&lt;9,$F387&lt;100),$J387,"")</f>
        <v/>
      </c>
      <c r="J568" s="114" t="str">
        <f>IF(AND($B387&gt;=4,$B387&lt;9,$F387&gt;=100),$J387,"")</f>
        <v/>
      </c>
      <c r="K568" s="114" t="str">
        <f>IF(AND($B387&gt;=9,$B387&lt;13,$F387&lt;100),$J387,"")</f>
        <v/>
      </c>
      <c r="L568" s="114" t="str">
        <f>IF(AND($B387&gt;=9,$B387&lt;13,$F387&gt;=100),$J387,"")</f>
        <v/>
      </c>
      <c r="M568" s="114" t="str">
        <f>IF(AND($B387&gt;=1,$B387&lt;4,$F387&lt;100),$J387,"")</f>
        <v/>
      </c>
      <c r="N568" s="114" t="str">
        <f>IF(AND($B387&gt;=1,$B387&lt;4,$F387&gt;=100),$J387,"")</f>
        <v/>
      </c>
    </row>
    <row r="569" spans="9:14" ht="10.15" hidden="1" customHeight="1">
      <c r="I569" s="114" t="str">
        <f>IF(AND($B392&gt;=4,$B392&lt;9,$F392&lt;100),$J392,"")</f>
        <v/>
      </c>
      <c r="J569" s="114" t="str">
        <f>IF(AND($B392&gt;=4,$B392&lt;9,$F392&gt;=100),$J392,"")</f>
        <v/>
      </c>
      <c r="K569" s="114" t="str">
        <f>IF(AND($B392&gt;=9,$B392&lt;13,$F392&lt;100),$J392,"")</f>
        <v/>
      </c>
      <c r="L569" s="114" t="str">
        <f>IF(AND($B392&gt;=9,$B392&lt;13,$F392&gt;=100),$J392,"")</f>
        <v/>
      </c>
      <c r="M569" s="114" t="str">
        <f>IF(AND($B392&gt;=1,$B392&lt;4,$F392&lt;100),$J392,"")</f>
        <v/>
      </c>
      <c r="N569" s="114" t="str">
        <f>IF(AND($B392&gt;=1,$B392&lt;4,$F392&gt;=100),$J392,"")</f>
        <v/>
      </c>
    </row>
    <row r="570" spans="9:14" ht="10.15" hidden="1" customHeight="1">
      <c r="I570" s="114" t="str">
        <f>IF(AND($B397&gt;=4,$B397&lt;9,$F397&lt;100),$J397,"")</f>
        <v/>
      </c>
      <c r="J570" s="114" t="str">
        <f>IF(AND($B397&gt;=4,$B397&lt;9,$F397&gt;=100),$J397,"")</f>
        <v/>
      </c>
      <c r="K570" s="114" t="str">
        <f>IF(AND($B397&gt;=9,$B397&lt;13,$F397&lt;100),$J397,"")</f>
        <v/>
      </c>
      <c r="L570" s="114" t="str">
        <f>IF(AND($B397&gt;=9,$B397&lt;13,$F397&gt;=100),$J397,"")</f>
        <v/>
      </c>
      <c r="M570" s="114" t="str">
        <f>IF(AND($B397&gt;=1,$B397&lt;4,$F397&lt;100),$J397,"")</f>
        <v/>
      </c>
      <c r="N570" s="114" t="str">
        <f>IF(AND($B397&gt;=1,$B397&lt;4,$F397&gt;=100),$J397,"")</f>
        <v/>
      </c>
    </row>
    <row r="571" spans="9:14" ht="10.15" hidden="1" customHeight="1">
      <c r="I571" s="114" t="str">
        <f>IF(AND($B402&gt;=4,$B402&lt;9,$F402&lt;100),$J402,"")</f>
        <v/>
      </c>
      <c r="J571" s="114" t="str">
        <f>IF(AND($B402&gt;=4,$B402&lt;9,$F402&gt;=100),$J402,"")</f>
        <v/>
      </c>
      <c r="K571" s="114" t="str">
        <f>IF(AND($B402&gt;=9,$B402&lt;13,$F402&lt;100),$J402,"")</f>
        <v/>
      </c>
      <c r="L571" s="114" t="str">
        <f>IF(AND($B402&gt;=9,$B402&lt;13,$F402&gt;=100),$J402,"")</f>
        <v/>
      </c>
      <c r="M571" s="114" t="str">
        <f>IF(AND($B402&gt;=1,$B402&lt;4,$F402&lt;100),$J402,"")</f>
        <v/>
      </c>
      <c r="N571" s="114" t="str">
        <f>IF(AND($B402&gt;=1,$B402&lt;4,$F402&gt;=100),$J402,"")</f>
        <v/>
      </c>
    </row>
    <row r="572" spans="9:14" ht="10.15" hidden="1" customHeight="1">
      <c r="I572" s="114" t="str">
        <f>IF(AND($B407&gt;=4,$B407&lt;9,$F407&lt;100),$J407,"")</f>
        <v/>
      </c>
      <c r="J572" s="114" t="str">
        <f>IF(AND($B407&gt;=4,$B407&lt;9,$F407&gt;=100),$J407,"")</f>
        <v/>
      </c>
      <c r="K572" s="114" t="str">
        <f>IF(AND($B407&gt;=9,$B407&lt;13,$F407&lt;100),$J407,"")</f>
        <v/>
      </c>
      <c r="L572" s="114" t="str">
        <f>IF(AND($B407&gt;=9,$B407&lt;13,$F407&gt;=100),$J407,"")</f>
        <v/>
      </c>
      <c r="M572" s="114" t="str">
        <f>IF(AND($B407&gt;=1,$B407&lt;4,$F407&lt;100),$J407,"")</f>
        <v/>
      </c>
      <c r="N572" s="114" t="str">
        <f>IF(AND($B407&gt;=1,$B407&lt;4,$F407&gt;=100),$J407,"")</f>
        <v/>
      </c>
    </row>
    <row r="573" spans="9:14" ht="10.15" hidden="1" customHeight="1">
      <c r="I573" s="114" t="str">
        <f>IF(AND($B412&gt;=4,$B412&lt;9,$F412&lt;100),$J412,"")</f>
        <v/>
      </c>
      <c r="J573" s="114" t="str">
        <f>IF(AND($B412&gt;=4,$B412&lt;9,$F412&gt;=100),$J412,"")</f>
        <v/>
      </c>
      <c r="K573" s="114" t="str">
        <f>IF(AND($B412&gt;=9,$B412&lt;13,$F412&lt;100),$J412,"")</f>
        <v/>
      </c>
      <c r="L573" s="114" t="str">
        <f>IF(AND($B412&gt;=9,$B412&lt;13,$F412&gt;=100),$J412,"")</f>
        <v/>
      </c>
      <c r="M573" s="114" t="str">
        <f>IF(AND($B412&gt;=1,$B412&lt;4,$F412&lt;100),$J412,"")</f>
        <v/>
      </c>
      <c r="N573" s="114" t="str">
        <f>IF(AND($B412&gt;=1,$B412&lt;4,$F412&gt;=100),$J412,"")</f>
        <v/>
      </c>
    </row>
    <row r="574" spans="9:14" ht="10.15" hidden="1" customHeight="1">
      <c r="I574" s="114" t="str">
        <f>IF(AND($B417&gt;=4,$B417&lt;9,$F417&lt;100),$J417,"")</f>
        <v/>
      </c>
      <c r="J574" s="114" t="str">
        <f>IF(AND($B417&gt;=4,$B417&lt;9,$F417&gt;=100),$J417,"")</f>
        <v/>
      </c>
      <c r="K574" s="114" t="str">
        <f>IF(AND($B417&gt;=9,$B417&lt;13,$F417&lt;100),$J417,"")</f>
        <v/>
      </c>
      <c r="L574" s="114" t="str">
        <f>IF(AND($B417&gt;=9,$B417&lt;13,$F417&gt;=100),$J417,"")</f>
        <v/>
      </c>
      <c r="M574" s="114" t="str">
        <f>IF(AND($B417&gt;=1,$B417&lt;4,$F417&lt;100),$J417,"")</f>
        <v/>
      </c>
      <c r="N574" s="114" t="str">
        <f>IF(AND($B417&gt;=1,$B417&lt;4,$F417&gt;=100),$J417,"")</f>
        <v/>
      </c>
    </row>
    <row r="575" spans="9:14" ht="10.15" hidden="1" customHeight="1">
      <c r="I575" s="114" t="str">
        <f>IF(AND($B422&gt;=4,$B422&lt;9,$F422&lt;100),$J422,"")</f>
        <v/>
      </c>
      <c r="J575" s="114" t="str">
        <f>IF(AND($B422&gt;=4,$B422&lt;9,$F422&gt;=100),$J422,"")</f>
        <v/>
      </c>
      <c r="K575" s="114" t="str">
        <f>IF(AND($B422&gt;=9,$B422&lt;13,$F422&lt;100),$J422,"")</f>
        <v/>
      </c>
      <c r="L575" s="114" t="str">
        <f>IF(AND($B422&gt;=9,$B422&lt;13,$F422&gt;=100),$J422,"")</f>
        <v/>
      </c>
      <c r="M575" s="114" t="str">
        <f>IF(AND($B422&gt;=1,$B422&lt;4,$F422&lt;100),$J422,"")</f>
        <v/>
      </c>
      <c r="N575" s="114" t="str">
        <f>IF(AND($B422&gt;=1,$B422&lt;4,$F422&gt;=100),$J422,"")</f>
        <v/>
      </c>
    </row>
    <row r="576" spans="9:14" ht="10.15" hidden="1" customHeight="1">
      <c r="I576" s="114" t="str">
        <f>IF(AND($B427&gt;=4,$B427&lt;9,$F427&lt;100),$J427,"")</f>
        <v/>
      </c>
      <c r="J576" s="114" t="str">
        <f>IF(AND($B427&gt;=4,$B427&lt;9,$F427&gt;=100),$J427,"")</f>
        <v/>
      </c>
      <c r="K576" s="114" t="str">
        <f>IF(AND($B427&gt;=9,$B427&lt;13,$F427&lt;100),$J427,"")</f>
        <v/>
      </c>
      <c r="L576" s="114" t="str">
        <f>IF(AND($B427&gt;=9,$B427&lt;13,$F427&gt;=100),$J427,"")</f>
        <v/>
      </c>
      <c r="M576" s="114" t="str">
        <f>IF(AND($B427&gt;=1,$B427&lt;4,$F427&lt;100),$J427,"")</f>
        <v/>
      </c>
      <c r="N576" s="114" t="str">
        <f>IF(AND($B427&gt;=1,$B427&lt;4,$F427&gt;=100),$J427,"")</f>
        <v/>
      </c>
    </row>
    <row r="577" spans="7:14" ht="10.15" hidden="1" customHeight="1">
      <c r="I577" s="114" t="str">
        <f>IF(AND($B432&gt;=4,$B432&lt;9,$F432&lt;100),$J432,"")</f>
        <v/>
      </c>
      <c r="J577" s="114" t="str">
        <f>IF(AND($B432&gt;=4,$B432&lt;9,$F432&gt;=100),$J432,"")</f>
        <v/>
      </c>
      <c r="K577" s="114" t="str">
        <f>IF(AND($B432&gt;=9,$B432&lt;13,$F432&lt;100),$J432,"")</f>
        <v/>
      </c>
      <c r="L577" s="114" t="str">
        <f>IF(AND($B432&gt;=9,$B432&lt;13,$F432&gt;=100),$J432,"")</f>
        <v/>
      </c>
      <c r="M577" s="114" t="str">
        <f>IF(AND($B432&gt;=1,$B432&lt;4,$F432&lt;100),$J432,"")</f>
        <v/>
      </c>
      <c r="N577" s="114" t="str">
        <f>IF(AND($B432&gt;=1,$B432&lt;4,$F432&gt;=100),$J432,"")</f>
        <v/>
      </c>
    </row>
    <row r="578" spans="7:14" ht="10.15" hidden="1" customHeight="1">
      <c r="I578" s="114" t="str">
        <f>IF(AND($B437&gt;=4,$B437&lt;9,$F437&lt;100),$J437,"")</f>
        <v/>
      </c>
      <c r="J578" s="114" t="str">
        <f>IF(AND($B437&gt;=4,$B437&lt;9,$F437&gt;=100),$J437,"")</f>
        <v/>
      </c>
      <c r="K578" s="114" t="str">
        <f>IF(AND($B437&gt;=9,$B437&lt;13,$F437&lt;100),$J437,"")</f>
        <v/>
      </c>
      <c r="L578" s="114" t="str">
        <f>IF(AND($B437&gt;=9,$B437&lt;13,$F437&gt;=100),$J437,"")</f>
        <v/>
      </c>
      <c r="M578" s="114" t="str">
        <f>IF(AND($B437&gt;=1,$B437&lt;4,$F437&lt;100),$J437,"")</f>
        <v/>
      </c>
      <c r="N578" s="114" t="str">
        <f>IF(AND($B437&gt;=1,$B437&lt;4,$F437&gt;=100),$J437,"")</f>
        <v/>
      </c>
    </row>
    <row r="579" spans="7:14" ht="10.15" hidden="1" customHeight="1">
      <c r="I579" s="114" t="str">
        <f>IF(AND($B442&gt;=4,$B442&lt;9,$F442&lt;100),$J442,"")</f>
        <v/>
      </c>
      <c r="J579" s="114" t="str">
        <f>IF(AND($B442&gt;=4,$B442&lt;9,$F442&gt;=100),$J442,"")</f>
        <v/>
      </c>
      <c r="K579" s="114" t="str">
        <f>IF(AND($B442&gt;=9,$B442&lt;13,$F442&lt;100),$J442,"")</f>
        <v/>
      </c>
      <c r="L579" s="114" t="str">
        <f>IF(AND($B442&gt;=9,$B442&lt;13,$F442&gt;=100),$J442,"")</f>
        <v/>
      </c>
      <c r="M579" s="114" t="str">
        <f>IF(AND($B442&gt;=1,$B442&lt;4,$F442&lt;100),$J442,"")</f>
        <v/>
      </c>
      <c r="N579" s="114" t="str">
        <f>IF(AND($B442&gt;=1,$B442&lt;4,$F442&gt;=100),$J442,"")</f>
        <v/>
      </c>
    </row>
    <row r="580" spans="7:14" ht="10.15" hidden="1" customHeight="1">
      <c r="I580" s="114" t="str">
        <f>IF(AND($B447&gt;=4,$B447&lt;9,$F447&lt;100),$J447,"")</f>
        <v/>
      </c>
      <c r="J580" s="114" t="str">
        <f>IF(AND($B447&gt;=4,$B447&lt;9,$F447&gt;=100),$J447,"")</f>
        <v/>
      </c>
      <c r="K580" s="114" t="str">
        <f>IF(AND($B447&gt;=9,$B447&lt;13,$F447&lt;100),$J447,"")</f>
        <v/>
      </c>
      <c r="L580" s="114" t="str">
        <f>IF(AND($B447&gt;=9,$B447&lt;13,$F447&gt;=100),$J447,"")</f>
        <v/>
      </c>
      <c r="M580" s="114" t="str">
        <f>IF(AND($B447&gt;=1,$B447&lt;4,$F447&lt;100),$J447,"")</f>
        <v/>
      </c>
      <c r="N580" s="114" t="str">
        <f>IF(AND($B447&gt;=1,$B447&lt;4,$F447&gt;=100),$J447,"")</f>
        <v/>
      </c>
    </row>
    <row r="581" spans="7:14" ht="10.15" hidden="1" customHeight="1">
      <c r="I581" s="114" t="str">
        <f>IF(AND($B452&gt;=4,$B452&lt;9,$F452&lt;100),$J452,"")</f>
        <v/>
      </c>
      <c r="J581" s="114" t="str">
        <f>IF(AND($B452&gt;=4,$B452&lt;9,$F452&gt;=100),$J452,"")</f>
        <v/>
      </c>
      <c r="K581" s="114" t="str">
        <f>IF(AND($B452&gt;=9,$B452&lt;13,$F452&lt;100),$J452,"")</f>
        <v/>
      </c>
      <c r="L581" s="114" t="str">
        <f>IF(AND($B452&gt;=9,$B452&lt;13,$F452&gt;=100),$J452,"")</f>
        <v/>
      </c>
      <c r="M581" s="114" t="str">
        <f>IF(AND($B452&gt;=1,$B452&lt;4,$F452&lt;100),$J452,"")</f>
        <v/>
      </c>
      <c r="N581" s="114" t="str">
        <f>IF(AND($B452&gt;=1,$B452&lt;4,$F452&gt;=100),$J452,"")</f>
        <v/>
      </c>
    </row>
    <row r="582" spans="7:14" ht="10.15" hidden="1" customHeight="1">
      <c r="I582" s="114" t="str">
        <f>IF(AND($B457&gt;=4,$B457&lt;9,$F457&lt;100),$J457,"")</f>
        <v/>
      </c>
      <c r="J582" s="114" t="str">
        <f>IF(AND($B457&gt;=4,$B457&lt;9,$F457&gt;=100),$J457,"")</f>
        <v/>
      </c>
      <c r="K582" s="114" t="str">
        <f>IF(AND($B457&gt;=9,$B457&lt;13,$F457&lt;100),$J457,"")</f>
        <v/>
      </c>
      <c r="L582" s="114" t="str">
        <f>IF(AND($B457&gt;=9,$B457&lt;13,$F457&gt;=100),$J457,"")</f>
        <v/>
      </c>
      <c r="M582" s="114" t="str">
        <f>IF(AND($B457&gt;=1,$B457&lt;4,$F457&lt;100),$J457,"")</f>
        <v/>
      </c>
      <c r="N582" s="114" t="str">
        <f>IF(AND($B457&gt;=1,$B457&lt;4,$F457&gt;=100),$J457,"")</f>
        <v/>
      </c>
    </row>
    <row r="583" spans="7:14" ht="10.15" hidden="1" customHeight="1">
      <c r="I583" s="114" t="str">
        <f>IF(AND($B462&gt;=4,$B462&lt;9,$F462&lt;100),$J462,"")</f>
        <v/>
      </c>
      <c r="J583" s="114" t="str">
        <f>IF(AND($B462&gt;=4,$B462&lt;9,$F462&gt;=100),$J462,"")</f>
        <v/>
      </c>
      <c r="K583" s="114" t="str">
        <f>IF(AND($B462&gt;=9,$B462&lt;13,$F462&lt;100),$J462,"")</f>
        <v/>
      </c>
      <c r="L583" s="114" t="str">
        <f>IF(AND($B462&gt;=9,$B462&lt;13,$F462&gt;=100),$J462,"")</f>
        <v/>
      </c>
      <c r="M583" s="114" t="str">
        <f>IF(AND($B462&gt;=1,$B462&lt;4,$F462&lt;100),$J462,"")</f>
        <v/>
      </c>
      <c r="N583" s="114" t="str">
        <f>IF(AND($B462&gt;=1,$B462&lt;4,$F462&gt;=100),$J462,"")</f>
        <v/>
      </c>
    </row>
    <row r="584" spans="7:14" ht="10.15" hidden="1" customHeight="1">
      <c r="I584" s="114" t="str">
        <f>IF(AND($B467&gt;=4,$B467&lt;9,$F467&lt;100),$J467,"")</f>
        <v/>
      </c>
      <c r="J584" s="114" t="str">
        <f>IF(AND($B467&gt;=4,$B467&lt;9,$F467&gt;=100),$J467,"")</f>
        <v/>
      </c>
      <c r="K584" s="114" t="str">
        <f>IF(AND($B467&gt;=9,$B467&lt;13,$F467&lt;100),$J467,"")</f>
        <v/>
      </c>
      <c r="L584" s="114" t="str">
        <f>IF(AND($B467&gt;=9,$B467&lt;13,$F467&gt;=100),$J467,"")</f>
        <v/>
      </c>
      <c r="M584" s="114" t="str">
        <f>IF(AND($B467&gt;=1,$B467&lt;4,$F467&lt;100),$J467,"")</f>
        <v/>
      </c>
      <c r="N584" s="114" t="str">
        <f>IF(AND($B467&gt;=1,$B467&lt;4,$F467&gt;=100),$J467,"")</f>
        <v/>
      </c>
    </row>
    <row r="585" spans="7:14" ht="10.15" hidden="1" customHeight="1">
      <c r="I585" s="114" t="str">
        <f>IF(AND($B472&gt;=4,$B472&lt;9,$F472&lt;100),$J472,"")</f>
        <v/>
      </c>
      <c r="J585" s="114" t="str">
        <f>IF(AND($B472&gt;=4,$B472&lt;9,$F472&gt;=100),$J472,"")</f>
        <v/>
      </c>
      <c r="K585" s="114" t="str">
        <f>IF(AND($B472&gt;=9,$B472&lt;13,$F472&lt;100),$J472,"")</f>
        <v/>
      </c>
      <c r="L585" s="114" t="str">
        <f>IF(AND($B472&gt;=9,$B472&lt;13,$F472&gt;=100),$J472,"")</f>
        <v/>
      </c>
      <c r="M585" s="114" t="str">
        <f>IF(AND($B472&gt;=1,$B472&lt;4,$F472&lt;100),$J472,"")</f>
        <v/>
      </c>
      <c r="N585" s="114" t="str">
        <f>IF(AND($B472&gt;=1,$B472&lt;4,$F472&gt;=100),$J472,"")</f>
        <v/>
      </c>
    </row>
    <row r="586" spans="7:14" ht="10.15" hidden="1" customHeight="1">
      <c r="I586" s="114" t="str">
        <f>IF(AND($B477&gt;=4,$B477&lt;9,$F477&lt;100),$J477,"")</f>
        <v/>
      </c>
      <c r="J586" s="114" t="str">
        <f>IF(AND($B477&gt;=4,$B477&lt;9,$F477&gt;=100),$J477,"")</f>
        <v/>
      </c>
      <c r="K586" s="114" t="str">
        <f>IF(AND($B477&gt;=9,$B477&lt;13,$F477&lt;100),$J477,"")</f>
        <v/>
      </c>
      <c r="L586" s="114" t="str">
        <f>IF(AND($B477&gt;=9,$B477&lt;13,$F477&gt;=100),$J477,"")</f>
        <v/>
      </c>
      <c r="M586" s="114" t="str">
        <f>IF(AND($B477&gt;=1,$B477&lt;4,$F477&lt;100),$J477,"")</f>
        <v/>
      </c>
      <c r="N586" s="114" t="str">
        <f>IF(AND($B477&gt;=1,$B477&lt;4,$F477&gt;=100),$J477,"")</f>
        <v/>
      </c>
    </row>
    <row r="587" spans="7:14" ht="10.15" hidden="1" customHeight="1">
      <c r="I587" s="114" t="str">
        <f>IF(AND($B482&gt;=4,$B482&lt;9,$F482&lt;100),$J482,"")</f>
        <v/>
      </c>
      <c r="J587" s="114" t="str">
        <f>IF(AND($B482&gt;=4,$B482&lt;9,$F482&gt;=100),$J482,"")</f>
        <v/>
      </c>
      <c r="K587" s="114" t="str">
        <f>IF(AND($B482&gt;=9,$B482&lt;13,$F482&lt;100),$J482,"")</f>
        <v/>
      </c>
      <c r="L587" s="114" t="str">
        <f>IF(AND($B482&gt;=9,$B482&lt;13,$F482&gt;=100),$J482,"")</f>
        <v/>
      </c>
      <c r="M587" s="114" t="str">
        <f>IF(AND($B482&gt;=1,$B482&lt;4,$F482&lt;100),$J482,"")</f>
        <v/>
      </c>
      <c r="N587" s="114" t="str">
        <f>IF(AND($B482&gt;=1,$B482&lt;4,$F482&gt;=100),$J482,"")</f>
        <v/>
      </c>
    </row>
    <row r="588" spans="7:14" hidden="1"/>
    <row r="589" spans="7:14" ht="40.5" hidden="1">
      <c r="G589" s="112" t="s">
        <v>172</v>
      </c>
      <c r="H589" s="95" t="s">
        <v>3</v>
      </c>
      <c r="I589" s="87" t="s">
        <v>134</v>
      </c>
      <c r="J589" s="14" t="s">
        <v>136</v>
      </c>
      <c r="K589" s="18" t="s">
        <v>141</v>
      </c>
      <c r="L589" s="99" t="s">
        <v>2</v>
      </c>
      <c r="M589" s="113" t="s">
        <v>128</v>
      </c>
      <c r="N589" s="9"/>
    </row>
    <row r="590" spans="7:14" ht="18.75" hidden="1">
      <c r="G590" s="106">
        <v>4</v>
      </c>
      <c r="H590" s="91" t="s">
        <v>6</v>
      </c>
      <c r="I590" s="88" t="s">
        <v>132</v>
      </c>
      <c r="J590" s="91" t="s">
        <v>195</v>
      </c>
      <c r="K590" s="94"/>
      <c r="L590" s="103" t="s">
        <v>4</v>
      </c>
      <c r="M590" s="108" t="s">
        <v>166</v>
      </c>
      <c r="N590" s="9"/>
    </row>
    <row r="591" spans="7:14" ht="18.75" hidden="1">
      <c r="G591" s="106">
        <v>5</v>
      </c>
      <c r="H591" s="92" t="s">
        <v>13</v>
      </c>
      <c r="I591" s="89" t="s">
        <v>133</v>
      </c>
      <c r="J591" s="92" t="s">
        <v>162</v>
      </c>
      <c r="K591" s="104" t="s">
        <v>165</v>
      </c>
      <c r="L591" s="96" t="s">
        <v>149</v>
      </c>
      <c r="M591" s="108" t="s">
        <v>167</v>
      </c>
      <c r="N591" s="9"/>
    </row>
    <row r="592" spans="7:14" ht="18.75" hidden="1">
      <c r="G592" s="106">
        <v>6</v>
      </c>
      <c r="H592" s="92" t="s">
        <v>15</v>
      </c>
      <c r="I592" s="92" t="s">
        <v>5</v>
      </c>
      <c r="J592" s="92" t="s">
        <v>163</v>
      </c>
      <c r="K592" s="11"/>
      <c r="L592" s="96" t="s">
        <v>150</v>
      </c>
      <c r="M592" s="108" t="s">
        <v>168</v>
      </c>
      <c r="N592" s="9"/>
    </row>
    <row r="593" spans="7:14" ht="18.75" hidden="1">
      <c r="G593" s="106">
        <v>7</v>
      </c>
      <c r="H593" s="91" t="s">
        <v>16</v>
      </c>
      <c r="I593" s="92" t="s">
        <v>12</v>
      </c>
      <c r="J593" s="92" t="s">
        <v>137</v>
      </c>
      <c r="K593" s="9"/>
      <c r="L593" s="96" t="s">
        <v>150</v>
      </c>
      <c r="M593" s="108" t="s">
        <v>169</v>
      </c>
      <c r="N593" s="9"/>
    </row>
    <row r="594" spans="7:14" ht="18.75" hidden="1">
      <c r="G594" s="106">
        <v>8</v>
      </c>
      <c r="H594" s="90" t="s">
        <v>17</v>
      </c>
      <c r="I594" s="123" t="s">
        <v>181</v>
      </c>
      <c r="J594" s="91" t="s">
        <v>142</v>
      </c>
      <c r="K594" s="9"/>
      <c r="L594" s="105" t="s">
        <v>146</v>
      </c>
      <c r="M594" s="108" t="s">
        <v>170</v>
      </c>
      <c r="N594" s="9"/>
    </row>
    <row r="595" spans="7:14" ht="18.75" hidden="1">
      <c r="G595" s="106">
        <v>9</v>
      </c>
      <c r="H595" s="90" t="s">
        <v>18</v>
      </c>
      <c r="I595" s="123" t="s">
        <v>182</v>
      </c>
      <c r="J595" s="93" t="s">
        <v>139</v>
      </c>
      <c r="K595" s="9"/>
      <c r="L595" s="100" t="s">
        <v>147</v>
      </c>
      <c r="M595" s="108" t="s">
        <v>171</v>
      </c>
      <c r="N595" s="9"/>
    </row>
    <row r="596" spans="7:14" ht="18.75" hidden="1">
      <c r="G596" s="106">
        <v>10</v>
      </c>
      <c r="H596" s="90" t="s">
        <v>19</v>
      </c>
      <c r="I596" s="123" t="s">
        <v>186</v>
      </c>
      <c r="J596" s="91" t="s">
        <v>138</v>
      </c>
      <c r="K596" s="9"/>
      <c r="L596" s="100" t="s">
        <v>148</v>
      </c>
      <c r="M596" s="9"/>
      <c r="N596" s="9"/>
    </row>
    <row r="597" spans="7:14" ht="18.75" hidden="1">
      <c r="G597" s="106">
        <v>11</v>
      </c>
      <c r="H597" s="88" t="s">
        <v>20</v>
      </c>
      <c r="I597" s="92" t="s">
        <v>14</v>
      </c>
      <c r="J597" s="91" t="s">
        <v>140</v>
      </c>
      <c r="K597" s="9"/>
      <c r="L597" s="100" t="s">
        <v>143</v>
      </c>
      <c r="M597" s="9"/>
      <c r="N597" s="9"/>
    </row>
    <row r="598" spans="7:14" ht="18.75" hidden="1">
      <c r="G598" s="106">
        <v>12</v>
      </c>
      <c r="H598" s="9"/>
      <c r="I598" s="9"/>
      <c r="J598" s="9"/>
      <c r="K598" s="9"/>
      <c r="L598" s="100" t="s">
        <v>144</v>
      </c>
      <c r="M598" s="9"/>
      <c r="N598" s="9"/>
    </row>
    <row r="599" spans="7:14" ht="18.75" hidden="1">
      <c r="G599" s="107">
        <v>1</v>
      </c>
      <c r="H599" s="9"/>
      <c r="I599" s="23"/>
      <c r="J599" s="22"/>
      <c r="K599" s="9"/>
      <c r="L599" s="100" t="s">
        <v>145</v>
      </c>
      <c r="M599" s="9"/>
      <c r="N599" s="9"/>
    </row>
    <row r="600" spans="7:14" ht="18.75" hidden="1">
      <c r="G600" s="107">
        <v>2</v>
      </c>
      <c r="H600" s="9"/>
      <c r="I600" s="23"/>
      <c r="J600" s="22"/>
      <c r="K600" s="9"/>
      <c r="L600" s="100" t="s">
        <v>21</v>
      </c>
      <c r="M600" s="9"/>
      <c r="N600" s="9"/>
    </row>
    <row r="601" spans="7:14" ht="18.75" hidden="1">
      <c r="G601" s="107">
        <v>3</v>
      </c>
      <c r="H601" s="9"/>
      <c r="I601" s="19"/>
      <c r="J601" s="21"/>
      <c r="K601" s="9"/>
      <c r="L601" s="100" t="s">
        <v>135</v>
      </c>
      <c r="M601" s="9"/>
      <c r="N601" s="9"/>
    </row>
    <row r="602" spans="7:14" ht="18.75" hidden="1">
      <c r="G602" s="6"/>
      <c r="H602" s="20"/>
      <c r="I602" s="19"/>
      <c r="J602" s="21"/>
      <c r="K602" s="9"/>
      <c r="L602" s="100" t="s">
        <v>151</v>
      </c>
      <c r="M602" s="9"/>
      <c r="N602" s="9"/>
    </row>
    <row r="603" spans="7:14" ht="18.75" hidden="1">
      <c r="G603" s="6"/>
      <c r="H603" s="20"/>
      <c r="I603" s="19"/>
      <c r="J603" s="21"/>
      <c r="K603" s="9"/>
      <c r="L603" s="100" t="s">
        <v>152</v>
      </c>
      <c r="M603" s="9"/>
      <c r="N603" s="9"/>
    </row>
    <row r="604" spans="7:14" ht="18.75" hidden="1">
      <c r="G604" s="6"/>
      <c r="H604" s="20"/>
      <c r="I604" s="19"/>
      <c r="J604" s="21"/>
      <c r="K604" s="9"/>
      <c r="L604" s="100" t="s">
        <v>153</v>
      </c>
      <c r="M604" s="9"/>
      <c r="N604" s="9"/>
    </row>
    <row r="605" spans="7:14" ht="18.75" hidden="1">
      <c r="G605" s="6"/>
      <c r="H605" s="20"/>
      <c r="I605" s="19"/>
      <c r="J605" s="21"/>
      <c r="K605" s="9"/>
      <c r="L605" s="100" t="s">
        <v>154</v>
      </c>
      <c r="M605" s="9"/>
      <c r="N605" s="9"/>
    </row>
    <row r="606" spans="7:14" ht="18.75" hidden="1">
      <c r="G606" s="6"/>
      <c r="H606" s="20"/>
      <c r="I606" s="19"/>
      <c r="J606" s="21"/>
      <c r="K606" s="9"/>
      <c r="L606" s="100" t="s">
        <v>155</v>
      </c>
      <c r="M606" s="9"/>
      <c r="N606" s="9"/>
    </row>
    <row r="607" spans="7:14" ht="18.75" hidden="1">
      <c r="G607" s="6"/>
      <c r="H607" s="20"/>
      <c r="I607" s="19"/>
      <c r="J607" s="21"/>
      <c r="K607" s="9"/>
      <c r="L607" s="100" t="s">
        <v>156</v>
      </c>
      <c r="M607" s="9"/>
      <c r="N607" s="9"/>
    </row>
    <row r="608" spans="7:14" ht="18.75" hidden="1">
      <c r="G608" s="6"/>
      <c r="H608" s="20"/>
      <c r="I608" s="19"/>
      <c r="J608" s="21"/>
      <c r="K608" s="9"/>
      <c r="L608" s="100" t="s">
        <v>157</v>
      </c>
      <c r="M608" s="9"/>
      <c r="N608" s="9"/>
    </row>
    <row r="609" spans="7:14" ht="18.75" hidden="1">
      <c r="G609" s="6"/>
      <c r="H609" s="20"/>
      <c r="I609" s="19"/>
      <c r="J609" s="21"/>
      <c r="K609" s="9"/>
      <c r="L609" s="100" t="s">
        <v>158</v>
      </c>
      <c r="M609" s="9"/>
      <c r="N609" s="9"/>
    </row>
    <row r="610" spans="7:14" ht="18.75" hidden="1">
      <c r="G610" s="6"/>
      <c r="H610" s="20"/>
      <c r="I610" s="19"/>
      <c r="J610" s="21"/>
      <c r="K610" s="9"/>
      <c r="L610" s="100" t="s">
        <v>159</v>
      </c>
      <c r="M610" s="9"/>
      <c r="N610" s="9"/>
    </row>
    <row r="611" spans="7:14" ht="18.75" hidden="1">
      <c r="G611" s="6"/>
      <c r="H611" s="20"/>
      <c r="I611" s="19"/>
      <c r="J611" s="21"/>
      <c r="K611" s="9"/>
      <c r="L611" s="100" t="s">
        <v>160</v>
      </c>
      <c r="M611" s="9"/>
      <c r="N611" s="9"/>
    </row>
    <row r="612" spans="7:14" ht="18.75" hidden="1">
      <c r="G612" s="6"/>
      <c r="H612" s="20"/>
      <c r="I612" s="19"/>
      <c r="J612" s="21"/>
      <c r="K612" s="9"/>
      <c r="L612" s="100" t="s">
        <v>161</v>
      </c>
      <c r="M612" s="9"/>
      <c r="N612" s="9"/>
    </row>
    <row r="613" spans="7:14" ht="18.75" hidden="1">
      <c r="G613" s="6"/>
      <c r="H613" s="20"/>
      <c r="I613" s="19"/>
      <c r="J613" s="21"/>
      <c r="K613" s="9"/>
      <c r="L613" s="100" t="s">
        <v>22</v>
      </c>
      <c r="M613" s="9"/>
      <c r="N613" s="9"/>
    </row>
    <row r="614" spans="7:14" ht="18.75" hidden="1">
      <c r="G614" s="6"/>
      <c r="H614" s="7"/>
      <c r="I614" s="12"/>
      <c r="J614" s="8"/>
      <c r="K614" s="9"/>
      <c r="L614" s="100"/>
      <c r="M614" s="9"/>
      <c r="N614" s="9"/>
    </row>
  </sheetData>
  <sheetProtection formatCells="0" formatColumns="0" formatRows="0"/>
  <mergeCells count="883">
    <mergeCell ref="B2:N2"/>
    <mergeCell ref="F486:H486"/>
    <mergeCell ref="I486:M486"/>
    <mergeCell ref="F484:H484"/>
    <mergeCell ref="J484:M484"/>
    <mergeCell ref="F485:H485"/>
    <mergeCell ref="J485:M485"/>
    <mergeCell ref="N477:N481"/>
    <mergeCell ref="J482:M482"/>
    <mergeCell ref="F483:H483"/>
    <mergeCell ref="J483:M483"/>
    <mergeCell ref="N472:N476"/>
    <mergeCell ref="F477:F481"/>
    <mergeCell ref="G477:G481"/>
    <mergeCell ref="H477:H481"/>
    <mergeCell ref="J477:J481"/>
    <mergeCell ref="N482:N485"/>
    <mergeCell ref="F472:F476"/>
    <mergeCell ref="G472:G476"/>
    <mergeCell ref="B477:B481"/>
    <mergeCell ref="C477:C481"/>
    <mergeCell ref="D477:D481"/>
    <mergeCell ref="E477:E481"/>
    <mergeCell ref="H472:H476"/>
    <mergeCell ref="J472:J476"/>
    <mergeCell ref="B472:B476"/>
    <mergeCell ref="C472:C476"/>
    <mergeCell ref="D472:D476"/>
    <mergeCell ref="E472:E476"/>
    <mergeCell ref="B467:B471"/>
    <mergeCell ref="C467:C471"/>
    <mergeCell ref="D467:D471"/>
    <mergeCell ref="E467:E471"/>
    <mergeCell ref="F467:F471"/>
    <mergeCell ref="G467:G471"/>
    <mergeCell ref="H467:H471"/>
    <mergeCell ref="J467:J471"/>
    <mergeCell ref="N467:N471"/>
    <mergeCell ref="N457:N461"/>
    <mergeCell ref="H462:H466"/>
    <mergeCell ref="J462:J466"/>
    <mergeCell ref="F457:F461"/>
    <mergeCell ref="G457:G461"/>
    <mergeCell ref="B462:B466"/>
    <mergeCell ref="C462:C466"/>
    <mergeCell ref="D462:D466"/>
    <mergeCell ref="E462:E466"/>
    <mergeCell ref="F462:F466"/>
    <mergeCell ref="N462:N466"/>
    <mergeCell ref="B332:B336"/>
    <mergeCell ref="C332:C336"/>
    <mergeCell ref="B322:B326"/>
    <mergeCell ref="C322:C326"/>
    <mergeCell ref="B327:B331"/>
    <mergeCell ref="C327:C331"/>
    <mergeCell ref="G462:G466"/>
    <mergeCell ref="H457:H461"/>
    <mergeCell ref="J457:J461"/>
    <mergeCell ref="B457:B461"/>
    <mergeCell ref="C457:C461"/>
    <mergeCell ref="D457:D461"/>
    <mergeCell ref="E457:E461"/>
    <mergeCell ref="B317:B321"/>
    <mergeCell ref="C317:C321"/>
    <mergeCell ref="B282:B286"/>
    <mergeCell ref="C282:C286"/>
    <mergeCell ref="B287:B291"/>
    <mergeCell ref="C287:C291"/>
    <mergeCell ref="B292:B296"/>
    <mergeCell ref="C292:C296"/>
    <mergeCell ref="B297:B301"/>
    <mergeCell ref="C297:C301"/>
    <mergeCell ref="B302:B306"/>
    <mergeCell ref="C302:C306"/>
    <mergeCell ref="B307:B311"/>
    <mergeCell ref="C307:C311"/>
    <mergeCell ref="B312:B316"/>
    <mergeCell ref="C312:C316"/>
    <mergeCell ref="B252:B256"/>
    <mergeCell ref="C252:C256"/>
    <mergeCell ref="E107:E111"/>
    <mergeCell ref="D117:D121"/>
    <mergeCell ref="E117:E121"/>
    <mergeCell ref="D127:D131"/>
    <mergeCell ref="D107:D111"/>
    <mergeCell ref="B207:B211"/>
    <mergeCell ref="B277:B281"/>
    <mergeCell ref="C277:C281"/>
    <mergeCell ref="B257:B261"/>
    <mergeCell ref="C257:C261"/>
    <mergeCell ref="D237:D241"/>
    <mergeCell ref="E237:E241"/>
    <mergeCell ref="D247:D251"/>
    <mergeCell ref="D242:D246"/>
    <mergeCell ref="E242:E246"/>
    <mergeCell ref="D252:D256"/>
    <mergeCell ref="B262:B266"/>
    <mergeCell ref="C262:C266"/>
    <mergeCell ref="B267:B271"/>
    <mergeCell ref="C267:C271"/>
    <mergeCell ref="B272:B276"/>
    <mergeCell ref="C272:C276"/>
    <mergeCell ref="C197:C201"/>
    <mergeCell ref="C202:C206"/>
    <mergeCell ref="E227:E231"/>
    <mergeCell ref="B227:B231"/>
    <mergeCell ref="C227:C231"/>
    <mergeCell ref="B217:B221"/>
    <mergeCell ref="C217:C221"/>
    <mergeCell ref="D217:D221"/>
    <mergeCell ref="E217:E221"/>
    <mergeCell ref="B222:B226"/>
    <mergeCell ref="B202:B206"/>
    <mergeCell ref="D197:D201"/>
    <mergeCell ref="D227:D231"/>
    <mergeCell ref="B212:B216"/>
    <mergeCell ref="D212:D216"/>
    <mergeCell ref="B197:B201"/>
    <mergeCell ref="N12:N16"/>
    <mergeCell ref="F17:F21"/>
    <mergeCell ref="E22:E26"/>
    <mergeCell ref="D32:D36"/>
    <mergeCell ref="G17:G21"/>
    <mergeCell ref="J17:J21"/>
    <mergeCell ref="H17:H21"/>
    <mergeCell ref="N17:N21"/>
    <mergeCell ref="G12:G16"/>
    <mergeCell ref="E32:E36"/>
    <mergeCell ref="N7:N11"/>
    <mergeCell ref="D5:D6"/>
    <mergeCell ref="B5:B6"/>
    <mergeCell ref="C5:C6"/>
    <mergeCell ref="E5:E6"/>
    <mergeCell ref="I5:I6"/>
    <mergeCell ref="N5:N6"/>
    <mergeCell ref="K5:K6"/>
    <mergeCell ref="J5:J6"/>
    <mergeCell ref="M5:M6"/>
    <mergeCell ref="L5:L6"/>
    <mergeCell ref="G32:G36"/>
    <mergeCell ref="H32:H36"/>
    <mergeCell ref="B7:B11"/>
    <mergeCell ref="E127:E131"/>
    <mergeCell ref="D157:D161"/>
    <mergeCell ref="E157:E161"/>
    <mergeCell ref="C152:C156"/>
    <mergeCell ref="C157:C161"/>
    <mergeCell ref="G7:G11"/>
    <mergeCell ref="J7:J11"/>
    <mergeCell ref="H5:H6"/>
    <mergeCell ref="H7:H11"/>
    <mergeCell ref="B152:B156"/>
    <mergeCell ref="B157:B161"/>
    <mergeCell ref="B122:B126"/>
    <mergeCell ref="C122:C126"/>
    <mergeCell ref="B107:B111"/>
    <mergeCell ref="C107:C111"/>
    <mergeCell ref="B112:B116"/>
    <mergeCell ref="D92:D96"/>
    <mergeCell ref="C192:C196"/>
    <mergeCell ref="B167:B171"/>
    <mergeCell ref="C167:C171"/>
    <mergeCell ref="B172:B176"/>
    <mergeCell ref="B177:B181"/>
    <mergeCell ref="B182:B186"/>
    <mergeCell ref="B192:B196"/>
    <mergeCell ref="B187:B191"/>
    <mergeCell ref="C177:C181"/>
    <mergeCell ref="C172:C176"/>
    <mergeCell ref="C187:C191"/>
    <mergeCell ref="B127:B131"/>
    <mergeCell ref="C127:C131"/>
    <mergeCell ref="B132:B136"/>
    <mergeCell ref="C132:C136"/>
    <mergeCell ref="B137:B141"/>
    <mergeCell ref="B142:B146"/>
    <mergeCell ref="B147:B151"/>
    <mergeCell ref="B162:B166"/>
    <mergeCell ref="C147:C151"/>
    <mergeCell ref="C112:C116"/>
    <mergeCell ref="B92:B96"/>
    <mergeCell ref="C92:C96"/>
    <mergeCell ref="B117:B121"/>
    <mergeCell ref="C117:C121"/>
    <mergeCell ref="B97:B101"/>
    <mergeCell ref="C97:C101"/>
    <mergeCell ref="B102:B106"/>
    <mergeCell ref="C102:C106"/>
    <mergeCell ref="B82:B86"/>
    <mergeCell ref="C82:C86"/>
    <mergeCell ref="C87:C91"/>
    <mergeCell ref="B52:B56"/>
    <mergeCell ref="B57:B61"/>
    <mergeCell ref="B62:B66"/>
    <mergeCell ref="C62:C66"/>
    <mergeCell ref="B87:B91"/>
    <mergeCell ref="C52:C56"/>
    <mergeCell ref="C77:C81"/>
    <mergeCell ref="C7:C11"/>
    <mergeCell ref="E7:E11"/>
    <mergeCell ref="D7:D11"/>
    <mergeCell ref="F7:F11"/>
    <mergeCell ref="F5:F6"/>
    <mergeCell ref="C47:C51"/>
    <mergeCell ref="D47:D51"/>
    <mergeCell ref="E47:E51"/>
    <mergeCell ref="F42:F46"/>
    <mergeCell ref="F12:F16"/>
    <mergeCell ref="C72:C76"/>
    <mergeCell ref="B67:B71"/>
    <mergeCell ref="B72:B76"/>
    <mergeCell ref="B77:B81"/>
    <mergeCell ref="C57:C61"/>
    <mergeCell ref="D52:D56"/>
    <mergeCell ref="E52:E56"/>
    <mergeCell ref="D17:D21"/>
    <mergeCell ref="E17:E21"/>
    <mergeCell ref="D22:D26"/>
    <mergeCell ref="B42:B46"/>
    <mergeCell ref="C42:C46"/>
    <mergeCell ref="B47:B51"/>
    <mergeCell ref="B17:B21"/>
    <mergeCell ref="C17:C21"/>
    <mergeCell ref="B37:B41"/>
    <mergeCell ref="C37:C41"/>
    <mergeCell ref="B22:B26"/>
    <mergeCell ref="C22:C26"/>
    <mergeCell ref="B27:B31"/>
    <mergeCell ref="C27:C31"/>
    <mergeCell ref="B32:B36"/>
    <mergeCell ref="C32:C36"/>
    <mergeCell ref="C67:C71"/>
    <mergeCell ref="N57:N61"/>
    <mergeCell ref="F47:F51"/>
    <mergeCell ref="G47:G51"/>
    <mergeCell ref="H47:H51"/>
    <mergeCell ref="J47:J51"/>
    <mergeCell ref="G57:G61"/>
    <mergeCell ref="F57:F61"/>
    <mergeCell ref="N47:N51"/>
    <mergeCell ref="F52:F56"/>
    <mergeCell ref="H57:H61"/>
    <mergeCell ref="D57:D61"/>
    <mergeCell ref="E57:E61"/>
    <mergeCell ref="J57:J61"/>
    <mergeCell ref="F72:F76"/>
    <mergeCell ref="F67:F71"/>
    <mergeCell ref="D62:D66"/>
    <mergeCell ref="E62:E66"/>
    <mergeCell ref="F62:F66"/>
    <mergeCell ref="D67:D71"/>
    <mergeCell ref="E67:E71"/>
    <mergeCell ref="D82:D86"/>
    <mergeCell ref="H107:H111"/>
    <mergeCell ref="J107:J111"/>
    <mergeCell ref="H77:H81"/>
    <mergeCell ref="J77:J81"/>
    <mergeCell ref="D77:D81"/>
    <mergeCell ref="E77:E81"/>
    <mergeCell ref="D72:D76"/>
    <mergeCell ref="E72:E76"/>
    <mergeCell ref="D87:D91"/>
    <mergeCell ref="E87:E91"/>
    <mergeCell ref="F87:F91"/>
    <mergeCell ref="G87:G91"/>
    <mergeCell ref="N127:N131"/>
    <mergeCell ref="J132:J136"/>
    <mergeCell ref="H117:H121"/>
    <mergeCell ref="J117:J121"/>
    <mergeCell ref="C137:C141"/>
    <mergeCell ref="D142:D146"/>
    <mergeCell ref="E142:E146"/>
    <mergeCell ref="F142:F146"/>
    <mergeCell ref="C142:C146"/>
    <mergeCell ref="D137:D141"/>
    <mergeCell ref="E137:E141"/>
    <mergeCell ref="J137:J141"/>
    <mergeCell ref="D147:D151"/>
    <mergeCell ref="E147:E151"/>
    <mergeCell ref="H147:H151"/>
    <mergeCell ref="J147:J151"/>
    <mergeCell ref="F147:F151"/>
    <mergeCell ref="G147:G151"/>
    <mergeCell ref="F127:F131"/>
    <mergeCell ref="G127:G131"/>
    <mergeCell ref="H127:H131"/>
    <mergeCell ref="J127:J131"/>
    <mergeCell ref="F137:F141"/>
    <mergeCell ref="G137:G141"/>
    <mergeCell ref="H137:H141"/>
    <mergeCell ref="E132:E136"/>
    <mergeCell ref="J162:J166"/>
    <mergeCell ref="N162:N166"/>
    <mergeCell ref="G162:G166"/>
    <mergeCell ref="G152:G156"/>
    <mergeCell ref="H152:H156"/>
    <mergeCell ref="F162:F166"/>
    <mergeCell ref="F132:F136"/>
    <mergeCell ref="G132:G136"/>
    <mergeCell ref="H132:H136"/>
    <mergeCell ref="N177:N181"/>
    <mergeCell ref="C182:C186"/>
    <mergeCell ref="D177:D181"/>
    <mergeCell ref="E177:E181"/>
    <mergeCell ref="F177:F181"/>
    <mergeCell ref="D182:D186"/>
    <mergeCell ref="F172:F176"/>
    <mergeCell ref="F167:F171"/>
    <mergeCell ref="H162:H166"/>
    <mergeCell ref="G167:G171"/>
    <mergeCell ref="H167:H171"/>
    <mergeCell ref="C162:C166"/>
    <mergeCell ref="D172:D176"/>
    <mergeCell ref="E172:E176"/>
    <mergeCell ref="D167:D171"/>
    <mergeCell ref="E167:E171"/>
    <mergeCell ref="D202:D206"/>
    <mergeCell ref="E202:E206"/>
    <mergeCell ref="F187:F191"/>
    <mergeCell ref="G187:G191"/>
    <mergeCell ref="D192:D196"/>
    <mergeCell ref="D187:D191"/>
    <mergeCell ref="E187:E191"/>
    <mergeCell ref="F202:F206"/>
    <mergeCell ref="D162:D166"/>
    <mergeCell ref="E162:E166"/>
    <mergeCell ref="F197:F201"/>
    <mergeCell ref="E197:E201"/>
    <mergeCell ref="N182:N186"/>
    <mergeCell ref="F182:F186"/>
    <mergeCell ref="G182:G186"/>
    <mergeCell ref="H182:H186"/>
    <mergeCell ref="J182:J186"/>
    <mergeCell ref="E192:E196"/>
    <mergeCell ref="F192:F196"/>
    <mergeCell ref="G192:G196"/>
    <mergeCell ref="E182:E186"/>
    <mergeCell ref="N187:N191"/>
    <mergeCell ref="B242:B246"/>
    <mergeCell ref="C242:C246"/>
    <mergeCell ref="J227:J231"/>
    <mergeCell ref="H222:H226"/>
    <mergeCell ref="J222:J226"/>
    <mergeCell ref="F217:F221"/>
    <mergeCell ref="G207:G211"/>
    <mergeCell ref="G217:G221"/>
    <mergeCell ref="H217:H221"/>
    <mergeCell ref="H207:H211"/>
    <mergeCell ref="J207:J211"/>
    <mergeCell ref="J217:J221"/>
    <mergeCell ref="D207:D211"/>
    <mergeCell ref="E207:E211"/>
    <mergeCell ref="F207:F211"/>
    <mergeCell ref="C212:C216"/>
    <mergeCell ref="E212:E216"/>
    <mergeCell ref="F212:F216"/>
    <mergeCell ref="C207:C211"/>
    <mergeCell ref="C222:C226"/>
    <mergeCell ref="B232:B236"/>
    <mergeCell ref="C232:C236"/>
    <mergeCell ref="B237:B241"/>
    <mergeCell ref="C237:C241"/>
    <mergeCell ref="H12:H16"/>
    <mergeCell ref="J12:J16"/>
    <mergeCell ref="B352:B356"/>
    <mergeCell ref="C352:C356"/>
    <mergeCell ref="B337:B341"/>
    <mergeCell ref="C337:C341"/>
    <mergeCell ref="B342:B346"/>
    <mergeCell ref="C342:C346"/>
    <mergeCell ref="H22:H26"/>
    <mergeCell ref="J22:J26"/>
    <mergeCell ref="B247:B251"/>
    <mergeCell ref="C247:C251"/>
    <mergeCell ref="B12:B16"/>
    <mergeCell ref="C12:C16"/>
    <mergeCell ref="D12:D16"/>
    <mergeCell ref="E12:E16"/>
    <mergeCell ref="D42:D46"/>
    <mergeCell ref="E42:E46"/>
    <mergeCell ref="E82:E86"/>
    <mergeCell ref="D132:D136"/>
    <mergeCell ref="J192:J196"/>
    <mergeCell ref="D222:D226"/>
    <mergeCell ref="E222:E226"/>
    <mergeCell ref="F222:F226"/>
    <mergeCell ref="B357:B361"/>
    <mergeCell ref="C357:C361"/>
    <mergeCell ref="B362:B366"/>
    <mergeCell ref="C362:C366"/>
    <mergeCell ref="B347:B351"/>
    <mergeCell ref="C347:C351"/>
    <mergeCell ref="B382:B386"/>
    <mergeCell ref="C382:C386"/>
    <mergeCell ref="B367:B371"/>
    <mergeCell ref="C367:C371"/>
    <mergeCell ref="B372:B376"/>
    <mergeCell ref="C372:C376"/>
    <mergeCell ref="B377:B381"/>
    <mergeCell ref="C377:C381"/>
    <mergeCell ref="F32:F36"/>
    <mergeCell ref="D37:D41"/>
    <mergeCell ref="E37:E41"/>
    <mergeCell ref="F37:F41"/>
    <mergeCell ref="G37:G41"/>
    <mergeCell ref="H37:H41"/>
    <mergeCell ref="J37:J41"/>
    <mergeCell ref="N37:N41"/>
    <mergeCell ref="N22:N26"/>
    <mergeCell ref="D27:D31"/>
    <mergeCell ref="E27:E31"/>
    <mergeCell ref="F27:F31"/>
    <mergeCell ref="G27:G31"/>
    <mergeCell ref="H27:H31"/>
    <mergeCell ref="J27:J31"/>
    <mergeCell ref="N27:N31"/>
    <mergeCell ref="F22:F26"/>
    <mergeCell ref="G22:G26"/>
    <mergeCell ref="G42:G46"/>
    <mergeCell ref="N42:N46"/>
    <mergeCell ref="H42:H46"/>
    <mergeCell ref="J42:J46"/>
    <mergeCell ref="G52:G56"/>
    <mergeCell ref="H52:H56"/>
    <mergeCell ref="J52:J56"/>
    <mergeCell ref="N52:N56"/>
    <mergeCell ref="J32:J36"/>
    <mergeCell ref="N32:N36"/>
    <mergeCell ref="N67:N71"/>
    <mergeCell ref="G62:G66"/>
    <mergeCell ref="H62:H66"/>
    <mergeCell ref="J62:J66"/>
    <mergeCell ref="N62:N66"/>
    <mergeCell ref="H87:H91"/>
    <mergeCell ref="J87:J91"/>
    <mergeCell ref="G67:G71"/>
    <mergeCell ref="H67:H71"/>
    <mergeCell ref="J67:J71"/>
    <mergeCell ref="G72:G76"/>
    <mergeCell ref="H72:H76"/>
    <mergeCell ref="J72:J76"/>
    <mergeCell ref="N72:N76"/>
    <mergeCell ref="N77:N81"/>
    <mergeCell ref="F82:F86"/>
    <mergeCell ref="G82:G86"/>
    <mergeCell ref="F77:F81"/>
    <mergeCell ref="G77:G81"/>
    <mergeCell ref="N82:N86"/>
    <mergeCell ref="J92:J96"/>
    <mergeCell ref="N92:N96"/>
    <mergeCell ref="N87:N91"/>
    <mergeCell ref="H82:H86"/>
    <mergeCell ref="J82:J86"/>
    <mergeCell ref="N97:N101"/>
    <mergeCell ref="E92:E96"/>
    <mergeCell ref="D102:D106"/>
    <mergeCell ref="E102:E106"/>
    <mergeCell ref="F102:F106"/>
    <mergeCell ref="G102:G106"/>
    <mergeCell ref="H102:H106"/>
    <mergeCell ref="J102:J106"/>
    <mergeCell ref="N102:N106"/>
    <mergeCell ref="D97:D101"/>
    <mergeCell ref="J97:J101"/>
    <mergeCell ref="F92:F96"/>
    <mergeCell ref="G92:G96"/>
    <mergeCell ref="H92:H96"/>
    <mergeCell ref="E97:E101"/>
    <mergeCell ref="F97:F101"/>
    <mergeCell ref="G97:G101"/>
    <mergeCell ref="H97:H101"/>
    <mergeCell ref="N107:N111"/>
    <mergeCell ref="D112:D116"/>
    <mergeCell ref="E112:E116"/>
    <mergeCell ref="F112:F116"/>
    <mergeCell ref="G112:G116"/>
    <mergeCell ref="H112:H116"/>
    <mergeCell ref="J112:J116"/>
    <mergeCell ref="N112:N116"/>
    <mergeCell ref="F107:F111"/>
    <mergeCell ref="G107:G111"/>
    <mergeCell ref="N117:N121"/>
    <mergeCell ref="D122:D126"/>
    <mergeCell ref="E122:E126"/>
    <mergeCell ref="F122:F126"/>
    <mergeCell ref="G122:G126"/>
    <mergeCell ref="H122:H126"/>
    <mergeCell ref="J122:J126"/>
    <mergeCell ref="N122:N126"/>
    <mergeCell ref="F117:F121"/>
    <mergeCell ref="G117:G121"/>
    <mergeCell ref="N132:N136"/>
    <mergeCell ref="F157:F161"/>
    <mergeCell ref="G157:G161"/>
    <mergeCell ref="N157:N161"/>
    <mergeCell ref="G142:G146"/>
    <mergeCell ref="H142:H146"/>
    <mergeCell ref="J142:J146"/>
    <mergeCell ref="N142:N146"/>
    <mergeCell ref="N147:N151"/>
    <mergeCell ref="N137:N141"/>
    <mergeCell ref="J167:J171"/>
    <mergeCell ref="N167:N171"/>
    <mergeCell ref="G172:G176"/>
    <mergeCell ref="H172:H176"/>
    <mergeCell ref="J172:J176"/>
    <mergeCell ref="N172:N176"/>
    <mergeCell ref="D152:D156"/>
    <mergeCell ref="N152:N156"/>
    <mergeCell ref="H157:H161"/>
    <mergeCell ref="J157:J161"/>
    <mergeCell ref="J152:J156"/>
    <mergeCell ref="E152:E156"/>
    <mergeCell ref="F152:F156"/>
    <mergeCell ref="H187:H191"/>
    <mergeCell ref="J187:J191"/>
    <mergeCell ref="H177:H181"/>
    <mergeCell ref="G202:G206"/>
    <mergeCell ref="H202:H206"/>
    <mergeCell ref="J202:J206"/>
    <mergeCell ref="G197:G201"/>
    <mergeCell ref="H197:H201"/>
    <mergeCell ref="J197:J201"/>
    <mergeCell ref="H192:H196"/>
    <mergeCell ref="G177:G181"/>
    <mergeCell ref="J177:J181"/>
    <mergeCell ref="N222:N226"/>
    <mergeCell ref="N192:N196"/>
    <mergeCell ref="N197:N201"/>
    <mergeCell ref="G212:G216"/>
    <mergeCell ref="H212:H216"/>
    <mergeCell ref="N202:N206"/>
    <mergeCell ref="N207:N211"/>
    <mergeCell ref="J212:J216"/>
    <mergeCell ref="N212:N216"/>
    <mergeCell ref="N217:N221"/>
    <mergeCell ref="G222:G226"/>
    <mergeCell ref="N227:N231"/>
    <mergeCell ref="D232:D236"/>
    <mergeCell ref="E232:E236"/>
    <mergeCell ref="F232:F236"/>
    <mergeCell ref="G232:G236"/>
    <mergeCell ref="N232:N236"/>
    <mergeCell ref="F227:F231"/>
    <mergeCell ref="G227:G231"/>
    <mergeCell ref="H227:H231"/>
    <mergeCell ref="N237:N241"/>
    <mergeCell ref="H232:H236"/>
    <mergeCell ref="J232:J236"/>
    <mergeCell ref="E247:E251"/>
    <mergeCell ref="F247:F251"/>
    <mergeCell ref="G247:G251"/>
    <mergeCell ref="H247:H251"/>
    <mergeCell ref="F237:F241"/>
    <mergeCell ref="G237:G241"/>
    <mergeCell ref="H237:H241"/>
    <mergeCell ref="J237:J241"/>
    <mergeCell ref="E252:E256"/>
    <mergeCell ref="F252:F256"/>
    <mergeCell ref="G252:G256"/>
    <mergeCell ref="H252:H256"/>
    <mergeCell ref="J252:J256"/>
    <mergeCell ref="N252:N256"/>
    <mergeCell ref="F242:F246"/>
    <mergeCell ref="G242:G246"/>
    <mergeCell ref="H242:H246"/>
    <mergeCell ref="J242:J246"/>
    <mergeCell ref="N242:N246"/>
    <mergeCell ref="N247:N251"/>
    <mergeCell ref="J247:J251"/>
    <mergeCell ref="N257:N261"/>
    <mergeCell ref="D262:D266"/>
    <mergeCell ref="E262:E266"/>
    <mergeCell ref="F262:F266"/>
    <mergeCell ref="G262:G266"/>
    <mergeCell ref="H262:H266"/>
    <mergeCell ref="J262:J266"/>
    <mergeCell ref="N262:N266"/>
    <mergeCell ref="D257:D261"/>
    <mergeCell ref="E257:E261"/>
    <mergeCell ref="F257:F261"/>
    <mergeCell ref="G257:G261"/>
    <mergeCell ref="H257:H261"/>
    <mergeCell ref="J257:J261"/>
    <mergeCell ref="F287:F291"/>
    <mergeCell ref="G287:G291"/>
    <mergeCell ref="H277:H281"/>
    <mergeCell ref="J277:J281"/>
    <mergeCell ref="N267:N271"/>
    <mergeCell ref="D272:D276"/>
    <mergeCell ref="E272:E276"/>
    <mergeCell ref="F272:F276"/>
    <mergeCell ref="G272:G276"/>
    <mergeCell ref="H272:H276"/>
    <mergeCell ref="J272:J276"/>
    <mergeCell ref="N272:N276"/>
    <mergeCell ref="H267:H271"/>
    <mergeCell ref="J267:J271"/>
    <mergeCell ref="D267:D271"/>
    <mergeCell ref="E267:E271"/>
    <mergeCell ref="F267:F271"/>
    <mergeCell ref="G267:G271"/>
    <mergeCell ref="N287:N291"/>
    <mergeCell ref="D292:D296"/>
    <mergeCell ref="E292:E296"/>
    <mergeCell ref="F292:F296"/>
    <mergeCell ref="G292:G296"/>
    <mergeCell ref="H292:H296"/>
    <mergeCell ref="J292:J296"/>
    <mergeCell ref="N292:N296"/>
    <mergeCell ref="N277:N281"/>
    <mergeCell ref="D282:D286"/>
    <mergeCell ref="E282:E286"/>
    <mergeCell ref="F282:F286"/>
    <mergeCell ref="G282:G286"/>
    <mergeCell ref="H282:H286"/>
    <mergeCell ref="J282:J286"/>
    <mergeCell ref="N282:N286"/>
    <mergeCell ref="D277:D281"/>
    <mergeCell ref="E277:E281"/>
    <mergeCell ref="F277:F281"/>
    <mergeCell ref="G277:G281"/>
    <mergeCell ref="H287:H291"/>
    <mergeCell ref="J287:J291"/>
    <mergeCell ref="D287:D291"/>
    <mergeCell ref="E287:E291"/>
    <mergeCell ref="N297:N301"/>
    <mergeCell ref="D302:D306"/>
    <mergeCell ref="E302:E306"/>
    <mergeCell ref="F302:F306"/>
    <mergeCell ref="G302:G306"/>
    <mergeCell ref="H302:H306"/>
    <mergeCell ref="J302:J306"/>
    <mergeCell ref="N302:N306"/>
    <mergeCell ref="D297:D301"/>
    <mergeCell ref="E297:E301"/>
    <mergeCell ref="F297:F301"/>
    <mergeCell ref="G297:G301"/>
    <mergeCell ref="H297:H301"/>
    <mergeCell ref="J297:J301"/>
    <mergeCell ref="F327:F331"/>
    <mergeCell ref="G327:G331"/>
    <mergeCell ref="H317:H321"/>
    <mergeCell ref="J317:J321"/>
    <mergeCell ref="N307:N311"/>
    <mergeCell ref="D312:D316"/>
    <mergeCell ref="E312:E316"/>
    <mergeCell ref="F312:F316"/>
    <mergeCell ref="G312:G316"/>
    <mergeCell ref="H312:H316"/>
    <mergeCell ref="J312:J316"/>
    <mergeCell ref="N312:N316"/>
    <mergeCell ref="H307:H311"/>
    <mergeCell ref="J307:J311"/>
    <mergeCell ref="D307:D311"/>
    <mergeCell ref="E307:E311"/>
    <mergeCell ref="F307:F311"/>
    <mergeCell ref="G307:G311"/>
    <mergeCell ref="N327:N331"/>
    <mergeCell ref="D332:D336"/>
    <mergeCell ref="E332:E336"/>
    <mergeCell ref="F332:F336"/>
    <mergeCell ref="G332:G336"/>
    <mergeCell ref="H332:H336"/>
    <mergeCell ref="J332:J336"/>
    <mergeCell ref="N332:N336"/>
    <mergeCell ref="N317:N321"/>
    <mergeCell ref="D322:D326"/>
    <mergeCell ref="E322:E326"/>
    <mergeCell ref="F322:F326"/>
    <mergeCell ref="G322:G326"/>
    <mergeCell ref="H322:H326"/>
    <mergeCell ref="J322:J326"/>
    <mergeCell ref="N322:N326"/>
    <mergeCell ref="D317:D321"/>
    <mergeCell ref="E317:E321"/>
    <mergeCell ref="F317:F321"/>
    <mergeCell ref="G317:G321"/>
    <mergeCell ref="H327:H331"/>
    <mergeCell ref="J327:J331"/>
    <mergeCell ref="D327:D331"/>
    <mergeCell ref="E327:E331"/>
    <mergeCell ref="N337:N341"/>
    <mergeCell ref="D342:D346"/>
    <mergeCell ref="E342:E346"/>
    <mergeCell ref="F342:F346"/>
    <mergeCell ref="G342:G346"/>
    <mergeCell ref="H342:H346"/>
    <mergeCell ref="J342:J346"/>
    <mergeCell ref="N342:N346"/>
    <mergeCell ref="D337:D341"/>
    <mergeCell ref="E337:E341"/>
    <mergeCell ref="F337:F341"/>
    <mergeCell ref="G337:G341"/>
    <mergeCell ref="H337:H341"/>
    <mergeCell ref="J337:J341"/>
    <mergeCell ref="F367:F371"/>
    <mergeCell ref="G367:G371"/>
    <mergeCell ref="H357:H361"/>
    <mergeCell ref="J357:J361"/>
    <mergeCell ref="N347:N351"/>
    <mergeCell ref="D352:D356"/>
    <mergeCell ref="E352:E356"/>
    <mergeCell ref="F352:F356"/>
    <mergeCell ref="G352:G356"/>
    <mergeCell ref="H352:H356"/>
    <mergeCell ref="J352:J356"/>
    <mergeCell ref="N352:N356"/>
    <mergeCell ref="H347:H351"/>
    <mergeCell ref="J347:J351"/>
    <mergeCell ref="D347:D351"/>
    <mergeCell ref="E347:E351"/>
    <mergeCell ref="F347:F351"/>
    <mergeCell ref="G347:G351"/>
    <mergeCell ref="N367:N371"/>
    <mergeCell ref="D372:D376"/>
    <mergeCell ref="E372:E376"/>
    <mergeCell ref="F372:F376"/>
    <mergeCell ref="G372:G376"/>
    <mergeCell ref="H372:H376"/>
    <mergeCell ref="J372:J376"/>
    <mergeCell ref="N372:N376"/>
    <mergeCell ref="N357:N361"/>
    <mergeCell ref="D362:D366"/>
    <mergeCell ref="E362:E366"/>
    <mergeCell ref="F362:F366"/>
    <mergeCell ref="G362:G366"/>
    <mergeCell ref="H362:H366"/>
    <mergeCell ref="J362:J366"/>
    <mergeCell ref="N362:N366"/>
    <mergeCell ref="D357:D361"/>
    <mergeCell ref="E357:E361"/>
    <mergeCell ref="F357:F361"/>
    <mergeCell ref="G357:G361"/>
    <mergeCell ref="H367:H371"/>
    <mergeCell ref="J367:J371"/>
    <mergeCell ref="D367:D371"/>
    <mergeCell ref="E367:E371"/>
    <mergeCell ref="N377:N381"/>
    <mergeCell ref="D382:D386"/>
    <mergeCell ref="E382:E386"/>
    <mergeCell ref="F382:F386"/>
    <mergeCell ref="G382:G386"/>
    <mergeCell ref="H382:H386"/>
    <mergeCell ref="J382:J386"/>
    <mergeCell ref="N382:N386"/>
    <mergeCell ref="D377:D381"/>
    <mergeCell ref="E377:E381"/>
    <mergeCell ref="F377:F381"/>
    <mergeCell ref="G377:G381"/>
    <mergeCell ref="H377:H381"/>
    <mergeCell ref="J377:J381"/>
    <mergeCell ref="B397:B401"/>
    <mergeCell ref="C397:C401"/>
    <mergeCell ref="D397:D401"/>
    <mergeCell ref="E397:E401"/>
    <mergeCell ref="N387:N391"/>
    <mergeCell ref="B392:B396"/>
    <mergeCell ref="C392:C396"/>
    <mergeCell ref="D392:D396"/>
    <mergeCell ref="E392:E396"/>
    <mergeCell ref="F392:F396"/>
    <mergeCell ref="G392:G396"/>
    <mergeCell ref="H392:H396"/>
    <mergeCell ref="B387:B391"/>
    <mergeCell ref="C387:C391"/>
    <mergeCell ref="D387:D391"/>
    <mergeCell ref="E387:E391"/>
    <mergeCell ref="H387:H391"/>
    <mergeCell ref="J387:J391"/>
    <mergeCell ref="F387:F391"/>
    <mergeCell ref="G387:G391"/>
    <mergeCell ref="N402:N406"/>
    <mergeCell ref="J392:J396"/>
    <mergeCell ref="N392:N396"/>
    <mergeCell ref="F407:F411"/>
    <mergeCell ref="G407:G411"/>
    <mergeCell ref="N397:N401"/>
    <mergeCell ref="H402:H406"/>
    <mergeCell ref="N407:N411"/>
    <mergeCell ref="F397:F401"/>
    <mergeCell ref="G397:G401"/>
    <mergeCell ref="H397:H401"/>
    <mergeCell ref="J397:J401"/>
    <mergeCell ref="B407:B411"/>
    <mergeCell ref="C407:C411"/>
    <mergeCell ref="D407:D411"/>
    <mergeCell ref="E407:E411"/>
    <mergeCell ref="H407:H411"/>
    <mergeCell ref="J407:J411"/>
    <mergeCell ref="B402:B406"/>
    <mergeCell ref="C402:C406"/>
    <mergeCell ref="D402:D406"/>
    <mergeCell ref="E402:E406"/>
    <mergeCell ref="F402:F406"/>
    <mergeCell ref="G402:G406"/>
    <mergeCell ref="J402:J406"/>
    <mergeCell ref="N427:N431"/>
    <mergeCell ref="H412:H416"/>
    <mergeCell ref="F417:F421"/>
    <mergeCell ref="G417:G421"/>
    <mergeCell ref="H417:H421"/>
    <mergeCell ref="J417:J421"/>
    <mergeCell ref="B417:B421"/>
    <mergeCell ref="C417:C421"/>
    <mergeCell ref="D417:D421"/>
    <mergeCell ref="E417:E421"/>
    <mergeCell ref="B412:B416"/>
    <mergeCell ref="C412:C416"/>
    <mergeCell ref="D412:D416"/>
    <mergeCell ref="E412:E416"/>
    <mergeCell ref="F412:F416"/>
    <mergeCell ref="G412:G416"/>
    <mergeCell ref="B422:B426"/>
    <mergeCell ref="C422:C426"/>
    <mergeCell ref="D422:D426"/>
    <mergeCell ref="E422:E426"/>
    <mergeCell ref="F422:F426"/>
    <mergeCell ref="G422:G426"/>
    <mergeCell ref="J422:J426"/>
    <mergeCell ref="N422:N426"/>
    <mergeCell ref="J412:J416"/>
    <mergeCell ref="N412:N416"/>
    <mergeCell ref="N417:N421"/>
    <mergeCell ref="H422:H426"/>
    <mergeCell ref="E437:E441"/>
    <mergeCell ref="B432:B436"/>
    <mergeCell ref="C432:C436"/>
    <mergeCell ref="B427:B431"/>
    <mergeCell ref="C427:C431"/>
    <mergeCell ref="D427:D431"/>
    <mergeCell ref="E427:E431"/>
    <mergeCell ref="H427:H431"/>
    <mergeCell ref="J427:J431"/>
    <mergeCell ref="F427:F431"/>
    <mergeCell ref="G427:G431"/>
    <mergeCell ref="B452:B456"/>
    <mergeCell ref="C452:C456"/>
    <mergeCell ref="H452:H456"/>
    <mergeCell ref="J447:J451"/>
    <mergeCell ref="J452:J456"/>
    <mergeCell ref="N442:N446"/>
    <mergeCell ref="N452:N456"/>
    <mergeCell ref="F447:F451"/>
    <mergeCell ref="G447:G451"/>
    <mergeCell ref="D452:D456"/>
    <mergeCell ref="E452:E456"/>
    <mergeCell ref="F452:F456"/>
    <mergeCell ref="G452:G456"/>
    <mergeCell ref="B442:B446"/>
    <mergeCell ref="C442:C446"/>
    <mergeCell ref="D442:D446"/>
    <mergeCell ref="E442:E446"/>
    <mergeCell ref="B447:B451"/>
    <mergeCell ref="C447:C451"/>
    <mergeCell ref="F442:F446"/>
    <mergeCell ref="G442:G446"/>
    <mergeCell ref="H442:H446"/>
    <mergeCell ref="J442:J446"/>
    <mergeCell ref="J4:L4"/>
    <mergeCell ref="M4:N4"/>
    <mergeCell ref="B1:F1"/>
    <mergeCell ref="G3:H3"/>
    <mergeCell ref="J3:N3"/>
    <mergeCell ref="N447:N451"/>
    <mergeCell ref="N437:N441"/>
    <mergeCell ref="H447:H451"/>
    <mergeCell ref="D447:D451"/>
    <mergeCell ref="E447:E451"/>
    <mergeCell ref="F437:F441"/>
    <mergeCell ref="D432:D436"/>
    <mergeCell ref="E432:E436"/>
    <mergeCell ref="G437:G441"/>
    <mergeCell ref="H437:H441"/>
    <mergeCell ref="J437:J441"/>
    <mergeCell ref="F432:F436"/>
    <mergeCell ref="G432:G436"/>
    <mergeCell ref="H432:H436"/>
    <mergeCell ref="J432:J436"/>
    <mergeCell ref="N432:N436"/>
    <mergeCell ref="B437:B441"/>
    <mergeCell ref="C437:C441"/>
    <mergeCell ref="D437:D441"/>
  </mergeCells>
  <phoneticPr fontId="2"/>
  <conditionalFormatting sqref="O5:O235 F5 E5:E6 F7 F12 F17 F22 F27 F32 F37 F42 F47 F52 F57 F62 F67 F72 F77 F82 F87 F92 F97 F102 F107 F112 F117 F122 F127 F132 F137 F142 F147 F152 F157 F162 F167 F172 F177 F182 F187 F192 F197 F202 F207 F212 F217 F222 F227 F232 F237 F242 F247 F252 F257 F262 F267 F272 F277 F282 F287 F292 F297 F302 F307 F312 F317 F322 F327 F332 F337 F342 F347 F352 F357 F362 F367 F372 F377 F382 F387 F392 F397 F402 F407 F412 F417 F422 F427 F432 F437 F442 F447 F452 F457 F462 F467 F472 F477 C3:C4 E3:F4">
    <cfRule type="cellIs" dxfId="8" priority="2" stopIfTrue="1" operator="equal">
      <formula>"日"</formula>
    </cfRule>
  </conditionalFormatting>
  <conditionalFormatting sqref="D7 D12 D17 D22 D27 D32 D37 D42 D47 D52 D57 D62 D67 D72 D77 D82 D87 D92 D97 D102 D107 D112 D117 D122 D127 D132 D137 D142 D147 D152 D157 D162 D167 D172 D177 D182 D187 D192 D197 D202 D207 D212 D217 D222 D227 D232 D237 D242 D247 D252 D257 D262 D267 D272 D277 D282 D287 D292 D297 D302 D307 D312 D317 D322 D327 D332 D337 D342 D347 D352 D357 D362 D367 D372 D377 D382 D387 D392 D397 D402 D407 D412 D417 D422 D427 D432 D437 D442 D447 D452 D457 D462 D467 D472 D477">
    <cfRule type="expression" dxfId="7" priority="3" stopIfTrue="1">
      <formula>WEEKDAY(D7)=1</formula>
    </cfRule>
    <cfRule type="expression" dxfId="6" priority="4" stopIfTrue="1">
      <formula>MATCH(D7,(((#REF!))),0)</formula>
    </cfRule>
    <cfRule type="expression" dxfId="5" priority="5" stopIfTrue="1">
      <formula>WEEKDAY(D7)=7</formula>
    </cfRule>
  </conditionalFormatting>
  <conditionalFormatting sqref="I486:M486">
    <cfRule type="cellIs" dxfId="4" priority="1" stopIfTrue="1" operator="equal">
      <formula>"時間不足"</formula>
    </cfRule>
  </conditionalFormatting>
  <dataValidations count="5">
    <dataValidation type="list" allowBlank="1" showInputMessage="1" showErrorMessage="1" sqref="K7:K481">
      <formula1>$H$590:$H$597</formula1>
    </dataValidation>
    <dataValidation type="list" allowBlank="1" showInputMessage="1" showErrorMessage="1" sqref="M7:M481">
      <formula1>$J$590:$J$597</formula1>
    </dataValidation>
    <dataValidation type="list" allowBlank="1" showInputMessage="1" showErrorMessage="1" sqref="N7:N481">
      <formula1>$K$590:$K$591</formula1>
    </dataValidation>
    <dataValidation type="list" allowBlank="1" showInputMessage="1" showErrorMessage="1" sqref="B7:B481">
      <formula1>$G$590:$G$601</formula1>
    </dataValidation>
    <dataValidation type="list" allowBlank="1" showInputMessage="1" showErrorMessage="1" sqref="L7:L481">
      <formula1>$I$590:$I$597</formula1>
    </dataValidation>
  </dataValidations>
  <printOptions horizontalCentered="1"/>
  <pageMargins left="0.39370078740157483" right="0.39370078740157483" top="0.59055118110236227" bottom="0.59055118110236227" header="0" footer="0.19685039370078741"/>
  <pageSetup paperSize="9" orientation="portrait" r:id="rId1"/>
  <headerFooter alignWithMargins="0">
    <oddFooter>&amp;C-&amp;P&amp;[-</oddFooter>
  </headerFooter>
  <rowBreaks count="7" manualBreakCount="7">
    <brk id="116" min="1" max="13" man="1"/>
    <brk id="171" min="1" max="13" man="1"/>
    <brk id="226" min="1" max="13" man="1"/>
    <brk id="281" min="1" max="13" man="1"/>
    <brk id="336" min="1" max="13" man="1"/>
    <brk id="391" min="1" max="13" man="1"/>
    <brk id="446" min="1" max="1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5"/>
  </sheetPr>
  <dimension ref="B1:AJ616"/>
  <sheetViews>
    <sheetView tabSelected="1" view="pageBreakPreview" topLeftCell="A2" zoomScaleNormal="100" zoomScaleSheetLayoutView="100" workbookViewId="0">
      <selection activeCell="L14" sqref="L14"/>
    </sheetView>
  </sheetViews>
  <sheetFormatPr defaultRowHeight="12.75"/>
  <cols>
    <col min="1" max="1" width="2.140625" customWidth="1"/>
    <col min="2" max="3" width="2.85546875" style="4" customWidth="1"/>
    <col min="4" max="4" width="2.85546875" style="4" hidden="1" customWidth="1"/>
    <col min="5" max="5" width="2.85546875" style="1" customWidth="1"/>
    <col min="6" max="6" width="3.5703125" style="4" customWidth="1"/>
    <col min="7" max="7" width="15.7109375" style="102" customWidth="1"/>
    <col min="8" max="8" width="2.5703125" style="4" customWidth="1"/>
    <col min="9" max="9" width="33.7109375" style="1" customWidth="1"/>
    <col min="10" max="10" width="2.7109375" style="1" customWidth="1"/>
    <col min="11" max="11" width="6.28515625" style="4" customWidth="1"/>
    <col min="12" max="13" width="9.7109375" style="4" customWidth="1"/>
    <col min="14" max="14" width="4" style="1" customWidth="1"/>
    <col min="15" max="15" width="8.5703125" style="1" customWidth="1"/>
    <col min="16" max="16" width="11.85546875" style="1" customWidth="1"/>
    <col min="17" max="17" width="15.5703125" style="4" customWidth="1"/>
    <col min="18" max="18" width="14.7109375" style="4" customWidth="1"/>
    <col min="19" max="19" width="14.7109375" style="2" customWidth="1"/>
    <col min="20" max="20" width="15.5703125" customWidth="1"/>
    <col min="21" max="21" width="15.28515625" style="96" customWidth="1"/>
  </cols>
  <sheetData>
    <row r="1" spans="2:21" ht="14.25">
      <c r="B1" s="288" t="s">
        <v>188</v>
      </c>
      <c r="C1" s="288"/>
      <c r="D1" s="288"/>
      <c r="E1" s="288"/>
      <c r="F1" s="288"/>
    </row>
    <row r="2" spans="2:21" ht="25.15" customHeight="1" thickBot="1">
      <c r="B2" s="281" t="s">
        <v>793</v>
      </c>
      <c r="C2" s="281"/>
      <c r="D2" s="281"/>
      <c r="E2" s="281"/>
      <c r="F2" s="281"/>
      <c r="G2" s="281"/>
      <c r="H2" s="281"/>
      <c r="I2" s="281"/>
      <c r="J2" s="281"/>
      <c r="K2" s="281"/>
      <c r="L2" s="281"/>
      <c r="M2" s="281"/>
      <c r="N2" s="281"/>
      <c r="O2" s="3"/>
      <c r="P2" s="3"/>
    </row>
    <row r="3" spans="2:21" s="9" customFormat="1" ht="22.15" customHeight="1" thickBot="1">
      <c r="B3" s="134"/>
      <c r="C3" s="135"/>
      <c r="D3" s="134"/>
      <c r="E3" s="136">
        <f>P3+365</f>
        <v>44287</v>
      </c>
      <c r="F3" s="121"/>
      <c r="G3" s="241" t="s">
        <v>183</v>
      </c>
      <c r="H3" s="241"/>
      <c r="I3" s="137" t="s">
        <v>192</v>
      </c>
      <c r="J3" s="242" t="s">
        <v>169</v>
      </c>
      <c r="K3" s="242"/>
      <c r="L3" s="242"/>
      <c r="M3" s="242"/>
      <c r="N3" s="242"/>
      <c r="P3" s="237">
        <v>43922</v>
      </c>
      <c r="U3" s="97"/>
    </row>
    <row r="4" spans="2:21" s="9" customFormat="1" ht="20.45" customHeight="1">
      <c r="B4" s="138"/>
      <c r="C4" s="139"/>
      <c r="D4" s="138"/>
      <c r="E4" s="140"/>
      <c r="F4" s="141"/>
      <c r="G4" s="145"/>
      <c r="H4" s="146" t="s">
        <v>189</v>
      </c>
      <c r="I4" s="144" t="s">
        <v>190</v>
      </c>
      <c r="J4" s="287" t="s">
        <v>191</v>
      </c>
      <c r="K4" s="287"/>
      <c r="L4" s="287"/>
      <c r="M4" s="239" t="s">
        <v>252</v>
      </c>
      <c r="N4" s="239"/>
      <c r="P4" s="5"/>
      <c r="U4" s="97"/>
    </row>
    <row r="5" spans="2:21" s="11" customFormat="1" ht="24.6" customHeight="1">
      <c r="B5" s="268" t="s">
        <v>7</v>
      </c>
      <c r="C5" s="267" t="s">
        <v>8</v>
      </c>
      <c r="D5" s="267"/>
      <c r="E5" s="269" t="s">
        <v>9</v>
      </c>
      <c r="F5" s="293" t="s">
        <v>10</v>
      </c>
      <c r="G5" s="152" t="s">
        <v>185</v>
      </c>
      <c r="H5" s="294" t="s">
        <v>129</v>
      </c>
      <c r="I5" s="269" t="s">
        <v>130</v>
      </c>
      <c r="J5" s="280" t="s">
        <v>11</v>
      </c>
      <c r="K5" s="271" t="s">
        <v>3</v>
      </c>
      <c r="L5" s="273" t="s">
        <v>0</v>
      </c>
      <c r="M5" s="277" t="s">
        <v>1</v>
      </c>
      <c r="N5" s="270" t="s">
        <v>164</v>
      </c>
      <c r="O5" s="17"/>
      <c r="P5" s="10"/>
      <c r="U5" s="98"/>
    </row>
    <row r="6" spans="2:21" s="11" customFormat="1" ht="24.6" customHeight="1">
      <c r="B6" s="268"/>
      <c r="C6" s="267"/>
      <c r="D6" s="267"/>
      <c r="E6" s="269"/>
      <c r="F6" s="293"/>
      <c r="G6" s="151" t="s">
        <v>184</v>
      </c>
      <c r="H6" s="294"/>
      <c r="I6" s="269"/>
      <c r="J6" s="280"/>
      <c r="K6" s="272"/>
      <c r="L6" s="274"/>
      <c r="M6" s="278"/>
      <c r="N6" s="270"/>
      <c r="O6" s="17"/>
      <c r="P6" s="10"/>
      <c r="U6" s="98"/>
    </row>
    <row r="7" spans="2:21" s="9" customFormat="1" ht="12.6" customHeight="1">
      <c r="B7" s="243"/>
      <c r="C7" s="246"/>
      <c r="D7" s="255" t="str">
        <f>IF(B7="","",IF(B7=1,DATE(YEAR($E$3),B7,C7),IF(B7=2,DATE(YEAR($E$3),B7,C7),IF(B7=3,DATE(YEAR($E$3),B7,C7),DATE(YEAR($P$3),B7,C7)))))</f>
        <v/>
      </c>
      <c r="E7" s="252" t="str">
        <f>IF(B7="","",TEXT(WEEKDAY(D7),"aaa"))</f>
        <v/>
      </c>
      <c r="F7" s="246"/>
      <c r="G7" s="264" t="str">
        <f>IF(F7="","",IF(F7&lt;100,VLOOKUP(F7,'研修事項 一覧'!$B$161:$D$209,2,FALSE),IF(F7&gt;=100,VLOOKUP(F7,'研修事項 一覧'!$F$161:$H$183,2,FALSE),"再入力")))</f>
        <v/>
      </c>
      <c r="H7" s="258" t="str">
        <f>IF(F7="","",IF(F7&lt;100,VLOOKUP(F7,'研修事項 一覧'!$B$161:$D$209,3,FALSE),IF(F7&gt;=100,VLOOKUP(F7,'研修事項 一覧'!$F$161:$H$183,3,FALSE),"再入力")))</f>
        <v/>
      </c>
      <c r="I7" s="125"/>
      <c r="J7" s="249"/>
      <c r="K7" s="125"/>
      <c r="L7" s="126"/>
      <c r="M7" s="127"/>
      <c r="N7" s="261"/>
      <c r="O7" s="85"/>
      <c r="P7" s="6"/>
      <c r="U7" s="97"/>
    </row>
    <row r="8" spans="2:21" s="9" customFormat="1" ht="12.6" customHeight="1">
      <c r="B8" s="244"/>
      <c r="C8" s="247"/>
      <c r="D8" s="256"/>
      <c r="E8" s="253"/>
      <c r="F8" s="247"/>
      <c r="G8" s="265"/>
      <c r="H8" s="259"/>
      <c r="I8" s="128"/>
      <c r="J8" s="250"/>
      <c r="K8" s="128"/>
      <c r="L8" s="129"/>
      <c r="M8" s="130"/>
      <c r="N8" s="262"/>
      <c r="O8" s="85"/>
      <c r="P8" s="6"/>
      <c r="U8" s="97"/>
    </row>
    <row r="9" spans="2:21" s="9" customFormat="1" ht="12.6" customHeight="1">
      <c r="B9" s="244"/>
      <c r="C9" s="247"/>
      <c r="D9" s="256"/>
      <c r="E9" s="253"/>
      <c r="F9" s="247"/>
      <c r="G9" s="265"/>
      <c r="H9" s="259"/>
      <c r="I9" s="128"/>
      <c r="J9" s="250"/>
      <c r="K9" s="128"/>
      <c r="L9" s="129"/>
      <c r="M9" s="130"/>
      <c r="N9" s="262"/>
      <c r="O9" s="85"/>
    </row>
    <row r="10" spans="2:21" s="9" customFormat="1" ht="12.6" customHeight="1">
      <c r="B10" s="244"/>
      <c r="C10" s="247"/>
      <c r="D10" s="256"/>
      <c r="E10" s="253"/>
      <c r="F10" s="247"/>
      <c r="G10" s="265"/>
      <c r="H10" s="259"/>
      <c r="I10" s="128"/>
      <c r="J10" s="250"/>
      <c r="K10" s="128"/>
      <c r="L10" s="129"/>
      <c r="M10" s="130"/>
      <c r="N10" s="262"/>
      <c r="O10" s="85"/>
    </row>
    <row r="11" spans="2:21" s="9" customFormat="1" ht="12.6" customHeight="1">
      <c r="B11" s="245"/>
      <c r="C11" s="248"/>
      <c r="D11" s="257"/>
      <c r="E11" s="254"/>
      <c r="F11" s="248"/>
      <c r="G11" s="266"/>
      <c r="H11" s="260"/>
      <c r="I11" s="131"/>
      <c r="J11" s="251"/>
      <c r="K11" s="131"/>
      <c r="L11" s="129"/>
      <c r="M11" s="133"/>
      <c r="N11" s="263"/>
      <c r="O11" s="85"/>
    </row>
    <row r="12" spans="2:21" s="9" customFormat="1" ht="12.6" customHeight="1">
      <c r="B12" s="243"/>
      <c r="C12" s="246"/>
      <c r="D12" s="255" t="str">
        <f>IF(B12="","",IF(B12=1,DATE(YEAR($E$3),B12,C12),IF(B12=2,DATE(YEAR($E$3),B12,C12),IF(B12=3,DATE(YEAR($E$3),B12,C12),DATE(YEAR($P$3),B12,C12)))))</f>
        <v/>
      </c>
      <c r="E12" s="252" t="str">
        <f>IF(B12="","",TEXT(WEEKDAY(D12),"aaa"))</f>
        <v/>
      </c>
      <c r="F12" s="246"/>
      <c r="G12" s="264" t="str">
        <f>IF(F12="","",IF(F12&lt;100,VLOOKUP(F12,'研修事項 一覧'!$B$161:$D$209,2,FALSE),IF(F12&gt;=100,VLOOKUP(F12,'研修事項 一覧'!$F$161:$H$183,2,FALSE),"再入力")))</f>
        <v/>
      </c>
      <c r="H12" s="258" t="str">
        <f>IF(F12="","",IF(F12&lt;100,VLOOKUP(F12,'研修事項 一覧'!$B$161:$D$209,3,FALSE),IF(F12&gt;=100,VLOOKUP(F12,'研修事項 一覧'!$F$161:$H$183,3,FALSE),"再入力")))</f>
        <v/>
      </c>
      <c r="I12" s="125"/>
      <c r="J12" s="249"/>
      <c r="K12" s="125"/>
      <c r="L12" s="126"/>
      <c r="M12" s="127"/>
      <c r="N12" s="261"/>
      <c r="O12" s="85"/>
    </row>
    <row r="13" spans="2:21" s="9" customFormat="1" ht="12.6" customHeight="1">
      <c r="B13" s="244"/>
      <c r="C13" s="247"/>
      <c r="D13" s="256"/>
      <c r="E13" s="253"/>
      <c r="F13" s="247"/>
      <c r="G13" s="265"/>
      <c r="H13" s="259"/>
      <c r="I13" s="128"/>
      <c r="J13" s="250"/>
      <c r="K13" s="128"/>
      <c r="L13" s="129"/>
      <c r="M13" s="130"/>
      <c r="N13" s="262"/>
      <c r="O13" s="85"/>
    </row>
    <row r="14" spans="2:21" s="9" customFormat="1" ht="12.6" customHeight="1">
      <c r="B14" s="244"/>
      <c r="C14" s="247"/>
      <c r="D14" s="256"/>
      <c r="E14" s="253"/>
      <c r="F14" s="247"/>
      <c r="G14" s="265"/>
      <c r="H14" s="259"/>
      <c r="I14" s="128"/>
      <c r="J14" s="250"/>
      <c r="K14" s="128"/>
      <c r="L14" s="129"/>
      <c r="M14" s="130"/>
      <c r="N14" s="262"/>
      <c r="O14" s="85"/>
    </row>
    <row r="15" spans="2:21" s="9" customFormat="1" ht="12.6" customHeight="1">
      <c r="B15" s="244"/>
      <c r="C15" s="247"/>
      <c r="D15" s="256"/>
      <c r="E15" s="253"/>
      <c r="F15" s="247"/>
      <c r="G15" s="265"/>
      <c r="H15" s="259"/>
      <c r="I15" s="128"/>
      <c r="J15" s="250"/>
      <c r="K15" s="128"/>
      <c r="L15" s="129"/>
      <c r="M15" s="130"/>
      <c r="N15" s="262"/>
      <c r="O15" s="85"/>
    </row>
    <row r="16" spans="2:21" s="9" customFormat="1" ht="12.6" customHeight="1">
      <c r="B16" s="245"/>
      <c r="C16" s="248"/>
      <c r="D16" s="257"/>
      <c r="E16" s="254"/>
      <c r="F16" s="248"/>
      <c r="G16" s="266"/>
      <c r="H16" s="260"/>
      <c r="I16" s="131"/>
      <c r="J16" s="251"/>
      <c r="K16" s="131"/>
      <c r="L16" s="129"/>
      <c r="M16" s="133"/>
      <c r="N16" s="263"/>
      <c r="O16" s="85"/>
    </row>
    <row r="17" spans="2:15" s="9" customFormat="1" ht="12.6" customHeight="1">
      <c r="B17" s="243"/>
      <c r="C17" s="246"/>
      <c r="D17" s="255" t="str">
        <f>IF(B17="","",IF(B17=1,DATE(YEAR($E$3),B17,C17),IF(B17=2,DATE(YEAR($E$3),B17,C17),IF(B17=3,DATE(YEAR($E$3),B17,C17),DATE(YEAR($P$3),B17,C17)))))</f>
        <v/>
      </c>
      <c r="E17" s="252" t="str">
        <f>IF(B17="","",TEXT(WEEKDAY(D17),"aaa"))</f>
        <v/>
      </c>
      <c r="F17" s="246"/>
      <c r="G17" s="264" t="str">
        <f>IF(F17="","",IF(F17&lt;100,VLOOKUP(F17,'研修事項 一覧'!$B$161:$D$209,2,FALSE),IF(F17&gt;=100,VLOOKUP(F17,'研修事項 一覧'!$F$161:$H$183,2,FALSE),"再入力")))</f>
        <v/>
      </c>
      <c r="H17" s="258" t="str">
        <f>IF(F17="","",IF(F17&lt;100,VLOOKUP(F17,'研修事項 一覧'!$B$161:$D$209,3,FALSE),IF(F17&gt;=100,VLOOKUP(F17,'研修事項 一覧'!$F$161:$H$183,3,FALSE),"再入力")))</f>
        <v/>
      </c>
      <c r="I17" s="125"/>
      <c r="J17" s="249"/>
      <c r="K17" s="125"/>
      <c r="L17" s="126"/>
      <c r="M17" s="127"/>
      <c r="N17" s="261"/>
      <c r="O17" s="85"/>
    </row>
    <row r="18" spans="2:15" s="9" customFormat="1" ht="12.6" customHeight="1">
      <c r="B18" s="244"/>
      <c r="C18" s="247"/>
      <c r="D18" s="256"/>
      <c r="E18" s="253"/>
      <c r="F18" s="247"/>
      <c r="G18" s="265"/>
      <c r="H18" s="259"/>
      <c r="I18" s="128"/>
      <c r="J18" s="250"/>
      <c r="K18" s="128"/>
      <c r="L18" s="129"/>
      <c r="M18" s="130"/>
      <c r="N18" s="262"/>
      <c r="O18" s="85"/>
    </row>
    <row r="19" spans="2:15" s="9" customFormat="1" ht="12.6" customHeight="1">
      <c r="B19" s="244"/>
      <c r="C19" s="247"/>
      <c r="D19" s="256"/>
      <c r="E19" s="253"/>
      <c r="F19" s="247"/>
      <c r="G19" s="265"/>
      <c r="H19" s="259"/>
      <c r="I19" s="128"/>
      <c r="J19" s="250"/>
      <c r="K19" s="128"/>
      <c r="L19" s="129"/>
      <c r="M19" s="130"/>
      <c r="N19" s="262"/>
      <c r="O19" s="85"/>
    </row>
    <row r="20" spans="2:15" s="9" customFormat="1" ht="12.6" customHeight="1">
      <c r="B20" s="244"/>
      <c r="C20" s="247"/>
      <c r="D20" s="256"/>
      <c r="E20" s="253"/>
      <c r="F20" s="247"/>
      <c r="G20" s="265"/>
      <c r="H20" s="259"/>
      <c r="I20" s="128"/>
      <c r="J20" s="250"/>
      <c r="K20" s="128"/>
      <c r="L20" s="129"/>
      <c r="M20" s="130"/>
      <c r="N20" s="262"/>
      <c r="O20" s="85"/>
    </row>
    <row r="21" spans="2:15" s="9" customFormat="1" ht="12.6" customHeight="1">
      <c r="B21" s="245"/>
      <c r="C21" s="248"/>
      <c r="D21" s="257"/>
      <c r="E21" s="254"/>
      <c r="F21" s="248"/>
      <c r="G21" s="266"/>
      <c r="H21" s="260"/>
      <c r="I21" s="131"/>
      <c r="J21" s="251"/>
      <c r="K21" s="131"/>
      <c r="L21" s="129"/>
      <c r="M21" s="133"/>
      <c r="N21" s="263"/>
      <c r="O21" s="85"/>
    </row>
    <row r="22" spans="2:15" s="9" customFormat="1" ht="12.6" customHeight="1">
      <c r="B22" s="243"/>
      <c r="C22" s="246"/>
      <c r="D22" s="255" t="str">
        <f>IF(B22="","",IF(B22=1,DATE(YEAR($E$3),B22,C22),IF(B22=2,DATE(YEAR($E$3),B22,C22),IF(B22=3,DATE(YEAR($E$3),B22,C22),DATE(YEAR($P$3),B22,C22)))))</f>
        <v/>
      </c>
      <c r="E22" s="252" t="str">
        <f>IF(B22="","",TEXT(WEEKDAY(D22),"aaa"))</f>
        <v/>
      </c>
      <c r="F22" s="246"/>
      <c r="G22" s="264" t="str">
        <f>IF(F22="","",IF(F22&lt;100,VLOOKUP(F22,'研修事項 一覧'!$B$161:$D$209,2,FALSE),IF(F22&gt;=100,VLOOKUP(F22,'研修事項 一覧'!$F$161:$H$183,2,FALSE),"再入力")))</f>
        <v/>
      </c>
      <c r="H22" s="258" t="str">
        <f>IF(F22="","",IF(F22&lt;100,VLOOKUP(F22,'研修事項 一覧'!$B$161:$D$209,3,FALSE),IF(F22&gt;=100,VLOOKUP(F22,'研修事項 一覧'!$F$161:$H$183,3,FALSE),"再入力")))</f>
        <v/>
      </c>
      <c r="I22" s="125"/>
      <c r="J22" s="249"/>
      <c r="K22" s="125"/>
      <c r="L22" s="126"/>
      <c r="M22" s="127"/>
      <c r="N22" s="261"/>
      <c r="O22" s="85"/>
    </row>
    <row r="23" spans="2:15" s="9" customFormat="1" ht="12.6" customHeight="1">
      <c r="B23" s="244"/>
      <c r="C23" s="247"/>
      <c r="D23" s="256"/>
      <c r="E23" s="253"/>
      <c r="F23" s="247"/>
      <c r="G23" s="265"/>
      <c r="H23" s="259"/>
      <c r="I23" s="128"/>
      <c r="J23" s="250"/>
      <c r="K23" s="128"/>
      <c r="L23" s="129"/>
      <c r="M23" s="130"/>
      <c r="N23" s="262"/>
      <c r="O23" s="85"/>
    </row>
    <row r="24" spans="2:15" s="9" customFormat="1" ht="12.6" customHeight="1">
      <c r="B24" s="244"/>
      <c r="C24" s="247"/>
      <c r="D24" s="256"/>
      <c r="E24" s="253"/>
      <c r="F24" s="247"/>
      <c r="G24" s="265"/>
      <c r="H24" s="259"/>
      <c r="I24" s="128"/>
      <c r="J24" s="250"/>
      <c r="K24" s="128"/>
      <c r="L24" s="129"/>
      <c r="M24" s="130"/>
      <c r="N24" s="262"/>
      <c r="O24" s="85"/>
    </row>
    <row r="25" spans="2:15" s="9" customFormat="1" ht="12.6" customHeight="1">
      <c r="B25" s="244"/>
      <c r="C25" s="247"/>
      <c r="D25" s="256"/>
      <c r="E25" s="253"/>
      <c r="F25" s="247"/>
      <c r="G25" s="265"/>
      <c r="H25" s="259"/>
      <c r="I25" s="128"/>
      <c r="J25" s="250"/>
      <c r="K25" s="128"/>
      <c r="L25" s="129"/>
      <c r="M25" s="130"/>
      <c r="N25" s="262"/>
      <c r="O25" s="85"/>
    </row>
    <row r="26" spans="2:15" s="9" customFormat="1" ht="12.6" customHeight="1">
      <c r="B26" s="245"/>
      <c r="C26" s="248"/>
      <c r="D26" s="257"/>
      <c r="E26" s="254"/>
      <c r="F26" s="248"/>
      <c r="G26" s="266"/>
      <c r="H26" s="260"/>
      <c r="I26" s="131"/>
      <c r="J26" s="251"/>
      <c r="K26" s="131"/>
      <c r="L26" s="129"/>
      <c r="M26" s="133"/>
      <c r="N26" s="263"/>
      <c r="O26" s="85"/>
    </row>
    <row r="27" spans="2:15" s="9" customFormat="1" ht="12.6" customHeight="1">
      <c r="B27" s="243"/>
      <c r="C27" s="246"/>
      <c r="D27" s="255" t="str">
        <f>IF(B27="","",IF(B27=1,DATE(YEAR($E$3),B27,C27),IF(B27=2,DATE(YEAR($E$3),B27,C27),IF(B27=3,DATE(YEAR($E$3),B27,C27),DATE(YEAR($P$3),B27,C27)))))</f>
        <v/>
      </c>
      <c r="E27" s="252" t="str">
        <f>IF(B27="","",TEXT(WEEKDAY(D27),"aaa"))</f>
        <v/>
      </c>
      <c r="F27" s="246"/>
      <c r="G27" s="264" t="str">
        <f>IF(F27="","",IF(F27&lt;100,VLOOKUP(F27,'研修事項 一覧'!$B$161:$D$209,2,FALSE),IF(F27&gt;=100,VLOOKUP(F27,'研修事項 一覧'!$F$161:$H$183,2,FALSE),"再入力")))</f>
        <v/>
      </c>
      <c r="H27" s="258" t="str">
        <f>IF(F27="","",IF(F27&lt;100,VLOOKUP(F27,'研修事項 一覧'!$B$161:$D$209,3,FALSE),IF(F27&gt;=100,VLOOKUP(F27,'研修事項 一覧'!$F$161:$H$183,3,FALSE),"再入力")))</f>
        <v/>
      </c>
      <c r="I27" s="125"/>
      <c r="J27" s="249"/>
      <c r="K27" s="125"/>
      <c r="L27" s="126"/>
      <c r="M27" s="127"/>
      <c r="N27" s="261"/>
      <c r="O27" s="85"/>
    </row>
    <row r="28" spans="2:15" s="9" customFormat="1" ht="12.6" customHeight="1">
      <c r="B28" s="244"/>
      <c r="C28" s="247"/>
      <c r="D28" s="256"/>
      <c r="E28" s="253"/>
      <c r="F28" s="247"/>
      <c r="G28" s="265"/>
      <c r="H28" s="259"/>
      <c r="I28" s="128"/>
      <c r="J28" s="250"/>
      <c r="K28" s="128"/>
      <c r="L28" s="129"/>
      <c r="M28" s="130"/>
      <c r="N28" s="262"/>
      <c r="O28" s="85"/>
    </row>
    <row r="29" spans="2:15" s="9" customFormat="1" ht="12.6" customHeight="1">
      <c r="B29" s="244"/>
      <c r="C29" s="247"/>
      <c r="D29" s="256"/>
      <c r="E29" s="253"/>
      <c r="F29" s="247"/>
      <c r="G29" s="265"/>
      <c r="H29" s="259"/>
      <c r="I29" s="128"/>
      <c r="J29" s="250"/>
      <c r="K29" s="128"/>
      <c r="L29" s="129"/>
      <c r="M29" s="130"/>
      <c r="N29" s="262"/>
      <c r="O29" s="85"/>
    </row>
    <row r="30" spans="2:15" s="9" customFormat="1" ht="12.6" customHeight="1">
      <c r="B30" s="244"/>
      <c r="C30" s="247"/>
      <c r="D30" s="256"/>
      <c r="E30" s="253"/>
      <c r="F30" s="247"/>
      <c r="G30" s="265"/>
      <c r="H30" s="259"/>
      <c r="I30" s="128"/>
      <c r="J30" s="250"/>
      <c r="K30" s="128"/>
      <c r="L30" s="129"/>
      <c r="M30" s="130"/>
      <c r="N30" s="262"/>
      <c r="O30" s="85"/>
    </row>
    <row r="31" spans="2:15" s="9" customFormat="1" ht="12.6" customHeight="1">
      <c r="B31" s="245"/>
      <c r="C31" s="248"/>
      <c r="D31" s="257"/>
      <c r="E31" s="254"/>
      <c r="F31" s="248"/>
      <c r="G31" s="266"/>
      <c r="H31" s="260"/>
      <c r="I31" s="131"/>
      <c r="J31" s="251"/>
      <c r="K31" s="131"/>
      <c r="L31" s="129"/>
      <c r="M31" s="133"/>
      <c r="N31" s="263"/>
      <c r="O31" s="85"/>
    </row>
    <row r="32" spans="2:15" s="9" customFormat="1" ht="12.6" customHeight="1">
      <c r="B32" s="243"/>
      <c r="C32" s="246"/>
      <c r="D32" s="255" t="str">
        <f>IF(B32="","",IF(B32=1,DATE(YEAR($E$3),B32,C32),IF(B32=2,DATE(YEAR($E$3),B32,C32),IF(B32=3,DATE(YEAR($E$3),B32,C32),DATE(YEAR($P$3),B32,C32)))))</f>
        <v/>
      </c>
      <c r="E32" s="252" t="str">
        <f>IF(B32="","",TEXT(WEEKDAY(D32),"aaa"))</f>
        <v/>
      </c>
      <c r="F32" s="246"/>
      <c r="G32" s="264" t="str">
        <f>IF(F32="","",IF(F32&lt;100,VLOOKUP(F32,'研修事項 一覧'!$B$161:$D$209,2,FALSE),IF(F32&gt;=100,VLOOKUP(F32,'研修事項 一覧'!$F$161:$H$183,2,FALSE),"再入力")))</f>
        <v/>
      </c>
      <c r="H32" s="258" t="str">
        <f>IF(F32="","",IF(F32&lt;100,VLOOKUP(F32,'研修事項 一覧'!$B$161:$D$209,3,FALSE),IF(F32&gt;=100,VLOOKUP(F32,'研修事項 一覧'!$F$161:$H$183,3,FALSE),"再入力")))</f>
        <v/>
      </c>
      <c r="I32" s="125"/>
      <c r="J32" s="249"/>
      <c r="K32" s="125"/>
      <c r="L32" s="126"/>
      <c r="M32" s="127"/>
      <c r="N32" s="261"/>
      <c r="O32" s="85"/>
    </row>
    <row r="33" spans="2:36" s="9" customFormat="1" ht="12.6" customHeight="1">
      <c r="B33" s="244"/>
      <c r="C33" s="247"/>
      <c r="D33" s="256"/>
      <c r="E33" s="253"/>
      <c r="F33" s="247"/>
      <c r="G33" s="265"/>
      <c r="H33" s="259"/>
      <c r="I33" s="128"/>
      <c r="J33" s="250"/>
      <c r="K33" s="128"/>
      <c r="L33" s="129"/>
      <c r="M33" s="130"/>
      <c r="N33" s="262"/>
      <c r="O33" s="85"/>
    </row>
    <row r="34" spans="2:36" s="9" customFormat="1" ht="12.6" customHeight="1">
      <c r="B34" s="244"/>
      <c r="C34" s="247"/>
      <c r="D34" s="256"/>
      <c r="E34" s="253"/>
      <c r="F34" s="247"/>
      <c r="G34" s="265"/>
      <c r="H34" s="259"/>
      <c r="I34" s="128"/>
      <c r="J34" s="250"/>
      <c r="K34" s="128"/>
      <c r="L34" s="129"/>
      <c r="M34" s="130"/>
      <c r="N34" s="262"/>
      <c r="O34" s="85"/>
    </row>
    <row r="35" spans="2:36" s="9" customFormat="1" ht="12.6" customHeight="1">
      <c r="B35" s="244"/>
      <c r="C35" s="247"/>
      <c r="D35" s="256"/>
      <c r="E35" s="253"/>
      <c r="F35" s="247"/>
      <c r="G35" s="265"/>
      <c r="H35" s="259"/>
      <c r="I35" s="128"/>
      <c r="J35" s="250"/>
      <c r="K35" s="128"/>
      <c r="L35" s="129"/>
      <c r="M35" s="130"/>
      <c r="N35" s="262"/>
      <c r="O35" s="85"/>
      <c r="AE35" s="6"/>
      <c r="AF35" s="7"/>
      <c r="AG35" s="12"/>
      <c r="AH35" s="8"/>
    </row>
    <row r="36" spans="2:36" s="9" customFormat="1" ht="12.6" customHeight="1">
      <c r="B36" s="245"/>
      <c r="C36" s="248"/>
      <c r="D36" s="257"/>
      <c r="E36" s="254"/>
      <c r="F36" s="248"/>
      <c r="G36" s="266"/>
      <c r="H36" s="260"/>
      <c r="I36" s="131"/>
      <c r="J36" s="251"/>
      <c r="K36" s="131"/>
      <c r="L36" s="129"/>
      <c r="M36" s="133"/>
      <c r="N36" s="263"/>
      <c r="O36" s="85"/>
      <c r="AE36" s="6"/>
      <c r="AF36" s="7"/>
      <c r="AG36" s="12"/>
      <c r="AH36" s="8"/>
    </row>
    <row r="37" spans="2:36" s="9" customFormat="1" ht="12.6" customHeight="1">
      <c r="B37" s="243"/>
      <c r="C37" s="246"/>
      <c r="D37" s="255" t="str">
        <f>IF(B37="","",IF(B37=1,DATE(YEAR($E$3),B37,C37),IF(B37=2,DATE(YEAR($E$3),B37,C37),IF(B37=3,DATE(YEAR($E$3),B37,C37),DATE(YEAR($P$3),B37,C37)))))</f>
        <v/>
      </c>
      <c r="E37" s="252" t="str">
        <f>IF(B37="","",TEXT(WEEKDAY(D37),"aaa"))</f>
        <v/>
      </c>
      <c r="F37" s="246"/>
      <c r="G37" s="264" t="str">
        <f>IF(F37="","",IF(F37&lt;100,VLOOKUP(F37,'研修事項 一覧'!$B$161:$D$209,2,FALSE),IF(F37&gt;=100,VLOOKUP(F37,'研修事項 一覧'!$F$161:$H$183,2,FALSE),"再入力")))</f>
        <v/>
      </c>
      <c r="H37" s="258" t="str">
        <f>IF(F37="","",IF(F37&lt;100,VLOOKUP(F37,'研修事項 一覧'!$B$161:$D$209,3,FALSE),IF(F37&gt;=100,VLOOKUP(F37,'研修事項 一覧'!$F$161:$H$183,3,FALSE),"再入力")))</f>
        <v/>
      </c>
      <c r="I37" s="125"/>
      <c r="J37" s="249"/>
      <c r="K37" s="125"/>
      <c r="L37" s="126"/>
      <c r="M37" s="127"/>
      <c r="N37" s="261"/>
      <c r="O37" s="85"/>
      <c r="P37" s="6"/>
      <c r="Q37" s="7"/>
      <c r="R37" s="12"/>
      <c r="S37" s="8"/>
      <c r="U37" s="100"/>
      <c r="AE37" s="6"/>
      <c r="AF37" s="7"/>
      <c r="AG37" s="12"/>
      <c r="AH37" s="8"/>
      <c r="AJ37" s="100"/>
    </row>
    <row r="38" spans="2:36" s="9" customFormat="1" ht="12.6" customHeight="1">
      <c r="B38" s="244"/>
      <c r="C38" s="247"/>
      <c r="D38" s="256"/>
      <c r="E38" s="253"/>
      <c r="F38" s="247"/>
      <c r="G38" s="265"/>
      <c r="H38" s="259"/>
      <c r="I38" s="128"/>
      <c r="J38" s="250"/>
      <c r="K38" s="128"/>
      <c r="L38" s="129"/>
      <c r="M38" s="130"/>
      <c r="N38" s="262"/>
      <c r="O38" s="85"/>
      <c r="P38" s="6"/>
      <c r="Q38" s="7"/>
      <c r="R38" s="12"/>
      <c r="S38" s="8"/>
      <c r="U38" s="100"/>
    </row>
    <row r="39" spans="2:36" s="9" customFormat="1" ht="12.6" customHeight="1">
      <c r="B39" s="244"/>
      <c r="C39" s="247"/>
      <c r="D39" s="256"/>
      <c r="E39" s="253"/>
      <c r="F39" s="247"/>
      <c r="G39" s="265"/>
      <c r="H39" s="259"/>
      <c r="I39" s="128"/>
      <c r="J39" s="250"/>
      <c r="K39" s="128"/>
      <c r="L39" s="129"/>
      <c r="M39" s="130"/>
      <c r="N39" s="262"/>
      <c r="O39" s="85"/>
      <c r="P39" s="6"/>
      <c r="Q39" s="7"/>
      <c r="R39" s="12"/>
      <c r="S39" s="8"/>
      <c r="U39" s="100"/>
    </row>
    <row r="40" spans="2:36" s="9" customFormat="1" ht="12.6" customHeight="1">
      <c r="B40" s="244"/>
      <c r="C40" s="247"/>
      <c r="D40" s="256"/>
      <c r="E40" s="253"/>
      <c r="F40" s="247"/>
      <c r="G40" s="265"/>
      <c r="H40" s="259"/>
      <c r="I40" s="128"/>
      <c r="J40" s="250"/>
      <c r="K40" s="128"/>
      <c r="L40" s="129"/>
      <c r="M40" s="130"/>
      <c r="N40" s="262"/>
      <c r="O40" s="85"/>
      <c r="P40" s="6"/>
      <c r="Q40" s="7"/>
      <c r="R40" s="12"/>
      <c r="S40" s="8"/>
      <c r="U40" s="100"/>
    </row>
    <row r="41" spans="2:36" s="9" customFormat="1" ht="12.6" customHeight="1">
      <c r="B41" s="245"/>
      <c r="C41" s="248"/>
      <c r="D41" s="257"/>
      <c r="E41" s="254"/>
      <c r="F41" s="248"/>
      <c r="G41" s="266"/>
      <c r="H41" s="260"/>
      <c r="I41" s="131"/>
      <c r="J41" s="251"/>
      <c r="K41" s="131"/>
      <c r="L41" s="129"/>
      <c r="M41" s="133"/>
      <c r="N41" s="263"/>
      <c r="O41" s="85"/>
      <c r="P41" s="6"/>
      <c r="Q41" s="7"/>
      <c r="R41" s="12"/>
      <c r="S41" s="8"/>
      <c r="U41" s="100"/>
    </row>
    <row r="42" spans="2:36" s="9" customFormat="1" ht="12.6" customHeight="1">
      <c r="B42" s="243"/>
      <c r="C42" s="246"/>
      <c r="D42" s="255" t="str">
        <f>IF(B42="","",IF(B42=1,DATE(YEAR($E$3),B42,C42),IF(B42=2,DATE(YEAR($E$3),B42,C42),IF(B42=3,DATE(YEAR($E$3),B42,C42),DATE(YEAR($P$3),B42,C42)))))</f>
        <v/>
      </c>
      <c r="E42" s="252" t="str">
        <f>IF(B42="","",TEXT(WEEKDAY(D42),"aaa"))</f>
        <v/>
      </c>
      <c r="F42" s="246"/>
      <c r="G42" s="264" t="str">
        <f>IF(F42="","",IF(F42&lt;100,VLOOKUP(F42,'研修事項 一覧'!$B$161:$D$209,2,FALSE),IF(F42&gt;=100,VLOOKUP(F42,'研修事項 一覧'!$F$161:$H$183,2,FALSE),"再入力")))</f>
        <v/>
      </c>
      <c r="H42" s="258" t="str">
        <f>IF(F42="","",IF(F42&lt;100,VLOOKUP(F42,'研修事項 一覧'!$B$161:$D$209,3,FALSE),IF(F42&gt;=100,VLOOKUP(F42,'研修事項 一覧'!$F$161:$H$183,3,FALSE),"再入力")))</f>
        <v/>
      </c>
      <c r="I42" s="125"/>
      <c r="J42" s="249"/>
      <c r="K42" s="125"/>
      <c r="L42" s="126"/>
      <c r="M42" s="127"/>
      <c r="N42" s="261"/>
      <c r="O42" s="85"/>
      <c r="P42" s="6"/>
      <c r="Q42" s="7"/>
      <c r="R42" s="12"/>
      <c r="S42" s="8"/>
      <c r="U42" s="100"/>
    </row>
    <row r="43" spans="2:36" s="9" customFormat="1" ht="12.6" customHeight="1">
      <c r="B43" s="244"/>
      <c r="C43" s="247"/>
      <c r="D43" s="256"/>
      <c r="E43" s="253"/>
      <c r="F43" s="247"/>
      <c r="G43" s="265"/>
      <c r="H43" s="259"/>
      <c r="I43" s="128"/>
      <c r="J43" s="250"/>
      <c r="K43" s="128"/>
      <c r="L43" s="129"/>
      <c r="M43" s="130"/>
      <c r="N43" s="262"/>
      <c r="O43" s="85"/>
      <c r="P43" s="6"/>
      <c r="Q43" s="7"/>
      <c r="R43" s="12"/>
      <c r="S43" s="8"/>
      <c r="U43" s="100"/>
    </row>
    <row r="44" spans="2:36" s="9" customFormat="1" ht="12.6" customHeight="1">
      <c r="B44" s="244"/>
      <c r="C44" s="247"/>
      <c r="D44" s="256"/>
      <c r="E44" s="253"/>
      <c r="F44" s="247"/>
      <c r="G44" s="265"/>
      <c r="H44" s="259"/>
      <c r="I44" s="128"/>
      <c r="J44" s="250"/>
      <c r="K44" s="128"/>
      <c r="L44" s="129"/>
      <c r="M44" s="130"/>
      <c r="N44" s="262"/>
      <c r="O44" s="85"/>
      <c r="P44" s="6"/>
      <c r="Q44" s="7"/>
      <c r="R44" s="12"/>
      <c r="S44" s="8"/>
      <c r="U44" s="100"/>
    </row>
    <row r="45" spans="2:36" s="9" customFormat="1" ht="12.6" customHeight="1">
      <c r="B45" s="244"/>
      <c r="C45" s="247"/>
      <c r="D45" s="256"/>
      <c r="E45" s="253"/>
      <c r="F45" s="247"/>
      <c r="G45" s="265"/>
      <c r="H45" s="259"/>
      <c r="I45" s="128"/>
      <c r="J45" s="250"/>
      <c r="K45" s="128"/>
      <c r="L45" s="129"/>
      <c r="M45" s="130"/>
      <c r="N45" s="262"/>
      <c r="O45" s="85"/>
      <c r="P45" s="6"/>
      <c r="Q45" s="7"/>
      <c r="R45" s="12"/>
      <c r="S45" s="8"/>
      <c r="U45" s="100"/>
    </row>
    <row r="46" spans="2:36" s="9" customFormat="1" ht="12.6" customHeight="1">
      <c r="B46" s="245"/>
      <c r="C46" s="248"/>
      <c r="D46" s="257"/>
      <c r="E46" s="254"/>
      <c r="F46" s="248"/>
      <c r="G46" s="266"/>
      <c r="H46" s="260"/>
      <c r="I46" s="131"/>
      <c r="J46" s="251"/>
      <c r="K46" s="131"/>
      <c r="L46" s="132"/>
      <c r="M46" s="133"/>
      <c r="N46" s="263"/>
      <c r="O46" s="85"/>
      <c r="P46" s="6"/>
      <c r="Q46" s="7"/>
      <c r="R46" s="12"/>
      <c r="S46" s="8"/>
      <c r="U46" s="100"/>
    </row>
    <row r="47" spans="2:36" s="9" customFormat="1" ht="12.6" customHeight="1">
      <c r="B47" s="243"/>
      <c r="C47" s="246"/>
      <c r="D47" s="255" t="str">
        <f>IF(B47="","",IF(B47=1,DATE(YEAR($E$3),B47,C47),IF(B47=2,DATE(YEAR($E$3),B47,C47),IF(B47=3,DATE(YEAR($E$3),B47,C47),DATE(YEAR($P$3),B47,C47)))))</f>
        <v/>
      </c>
      <c r="E47" s="252" t="str">
        <f>IF(B47="","",TEXT(WEEKDAY(D47),"aaa"))</f>
        <v/>
      </c>
      <c r="F47" s="246"/>
      <c r="G47" s="264" t="str">
        <f>IF(F47="","",IF(F47&lt;100,VLOOKUP(F47,'研修事項 一覧'!$B$161:$D$209,2,FALSE),IF(F47&gt;=100,VLOOKUP(F47,'研修事項 一覧'!$F$161:$H$183,2,FALSE),"再入力")))</f>
        <v/>
      </c>
      <c r="H47" s="258" t="str">
        <f>IF(F47="","",IF(F47&lt;100,VLOOKUP(F47,'研修事項 一覧'!$B$161:$D$209,3,FALSE),IF(F47&gt;=100,VLOOKUP(F47,'研修事項 一覧'!$F$161:$H$183,3,FALSE),"再入力")))</f>
        <v/>
      </c>
      <c r="I47" s="125"/>
      <c r="J47" s="249"/>
      <c r="K47" s="125"/>
      <c r="L47" s="126"/>
      <c r="M47" s="127"/>
      <c r="N47" s="261"/>
      <c r="O47" s="85"/>
      <c r="P47" s="6"/>
      <c r="Q47" s="7"/>
      <c r="R47" s="12"/>
      <c r="S47" s="8"/>
      <c r="U47" s="100"/>
    </row>
    <row r="48" spans="2:36" s="9" customFormat="1" ht="12.6" customHeight="1">
      <c r="B48" s="244"/>
      <c r="C48" s="247"/>
      <c r="D48" s="256"/>
      <c r="E48" s="253"/>
      <c r="F48" s="247"/>
      <c r="G48" s="265"/>
      <c r="H48" s="259"/>
      <c r="I48" s="128"/>
      <c r="J48" s="250"/>
      <c r="K48" s="128"/>
      <c r="L48" s="129"/>
      <c r="M48" s="130"/>
      <c r="N48" s="262"/>
      <c r="O48" s="85"/>
      <c r="P48" s="6"/>
      <c r="Q48" s="7"/>
      <c r="R48" s="12"/>
      <c r="S48" s="8"/>
      <c r="U48" s="100"/>
    </row>
    <row r="49" spans="2:21" s="9" customFormat="1" ht="12.6" customHeight="1">
      <c r="B49" s="244"/>
      <c r="C49" s="247"/>
      <c r="D49" s="256"/>
      <c r="E49" s="253"/>
      <c r="F49" s="247"/>
      <c r="G49" s="265"/>
      <c r="H49" s="259"/>
      <c r="I49" s="128"/>
      <c r="J49" s="250"/>
      <c r="K49" s="128"/>
      <c r="L49" s="129"/>
      <c r="M49" s="130"/>
      <c r="N49" s="262"/>
      <c r="O49" s="85"/>
      <c r="P49" s="6"/>
      <c r="Q49" s="7"/>
      <c r="R49" s="12"/>
      <c r="S49" s="8"/>
      <c r="U49" s="100"/>
    </row>
    <row r="50" spans="2:21" s="9" customFormat="1" ht="12.6" customHeight="1">
      <c r="B50" s="244"/>
      <c r="C50" s="247"/>
      <c r="D50" s="256"/>
      <c r="E50" s="253"/>
      <c r="F50" s="247"/>
      <c r="G50" s="265"/>
      <c r="H50" s="259"/>
      <c r="I50" s="128"/>
      <c r="J50" s="250"/>
      <c r="K50" s="128"/>
      <c r="L50" s="129"/>
      <c r="M50" s="130"/>
      <c r="N50" s="262"/>
      <c r="O50" s="85"/>
      <c r="P50" s="6"/>
      <c r="Q50" s="7"/>
      <c r="R50" s="12"/>
      <c r="S50" s="8"/>
      <c r="U50" s="100"/>
    </row>
    <row r="51" spans="2:21" s="9" customFormat="1" ht="12.6" customHeight="1">
      <c r="B51" s="245"/>
      <c r="C51" s="248"/>
      <c r="D51" s="257"/>
      <c r="E51" s="254"/>
      <c r="F51" s="248"/>
      <c r="G51" s="266"/>
      <c r="H51" s="260"/>
      <c r="I51" s="131"/>
      <c r="J51" s="251"/>
      <c r="K51" s="131"/>
      <c r="L51" s="132"/>
      <c r="M51" s="133"/>
      <c r="N51" s="263"/>
      <c r="O51" s="85"/>
      <c r="P51" s="6"/>
      <c r="Q51" s="7"/>
      <c r="R51" s="12"/>
      <c r="S51" s="8"/>
      <c r="U51" s="100"/>
    </row>
    <row r="52" spans="2:21" s="9" customFormat="1" ht="12.6" customHeight="1">
      <c r="B52" s="243"/>
      <c r="C52" s="246"/>
      <c r="D52" s="255" t="str">
        <f>IF(B52="","",IF(B52=1,DATE(YEAR($E$3),B52,C52),IF(B52=2,DATE(YEAR($E$3),B52,C52),IF(B52=3,DATE(YEAR($E$3),B52,C52),DATE(YEAR($P$3),B52,C52)))))</f>
        <v/>
      </c>
      <c r="E52" s="252" t="str">
        <f>IF(B52="","",TEXT(WEEKDAY(D52),"aaa"))</f>
        <v/>
      </c>
      <c r="F52" s="246"/>
      <c r="G52" s="264" t="str">
        <f>IF(F52="","",IF(F52&lt;100,VLOOKUP(F52,'研修事項 一覧'!$B$161:$D$209,2,FALSE),IF(F52&gt;=100,VLOOKUP(F52,'研修事項 一覧'!$F$161:$H$183,2,FALSE),"再入力")))</f>
        <v/>
      </c>
      <c r="H52" s="258" t="str">
        <f>IF(F52="","",IF(F52&lt;100,VLOOKUP(F52,'研修事項 一覧'!$B$161:$D$209,3,FALSE),IF(F52&gt;=100,VLOOKUP(F52,'研修事項 一覧'!$F$161:$H$183,3,FALSE),"再入力")))</f>
        <v/>
      </c>
      <c r="I52" s="125"/>
      <c r="J52" s="249"/>
      <c r="K52" s="125"/>
      <c r="L52" s="126"/>
      <c r="M52" s="127"/>
      <c r="N52" s="261"/>
      <c r="O52" s="85"/>
      <c r="P52" s="6"/>
      <c r="Q52" s="7"/>
      <c r="R52" s="12"/>
      <c r="S52" s="8"/>
      <c r="U52" s="100"/>
    </row>
    <row r="53" spans="2:21" s="9" customFormat="1" ht="12.6" customHeight="1">
      <c r="B53" s="244"/>
      <c r="C53" s="247"/>
      <c r="D53" s="256"/>
      <c r="E53" s="253"/>
      <c r="F53" s="247"/>
      <c r="G53" s="265"/>
      <c r="H53" s="259"/>
      <c r="I53" s="128"/>
      <c r="J53" s="250"/>
      <c r="K53" s="128"/>
      <c r="L53" s="129"/>
      <c r="M53" s="130"/>
      <c r="N53" s="262"/>
      <c r="O53" s="85"/>
      <c r="P53" s="6"/>
      <c r="Q53" s="7"/>
      <c r="R53" s="12"/>
      <c r="S53" s="8"/>
      <c r="U53" s="100"/>
    </row>
    <row r="54" spans="2:21" s="9" customFormat="1" ht="12.6" customHeight="1">
      <c r="B54" s="244"/>
      <c r="C54" s="247"/>
      <c r="D54" s="256"/>
      <c r="E54" s="253"/>
      <c r="F54" s="247"/>
      <c r="G54" s="265"/>
      <c r="H54" s="259"/>
      <c r="I54" s="128"/>
      <c r="J54" s="250"/>
      <c r="K54" s="128"/>
      <c r="L54" s="129"/>
      <c r="M54" s="130"/>
      <c r="N54" s="262"/>
      <c r="O54" s="85"/>
      <c r="P54" s="6"/>
      <c r="Q54" s="7"/>
      <c r="R54" s="12"/>
      <c r="S54" s="8"/>
      <c r="U54" s="100"/>
    </row>
    <row r="55" spans="2:21" s="9" customFormat="1" ht="12.6" customHeight="1">
      <c r="B55" s="244"/>
      <c r="C55" s="247"/>
      <c r="D55" s="256"/>
      <c r="E55" s="253"/>
      <c r="F55" s="247"/>
      <c r="G55" s="265"/>
      <c r="H55" s="259"/>
      <c r="I55" s="128"/>
      <c r="J55" s="250"/>
      <c r="K55" s="128"/>
      <c r="L55" s="129"/>
      <c r="M55" s="130"/>
      <c r="N55" s="262"/>
      <c r="O55" s="85"/>
      <c r="P55" s="6"/>
      <c r="Q55" s="7"/>
      <c r="R55" s="12"/>
      <c r="S55" s="8"/>
      <c r="U55" s="100"/>
    </row>
    <row r="56" spans="2:21" s="9" customFormat="1" ht="12.6" customHeight="1">
      <c r="B56" s="245"/>
      <c r="C56" s="248"/>
      <c r="D56" s="257"/>
      <c r="E56" s="254"/>
      <c r="F56" s="248"/>
      <c r="G56" s="266"/>
      <c r="H56" s="260"/>
      <c r="I56" s="131"/>
      <c r="J56" s="251"/>
      <c r="K56" s="131"/>
      <c r="L56" s="132"/>
      <c r="M56" s="133"/>
      <c r="N56" s="263"/>
      <c r="O56" s="85"/>
      <c r="P56" s="6"/>
      <c r="Q56" s="7"/>
      <c r="R56" s="12"/>
      <c r="S56" s="8"/>
      <c r="U56" s="100"/>
    </row>
    <row r="57" spans="2:21" s="9" customFormat="1" ht="12.6" customHeight="1">
      <c r="B57" s="243"/>
      <c r="C57" s="246"/>
      <c r="D57" s="255" t="str">
        <f>IF(B57="","",IF(B57=1,DATE(YEAR($E$3),B57,C57),IF(B57=2,DATE(YEAR($E$3),B57,C57),IF(B57=3,DATE(YEAR($E$3),B57,C57),DATE(YEAR($P$3),B57,C57)))))</f>
        <v/>
      </c>
      <c r="E57" s="252" t="str">
        <f>IF(B57="","",TEXT(WEEKDAY(D57),"aaa"))</f>
        <v/>
      </c>
      <c r="F57" s="246"/>
      <c r="G57" s="264" t="str">
        <f>IF(F57="","",IF(F57&lt;100,VLOOKUP(F57,'研修事項 一覧'!$B$161:$D$209,2,FALSE),IF(F57&gt;=100,VLOOKUP(F57,'研修事項 一覧'!$F$161:$H$183,2,FALSE),"再入力")))</f>
        <v/>
      </c>
      <c r="H57" s="258" t="str">
        <f>IF(F57="","",IF(F57&lt;100,VLOOKUP(F57,'研修事項 一覧'!$B$161:$D$209,3,FALSE),IF(F57&gt;=100,VLOOKUP(F57,'研修事項 一覧'!$F$161:$H$183,3,FALSE),"再入力")))</f>
        <v/>
      </c>
      <c r="I57" s="125"/>
      <c r="J57" s="249"/>
      <c r="K57" s="125"/>
      <c r="L57" s="126"/>
      <c r="M57" s="127"/>
      <c r="N57" s="261"/>
      <c r="O57" s="85"/>
      <c r="P57" s="6"/>
      <c r="Q57" s="7"/>
      <c r="R57" s="12"/>
      <c r="S57" s="8"/>
      <c r="U57" s="100"/>
    </row>
    <row r="58" spans="2:21" s="9" customFormat="1" ht="12.6" customHeight="1">
      <c r="B58" s="244"/>
      <c r="C58" s="247"/>
      <c r="D58" s="256"/>
      <c r="E58" s="253"/>
      <c r="F58" s="247"/>
      <c r="G58" s="265"/>
      <c r="H58" s="259"/>
      <c r="I58" s="128"/>
      <c r="J58" s="250"/>
      <c r="K58" s="128"/>
      <c r="L58" s="129"/>
      <c r="M58" s="130"/>
      <c r="N58" s="262"/>
      <c r="O58" s="85"/>
      <c r="P58" s="6"/>
      <c r="Q58" s="7"/>
      <c r="R58" s="12"/>
      <c r="S58" s="8"/>
      <c r="U58" s="100"/>
    </row>
    <row r="59" spans="2:21" s="9" customFormat="1" ht="12.6" customHeight="1">
      <c r="B59" s="244"/>
      <c r="C59" s="247"/>
      <c r="D59" s="256"/>
      <c r="E59" s="253"/>
      <c r="F59" s="247"/>
      <c r="G59" s="265"/>
      <c r="H59" s="259"/>
      <c r="I59" s="128"/>
      <c r="J59" s="250"/>
      <c r="K59" s="128"/>
      <c r="L59" s="129"/>
      <c r="M59" s="130"/>
      <c r="N59" s="262"/>
      <c r="O59" s="85"/>
      <c r="P59" s="6"/>
      <c r="Q59" s="7"/>
      <c r="R59" s="12"/>
      <c r="S59" s="8"/>
      <c r="U59" s="100"/>
    </row>
    <row r="60" spans="2:21" s="9" customFormat="1" ht="12.6" customHeight="1">
      <c r="B60" s="244"/>
      <c r="C60" s="247"/>
      <c r="D60" s="256"/>
      <c r="E60" s="253"/>
      <c r="F60" s="247"/>
      <c r="G60" s="265"/>
      <c r="H60" s="259"/>
      <c r="I60" s="128"/>
      <c r="J60" s="250"/>
      <c r="K60" s="128"/>
      <c r="L60" s="129"/>
      <c r="M60" s="130"/>
      <c r="N60" s="262"/>
      <c r="O60" s="85"/>
      <c r="P60" s="6"/>
      <c r="Q60" s="7"/>
      <c r="R60" s="12"/>
      <c r="S60" s="8"/>
      <c r="U60" s="100"/>
    </row>
    <row r="61" spans="2:21" s="9" customFormat="1" ht="12.6" customHeight="1">
      <c r="B61" s="245"/>
      <c r="C61" s="248"/>
      <c r="D61" s="257"/>
      <c r="E61" s="254"/>
      <c r="F61" s="248"/>
      <c r="G61" s="266"/>
      <c r="H61" s="260"/>
      <c r="I61" s="131"/>
      <c r="J61" s="251"/>
      <c r="K61" s="131"/>
      <c r="L61" s="132"/>
      <c r="M61" s="133"/>
      <c r="N61" s="263"/>
      <c r="O61" s="85"/>
      <c r="P61" s="6"/>
      <c r="Q61" s="7"/>
      <c r="R61" s="12"/>
      <c r="S61" s="8"/>
      <c r="U61" s="100"/>
    </row>
    <row r="62" spans="2:21" s="9" customFormat="1" ht="12.6" customHeight="1">
      <c r="B62" s="243"/>
      <c r="C62" s="246"/>
      <c r="D62" s="255" t="str">
        <f>IF(B62="","",IF(B62=1,DATE(YEAR($E$3),B62,C62),IF(B62=2,DATE(YEAR($E$3),B62,C62),IF(B62=3,DATE(YEAR($E$3),B62,C62),DATE(YEAR($P$3),B62,C62)))))</f>
        <v/>
      </c>
      <c r="E62" s="252" t="str">
        <f>IF(B62="","",TEXT(WEEKDAY(D62),"aaa"))</f>
        <v/>
      </c>
      <c r="F62" s="246"/>
      <c r="G62" s="264" t="str">
        <f>IF(F62="","",IF(F62&lt;100,VLOOKUP(F62,'研修事項 一覧'!$B$161:$D$209,2,FALSE),IF(F62&gt;=100,VLOOKUP(F62,'研修事項 一覧'!$F$161:$H$183,2,FALSE),"再入力")))</f>
        <v/>
      </c>
      <c r="H62" s="258" t="str">
        <f>IF(F62="","",IF(F62&lt;100,VLOOKUP(F62,'研修事項 一覧'!$B$161:$D$209,3,FALSE),IF(F62&gt;=100,VLOOKUP(F62,'研修事項 一覧'!$F$161:$H$183,3,FALSE),"再入力")))</f>
        <v/>
      </c>
      <c r="I62" s="125"/>
      <c r="J62" s="249"/>
      <c r="K62" s="125"/>
      <c r="L62" s="126"/>
      <c r="M62" s="127"/>
      <c r="N62" s="261"/>
      <c r="O62" s="85"/>
      <c r="P62" s="6"/>
      <c r="Q62" s="7"/>
      <c r="R62" s="12"/>
      <c r="S62" s="8"/>
      <c r="U62" s="100"/>
    </row>
    <row r="63" spans="2:21" s="9" customFormat="1" ht="12.6" customHeight="1">
      <c r="B63" s="244"/>
      <c r="C63" s="247"/>
      <c r="D63" s="256"/>
      <c r="E63" s="253"/>
      <c r="F63" s="247"/>
      <c r="G63" s="265"/>
      <c r="H63" s="259"/>
      <c r="I63" s="128"/>
      <c r="J63" s="250"/>
      <c r="K63" s="128"/>
      <c r="L63" s="129"/>
      <c r="M63" s="130"/>
      <c r="N63" s="262"/>
      <c r="O63" s="85"/>
      <c r="P63" s="6"/>
      <c r="Q63" s="7"/>
      <c r="R63" s="12"/>
      <c r="S63" s="8"/>
      <c r="U63" s="100"/>
    </row>
    <row r="64" spans="2:21" s="9" customFormat="1" ht="12.6" customHeight="1">
      <c r="B64" s="244"/>
      <c r="C64" s="247"/>
      <c r="D64" s="256"/>
      <c r="E64" s="253"/>
      <c r="F64" s="247"/>
      <c r="G64" s="265"/>
      <c r="H64" s="259"/>
      <c r="I64" s="128"/>
      <c r="J64" s="250"/>
      <c r="K64" s="128"/>
      <c r="L64" s="129"/>
      <c r="M64" s="130"/>
      <c r="N64" s="262"/>
      <c r="O64" s="85"/>
      <c r="P64" s="6"/>
      <c r="Q64" s="7"/>
      <c r="R64" s="12"/>
      <c r="S64" s="8"/>
      <c r="U64" s="100"/>
    </row>
    <row r="65" spans="2:21" s="9" customFormat="1" ht="12.6" customHeight="1">
      <c r="B65" s="244"/>
      <c r="C65" s="247"/>
      <c r="D65" s="256"/>
      <c r="E65" s="253"/>
      <c r="F65" s="247"/>
      <c r="G65" s="265"/>
      <c r="H65" s="259"/>
      <c r="I65" s="128"/>
      <c r="J65" s="250"/>
      <c r="K65" s="128"/>
      <c r="L65" s="129"/>
      <c r="M65" s="130"/>
      <c r="N65" s="262"/>
      <c r="O65" s="85"/>
      <c r="P65" s="6"/>
      <c r="Q65" s="7"/>
      <c r="R65" s="12"/>
      <c r="S65" s="8"/>
      <c r="U65" s="100"/>
    </row>
    <row r="66" spans="2:21" s="9" customFormat="1" ht="12.6" customHeight="1">
      <c r="B66" s="245"/>
      <c r="C66" s="248"/>
      <c r="D66" s="257"/>
      <c r="E66" s="254"/>
      <c r="F66" s="248"/>
      <c r="G66" s="266"/>
      <c r="H66" s="260"/>
      <c r="I66" s="131"/>
      <c r="J66" s="251"/>
      <c r="K66" s="131"/>
      <c r="L66" s="132"/>
      <c r="M66" s="133"/>
      <c r="N66" s="263"/>
      <c r="O66" s="85"/>
      <c r="P66" s="6"/>
      <c r="Q66" s="7"/>
      <c r="R66" s="12"/>
      <c r="S66" s="8"/>
      <c r="U66" s="100"/>
    </row>
    <row r="67" spans="2:21" s="9" customFormat="1" ht="12.6" customHeight="1">
      <c r="B67" s="243"/>
      <c r="C67" s="246"/>
      <c r="D67" s="255" t="str">
        <f>IF(B67="","",IF(B67=1,DATE(YEAR($E$3),B67,C67),IF(B67=2,DATE(YEAR($E$3),B67,C67),IF(B67=3,DATE(YEAR($E$3),B67,C67),DATE(YEAR($P$3),B67,C67)))))</f>
        <v/>
      </c>
      <c r="E67" s="252" t="str">
        <f>IF(B67="","",TEXT(WEEKDAY(D67),"aaa"))</f>
        <v/>
      </c>
      <c r="F67" s="246"/>
      <c r="G67" s="264" t="str">
        <f>IF(F67="","",IF(F67&lt;100,VLOOKUP(F67,'研修事項 一覧'!$B$161:$D$209,2,FALSE),IF(F67&gt;=100,VLOOKUP(F67,'研修事項 一覧'!$F$161:$H$183,2,FALSE),"再入力")))</f>
        <v/>
      </c>
      <c r="H67" s="258" t="str">
        <f>IF(F67="","",IF(F67&lt;100,VLOOKUP(F67,'研修事項 一覧'!$B$161:$D$209,3,FALSE),IF(F67&gt;=100,VLOOKUP(F67,'研修事項 一覧'!$F$161:$H$183,3,FALSE),"再入力")))</f>
        <v/>
      </c>
      <c r="I67" s="125"/>
      <c r="J67" s="249"/>
      <c r="K67" s="125"/>
      <c r="L67" s="126"/>
      <c r="M67" s="127"/>
      <c r="N67" s="261"/>
      <c r="O67" s="85"/>
      <c r="P67" s="6"/>
      <c r="Q67" s="7"/>
      <c r="R67" s="12"/>
      <c r="S67" s="8"/>
      <c r="U67" s="100"/>
    </row>
    <row r="68" spans="2:21" s="9" customFormat="1" ht="12.6" customHeight="1">
      <c r="B68" s="244"/>
      <c r="C68" s="247"/>
      <c r="D68" s="256"/>
      <c r="E68" s="253"/>
      <c r="F68" s="247"/>
      <c r="G68" s="265"/>
      <c r="H68" s="259"/>
      <c r="I68" s="128"/>
      <c r="J68" s="250"/>
      <c r="K68" s="128"/>
      <c r="L68" s="129"/>
      <c r="M68" s="130"/>
      <c r="N68" s="262"/>
      <c r="O68" s="85"/>
      <c r="P68" s="6"/>
      <c r="Q68" s="7"/>
      <c r="R68" s="12"/>
      <c r="S68" s="8"/>
      <c r="U68" s="100"/>
    </row>
    <row r="69" spans="2:21" s="9" customFormat="1" ht="12.6" customHeight="1">
      <c r="B69" s="244"/>
      <c r="C69" s="247"/>
      <c r="D69" s="256"/>
      <c r="E69" s="253"/>
      <c r="F69" s="247"/>
      <c r="G69" s="265"/>
      <c r="H69" s="259"/>
      <c r="I69" s="128"/>
      <c r="J69" s="250"/>
      <c r="K69" s="128"/>
      <c r="L69" s="129"/>
      <c r="M69" s="130"/>
      <c r="N69" s="262"/>
      <c r="O69" s="85"/>
      <c r="P69" s="6"/>
      <c r="Q69" s="7"/>
      <c r="R69" s="12"/>
      <c r="S69" s="8"/>
      <c r="U69" s="100"/>
    </row>
    <row r="70" spans="2:21" s="9" customFormat="1" ht="12.6" customHeight="1">
      <c r="B70" s="244"/>
      <c r="C70" s="247"/>
      <c r="D70" s="256"/>
      <c r="E70" s="253"/>
      <c r="F70" s="247"/>
      <c r="G70" s="265"/>
      <c r="H70" s="259"/>
      <c r="I70" s="128"/>
      <c r="J70" s="250"/>
      <c r="K70" s="128"/>
      <c r="L70" s="129"/>
      <c r="M70" s="130"/>
      <c r="N70" s="262"/>
      <c r="O70" s="85"/>
      <c r="P70" s="6"/>
      <c r="Q70" s="7"/>
      <c r="R70" s="12"/>
      <c r="S70" s="8"/>
      <c r="U70" s="100"/>
    </row>
    <row r="71" spans="2:21" s="9" customFormat="1" ht="12.6" customHeight="1">
      <c r="B71" s="245"/>
      <c r="C71" s="248"/>
      <c r="D71" s="257"/>
      <c r="E71" s="254"/>
      <c r="F71" s="248"/>
      <c r="G71" s="266"/>
      <c r="H71" s="260"/>
      <c r="I71" s="131"/>
      <c r="J71" s="251"/>
      <c r="K71" s="131"/>
      <c r="L71" s="132"/>
      <c r="M71" s="133"/>
      <c r="N71" s="263"/>
      <c r="O71" s="85"/>
      <c r="P71" s="6"/>
      <c r="Q71" s="7"/>
      <c r="R71" s="12"/>
      <c r="S71" s="8"/>
      <c r="U71" s="100"/>
    </row>
    <row r="72" spans="2:21" s="9" customFormat="1" ht="12.6" customHeight="1">
      <c r="B72" s="243"/>
      <c r="C72" s="246"/>
      <c r="D72" s="255" t="str">
        <f>IF(B72="","",IF(B72=1,DATE(YEAR($E$3),B72,C72),IF(B72=2,DATE(YEAR($E$3),B72,C72),IF(B72=3,DATE(YEAR($E$3),B72,C72),DATE(YEAR($P$3),B72,C72)))))</f>
        <v/>
      </c>
      <c r="E72" s="252" t="str">
        <f>IF(B72="","",TEXT(WEEKDAY(D72),"aaa"))</f>
        <v/>
      </c>
      <c r="F72" s="246"/>
      <c r="G72" s="264" t="str">
        <f>IF(F72="","",IF(F72&lt;100,VLOOKUP(F72,'研修事項 一覧'!$B$161:$D$209,2,FALSE),IF(F72&gt;=100,VLOOKUP(F72,'研修事項 一覧'!$F$161:$H$183,2,FALSE),"再入力")))</f>
        <v/>
      </c>
      <c r="H72" s="258" t="str">
        <f>IF(F72="","",IF(F72&lt;100,VLOOKUP(F72,'研修事項 一覧'!$B$161:$D$209,3,FALSE),IF(F72&gt;=100,VLOOKUP(F72,'研修事項 一覧'!$F$161:$H$183,3,FALSE),"再入力")))</f>
        <v/>
      </c>
      <c r="I72" s="125"/>
      <c r="J72" s="249"/>
      <c r="K72" s="125"/>
      <c r="L72" s="126"/>
      <c r="M72" s="127"/>
      <c r="N72" s="261"/>
      <c r="O72" s="85"/>
      <c r="P72" s="6"/>
      <c r="Q72" s="7"/>
      <c r="R72" s="12"/>
      <c r="S72" s="8"/>
      <c r="U72" s="100"/>
    </row>
    <row r="73" spans="2:21" s="9" customFormat="1" ht="12.6" customHeight="1">
      <c r="B73" s="244"/>
      <c r="C73" s="247"/>
      <c r="D73" s="256"/>
      <c r="E73" s="253"/>
      <c r="F73" s="247"/>
      <c r="G73" s="265"/>
      <c r="H73" s="259"/>
      <c r="I73" s="128"/>
      <c r="J73" s="250"/>
      <c r="K73" s="128"/>
      <c r="L73" s="129"/>
      <c r="M73" s="130"/>
      <c r="N73" s="262"/>
      <c r="O73" s="85"/>
      <c r="P73" s="6"/>
      <c r="Q73" s="7"/>
      <c r="R73" s="12"/>
      <c r="S73" s="8"/>
      <c r="U73" s="100"/>
    </row>
    <row r="74" spans="2:21" s="9" customFormat="1" ht="12.6" customHeight="1">
      <c r="B74" s="244"/>
      <c r="C74" s="247"/>
      <c r="D74" s="256"/>
      <c r="E74" s="253"/>
      <c r="F74" s="247"/>
      <c r="G74" s="265"/>
      <c r="H74" s="259"/>
      <c r="I74" s="128"/>
      <c r="J74" s="250"/>
      <c r="K74" s="128"/>
      <c r="L74" s="129"/>
      <c r="M74" s="130"/>
      <c r="N74" s="262"/>
      <c r="O74" s="85"/>
      <c r="P74" s="6"/>
      <c r="Q74" s="7"/>
      <c r="R74" s="12"/>
      <c r="S74" s="8"/>
      <c r="U74" s="100"/>
    </row>
    <row r="75" spans="2:21" s="9" customFormat="1" ht="12.6" customHeight="1">
      <c r="B75" s="244"/>
      <c r="C75" s="247"/>
      <c r="D75" s="256"/>
      <c r="E75" s="253"/>
      <c r="F75" s="247"/>
      <c r="G75" s="265"/>
      <c r="H75" s="259"/>
      <c r="I75" s="128"/>
      <c r="J75" s="250"/>
      <c r="K75" s="128"/>
      <c r="L75" s="129"/>
      <c r="M75" s="130"/>
      <c r="N75" s="262"/>
      <c r="O75" s="85"/>
      <c r="P75" s="6"/>
      <c r="Q75" s="7"/>
      <c r="R75" s="12"/>
      <c r="S75" s="8"/>
      <c r="U75" s="100"/>
    </row>
    <row r="76" spans="2:21" s="9" customFormat="1" ht="12.6" customHeight="1">
      <c r="B76" s="245"/>
      <c r="C76" s="248"/>
      <c r="D76" s="257"/>
      <c r="E76" s="254"/>
      <c r="F76" s="248"/>
      <c r="G76" s="266"/>
      <c r="H76" s="260"/>
      <c r="I76" s="131"/>
      <c r="J76" s="251"/>
      <c r="K76" s="131"/>
      <c r="L76" s="132"/>
      <c r="M76" s="133"/>
      <c r="N76" s="263"/>
      <c r="O76" s="85"/>
      <c r="P76" s="6"/>
      <c r="Q76" s="7"/>
      <c r="R76" s="12"/>
      <c r="S76" s="8"/>
      <c r="U76" s="100"/>
    </row>
    <row r="77" spans="2:21" s="9" customFormat="1" ht="12.6" customHeight="1">
      <c r="B77" s="243"/>
      <c r="C77" s="246"/>
      <c r="D77" s="255" t="str">
        <f>IF(B77="","",IF(B77=1,DATE(YEAR($E$3),B77,C77),IF(B77=2,DATE(YEAR($E$3),B77,C77),IF(B77=3,DATE(YEAR($E$3),B77,C77),DATE(YEAR($P$3),B77,C77)))))</f>
        <v/>
      </c>
      <c r="E77" s="252" t="str">
        <f>IF(B77="","",TEXT(WEEKDAY(D77),"aaa"))</f>
        <v/>
      </c>
      <c r="F77" s="246"/>
      <c r="G77" s="264" t="str">
        <f>IF(F77="","",IF(F77&lt;100,VLOOKUP(F77,'研修事項 一覧'!$B$161:$D$209,2,FALSE),IF(F77&gt;=100,VLOOKUP(F77,'研修事項 一覧'!$F$161:$H$183,2,FALSE),"再入力")))</f>
        <v/>
      </c>
      <c r="H77" s="258" t="str">
        <f>IF(F77="","",IF(F77&lt;100,VLOOKUP(F77,'研修事項 一覧'!$B$161:$D$209,3,FALSE),IF(F77&gt;=100,VLOOKUP(F77,'研修事項 一覧'!$F$161:$H$183,3,FALSE),"再入力")))</f>
        <v/>
      </c>
      <c r="I77" s="125"/>
      <c r="J77" s="249"/>
      <c r="K77" s="125"/>
      <c r="L77" s="126"/>
      <c r="M77" s="127"/>
      <c r="N77" s="261"/>
      <c r="O77" s="85"/>
      <c r="P77" s="6"/>
      <c r="Q77" s="7"/>
      <c r="R77" s="12"/>
      <c r="S77" s="8"/>
      <c r="U77" s="100"/>
    </row>
    <row r="78" spans="2:21" s="9" customFormat="1" ht="12.6" customHeight="1">
      <c r="B78" s="244"/>
      <c r="C78" s="247"/>
      <c r="D78" s="256"/>
      <c r="E78" s="253"/>
      <c r="F78" s="247"/>
      <c r="G78" s="265"/>
      <c r="H78" s="259"/>
      <c r="I78" s="128"/>
      <c r="J78" s="250"/>
      <c r="K78" s="128"/>
      <c r="L78" s="129"/>
      <c r="M78" s="130"/>
      <c r="N78" s="262"/>
      <c r="O78" s="85"/>
      <c r="P78" s="6"/>
      <c r="Q78" s="7"/>
      <c r="R78" s="12"/>
      <c r="S78" s="8"/>
      <c r="U78" s="100"/>
    </row>
    <row r="79" spans="2:21" s="9" customFormat="1" ht="12.6" customHeight="1">
      <c r="B79" s="244"/>
      <c r="C79" s="247"/>
      <c r="D79" s="256"/>
      <c r="E79" s="253"/>
      <c r="F79" s="247"/>
      <c r="G79" s="265"/>
      <c r="H79" s="259"/>
      <c r="I79" s="128"/>
      <c r="J79" s="250"/>
      <c r="K79" s="128"/>
      <c r="L79" s="129"/>
      <c r="M79" s="130"/>
      <c r="N79" s="262"/>
      <c r="O79" s="85"/>
      <c r="P79" s="6"/>
      <c r="Q79" s="7"/>
      <c r="R79" s="12"/>
      <c r="S79" s="8"/>
      <c r="U79" s="100"/>
    </row>
    <row r="80" spans="2:21" s="9" customFormat="1" ht="12.6" customHeight="1">
      <c r="B80" s="244"/>
      <c r="C80" s="247"/>
      <c r="D80" s="256"/>
      <c r="E80" s="253"/>
      <c r="F80" s="247"/>
      <c r="G80" s="265"/>
      <c r="H80" s="259"/>
      <c r="I80" s="128"/>
      <c r="J80" s="250"/>
      <c r="K80" s="128"/>
      <c r="L80" s="129"/>
      <c r="M80" s="130"/>
      <c r="N80" s="262"/>
      <c r="O80" s="85"/>
      <c r="P80" s="6"/>
      <c r="Q80" s="7"/>
      <c r="R80" s="12"/>
      <c r="S80" s="8"/>
      <c r="U80" s="100"/>
    </row>
    <row r="81" spans="2:21" s="9" customFormat="1" ht="12.6" customHeight="1">
      <c r="B81" s="245"/>
      <c r="C81" s="248"/>
      <c r="D81" s="257"/>
      <c r="E81" s="254"/>
      <c r="F81" s="248"/>
      <c r="G81" s="266"/>
      <c r="H81" s="260"/>
      <c r="I81" s="131"/>
      <c r="J81" s="251"/>
      <c r="K81" s="131"/>
      <c r="L81" s="132"/>
      <c r="M81" s="133"/>
      <c r="N81" s="263"/>
      <c r="O81" s="85"/>
      <c r="P81" s="6"/>
      <c r="Q81" s="7"/>
      <c r="R81" s="12"/>
      <c r="S81" s="8"/>
      <c r="U81" s="100"/>
    </row>
    <row r="82" spans="2:21" s="9" customFormat="1" ht="12.6" customHeight="1">
      <c r="B82" s="243"/>
      <c r="C82" s="246"/>
      <c r="D82" s="255" t="str">
        <f>IF(B82="","",IF(B82=1,DATE(YEAR($E$3),B82,C82),IF(B82=2,DATE(YEAR($E$3),B82,C82),IF(B82=3,DATE(YEAR($E$3),B82,C82),DATE(YEAR($P$3),B82,C82)))))</f>
        <v/>
      </c>
      <c r="E82" s="252" t="str">
        <f>IF(B82="","",TEXT(WEEKDAY(D82),"aaa"))</f>
        <v/>
      </c>
      <c r="F82" s="246"/>
      <c r="G82" s="264" t="str">
        <f>IF(F82="","",IF(F82&lt;100,VLOOKUP(F82,'研修事項 一覧'!$B$161:$D$209,2,FALSE),IF(F82&gt;=100,VLOOKUP(F82,'研修事項 一覧'!$F$161:$H$183,2,FALSE),"再入力")))</f>
        <v/>
      </c>
      <c r="H82" s="258" t="str">
        <f>IF(F82="","",IF(F82&lt;100,VLOOKUP(F82,'研修事項 一覧'!$B$161:$D$209,3,FALSE),IF(F82&gt;=100,VLOOKUP(F82,'研修事項 一覧'!$F$161:$H$183,3,FALSE),"再入力")))</f>
        <v/>
      </c>
      <c r="I82" s="125"/>
      <c r="J82" s="249"/>
      <c r="K82" s="125"/>
      <c r="L82" s="126"/>
      <c r="M82" s="127"/>
      <c r="N82" s="261"/>
      <c r="O82" s="85"/>
      <c r="P82" s="6"/>
      <c r="Q82" s="7"/>
      <c r="R82" s="12"/>
      <c r="S82" s="8"/>
      <c r="U82" s="100"/>
    </row>
    <row r="83" spans="2:21" s="9" customFormat="1" ht="12.6" customHeight="1">
      <c r="B83" s="244"/>
      <c r="C83" s="247"/>
      <c r="D83" s="256"/>
      <c r="E83" s="253"/>
      <c r="F83" s="247"/>
      <c r="G83" s="265"/>
      <c r="H83" s="259"/>
      <c r="I83" s="128"/>
      <c r="J83" s="250"/>
      <c r="K83" s="128"/>
      <c r="L83" s="129"/>
      <c r="M83" s="130"/>
      <c r="N83" s="262"/>
      <c r="O83" s="85"/>
      <c r="P83" s="6"/>
      <c r="Q83" s="7"/>
      <c r="R83" s="12"/>
      <c r="S83" s="8"/>
      <c r="U83" s="100"/>
    </row>
    <row r="84" spans="2:21" s="9" customFormat="1" ht="12.6" customHeight="1">
      <c r="B84" s="244"/>
      <c r="C84" s="247"/>
      <c r="D84" s="256"/>
      <c r="E84" s="253"/>
      <c r="F84" s="247"/>
      <c r="G84" s="265"/>
      <c r="H84" s="259"/>
      <c r="I84" s="128"/>
      <c r="J84" s="250"/>
      <c r="K84" s="128"/>
      <c r="L84" s="129"/>
      <c r="M84" s="130"/>
      <c r="N84" s="262"/>
      <c r="O84" s="85"/>
      <c r="P84" s="6"/>
      <c r="Q84" s="7"/>
      <c r="R84" s="12"/>
      <c r="S84" s="8"/>
      <c r="U84" s="100"/>
    </row>
    <row r="85" spans="2:21" s="9" customFormat="1" ht="12.6" customHeight="1">
      <c r="B85" s="244"/>
      <c r="C85" s="247"/>
      <c r="D85" s="256"/>
      <c r="E85" s="253"/>
      <c r="F85" s="247"/>
      <c r="G85" s="265"/>
      <c r="H85" s="259"/>
      <c r="I85" s="128"/>
      <c r="J85" s="250"/>
      <c r="K85" s="128"/>
      <c r="L85" s="129"/>
      <c r="M85" s="130"/>
      <c r="N85" s="262"/>
      <c r="O85" s="85"/>
      <c r="P85" s="6"/>
      <c r="Q85" s="7"/>
      <c r="R85" s="12"/>
      <c r="S85" s="8"/>
      <c r="U85" s="100"/>
    </row>
    <row r="86" spans="2:21" s="9" customFormat="1" ht="12.6" customHeight="1">
      <c r="B86" s="245"/>
      <c r="C86" s="248"/>
      <c r="D86" s="257"/>
      <c r="E86" s="254"/>
      <c r="F86" s="248"/>
      <c r="G86" s="266"/>
      <c r="H86" s="260"/>
      <c r="I86" s="131"/>
      <c r="J86" s="251"/>
      <c r="K86" s="131"/>
      <c r="L86" s="132"/>
      <c r="M86" s="133"/>
      <c r="N86" s="263"/>
      <c r="O86" s="85"/>
      <c r="P86" s="6"/>
      <c r="Q86" s="7"/>
      <c r="R86" s="12"/>
      <c r="S86" s="8"/>
      <c r="U86" s="100"/>
    </row>
    <row r="87" spans="2:21" s="9" customFormat="1" ht="12.6" customHeight="1">
      <c r="B87" s="243"/>
      <c r="C87" s="246"/>
      <c r="D87" s="255" t="str">
        <f>IF(B87="","",IF(B87=1,DATE(YEAR($E$3),B87,C87),IF(B87=2,DATE(YEAR($E$3),B87,C87),IF(B87=3,DATE(YEAR($E$3),B87,C87),DATE(YEAR($P$3),B87,C87)))))</f>
        <v/>
      </c>
      <c r="E87" s="252" t="str">
        <f>IF(B87="","",TEXT(WEEKDAY(D87),"aaa"))</f>
        <v/>
      </c>
      <c r="F87" s="246"/>
      <c r="G87" s="264" t="str">
        <f>IF(F87="","",IF(F87&lt;100,VLOOKUP(F87,'研修事項 一覧'!$B$161:$D$209,2,FALSE),IF(F87&gt;=100,VLOOKUP(F87,'研修事項 一覧'!$F$161:$H$183,2,FALSE),"再入力")))</f>
        <v/>
      </c>
      <c r="H87" s="258" t="str">
        <f>IF(F87="","",IF(F87&lt;100,VLOOKUP(F87,'研修事項 一覧'!$B$161:$D$209,3,FALSE),IF(F87&gt;=100,VLOOKUP(F87,'研修事項 一覧'!$F$161:$H$183,3,FALSE),"再入力")))</f>
        <v/>
      </c>
      <c r="I87" s="125"/>
      <c r="J87" s="249"/>
      <c r="K87" s="125"/>
      <c r="L87" s="126"/>
      <c r="M87" s="127"/>
      <c r="N87" s="261"/>
      <c r="O87" s="85"/>
      <c r="P87" s="6"/>
      <c r="Q87" s="7"/>
      <c r="R87" s="12"/>
      <c r="S87" s="8"/>
      <c r="U87" s="100"/>
    </row>
    <row r="88" spans="2:21" s="9" customFormat="1" ht="12.6" customHeight="1">
      <c r="B88" s="244"/>
      <c r="C88" s="247"/>
      <c r="D88" s="256"/>
      <c r="E88" s="253"/>
      <c r="F88" s="247"/>
      <c r="G88" s="265"/>
      <c r="H88" s="259"/>
      <c r="I88" s="128"/>
      <c r="J88" s="250"/>
      <c r="K88" s="128"/>
      <c r="L88" s="129"/>
      <c r="M88" s="130"/>
      <c r="N88" s="262"/>
      <c r="O88" s="85"/>
      <c r="P88" s="6"/>
      <c r="Q88" s="7"/>
      <c r="R88" s="12"/>
      <c r="S88" s="8"/>
      <c r="U88" s="100"/>
    </row>
    <row r="89" spans="2:21" s="9" customFormat="1" ht="12.6" customHeight="1">
      <c r="B89" s="244"/>
      <c r="C89" s="247"/>
      <c r="D89" s="256"/>
      <c r="E89" s="253"/>
      <c r="F89" s="247"/>
      <c r="G89" s="265"/>
      <c r="H89" s="259"/>
      <c r="I89" s="128"/>
      <c r="J89" s="250"/>
      <c r="K89" s="128"/>
      <c r="L89" s="129"/>
      <c r="M89" s="130"/>
      <c r="N89" s="262"/>
      <c r="O89" s="85"/>
      <c r="P89" s="6"/>
      <c r="Q89" s="7"/>
      <c r="R89" s="12"/>
      <c r="S89" s="8"/>
      <c r="U89" s="100"/>
    </row>
    <row r="90" spans="2:21" s="9" customFormat="1" ht="12.6" customHeight="1">
      <c r="B90" s="244"/>
      <c r="C90" s="247"/>
      <c r="D90" s="256"/>
      <c r="E90" s="253"/>
      <c r="F90" s="247"/>
      <c r="G90" s="265"/>
      <c r="H90" s="259"/>
      <c r="I90" s="128"/>
      <c r="J90" s="250"/>
      <c r="K90" s="128"/>
      <c r="L90" s="129"/>
      <c r="M90" s="130"/>
      <c r="N90" s="262"/>
      <c r="O90" s="85"/>
      <c r="P90" s="6"/>
      <c r="Q90" s="7"/>
      <c r="R90" s="12"/>
      <c r="S90" s="8"/>
      <c r="U90" s="100"/>
    </row>
    <row r="91" spans="2:21" s="9" customFormat="1" ht="12.6" customHeight="1">
      <c r="B91" s="245"/>
      <c r="C91" s="248"/>
      <c r="D91" s="257"/>
      <c r="E91" s="254"/>
      <c r="F91" s="248"/>
      <c r="G91" s="266"/>
      <c r="H91" s="260"/>
      <c r="I91" s="131"/>
      <c r="J91" s="251"/>
      <c r="K91" s="131"/>
      <c r="L91" s="132"/>
      <c r="M91" s="133"/>
      <c r="N91" s="263"/>
      <c r="O91" s="85"/>
      <c r="P91" s="6"/>
      <c r="Q91" s="7"/>
      <c r="R91" s="12"/>
      <c r="S91" s="8"/>
      <c r="U91" s="100"/>
    </row>
    <row r="92" spans="2:21" s="9" customFormat="1" ht="12.6" customHeight="1">
      <c r="B92" s="243"/>
      <c r="C92" s="246"/>
      <c r="D92" s="255" t="str">
        <f>IF(B92="","",IF(B92=1,DATE(YEAR($E$3),B92,C92),IF(B92=2,DATE(YEAR($E$3),B92,C92),IF(B92=3,DATE(YEAR($E$3),B92,C92),DATE(YEAR($P$3),B92,C92)))))</f>
        <v/>
      </c>
      <c r="E92" s="252" t="str">
        <f>IF(B92="","",TEXT(WEEKDAY(D92),"aaa"))</f>
        <v/>
      </c>
      <c r="F92" s="246"/>
      <c r="G92" s="264" t="str">
        <f>IF(F92="","",IF(F92&lt;100,VLOOKUP(F92,'研修事項 一覧'!$B$161:$D$209,2,FALSE),IF(F92&gt;=100,VLOOKUP(F92,'研修事項 一覧'!$F$161:$H$183,2,FALSE),"再入力")))</f>
        <v/>
      </c>
      <c r="H92" s="258" t="str">
        <f>IF(F92="","",IF(F92&lt;100,VLOOKUP(F92,'研修事項 一覧'!$B$161:$D$209,3,FALSE),IF(F92&gt;=100,VLOOKUP(F92,'研修事項 一覧'!$F$161:$H$183,3,FALSE),"再入力")))</f>
        <v/>
      </c>
      <c r="I92" s="125"/>
      <c r="J92" s="249"/>
      <c r="K92" s="125"/>
      <c r="L92" s="126"/>
      <c r="M92" s="127"/>
      <c r="N92" s="261"/>
      <c r="O92" s="85"/>
      <c r="P92" s="6"/>
      <c r="Q92" s="7"/>
      <c r="R92" s="12"/>
      <c r="S92" s="8"/>
      <c r="U92" s="100"/>
    </row>
    <row r="93" spans="2:21" s="9" customFormat="1" ht="12.6" customHeight="1">
      <c r="B93" s="244"/>
      <c r="C93" s="247"/>
      <c r="D93" s="256"/>
      <c r="E93" s="253"/>
      <c r="F93" s="247"/>
      <c r="G93" s="265"/>
      <c r="H93" s="259"/>
      <c r="I93" s="128"/>
      <c r="J93" s="250"/>
      <c r="K93" s="128"/>
      <c r="L93" s="129"/>
      <c r="M93" s="130"/>
      <c r="N93" s="262"/>
      <c r="O93" s="85"/>
      <c r="P93" s="6"/>
      <c r="Q93" s="7"/>
      <c r="R93" s="12"/>
      <c r="S93" s="8"/>
      <c r="U93" s="100"/>
    </row>
    <row r="94" spans="2:21" s="9" customFormat="1" ht="12.6" customHeight="1">
      <c r="B94" s="244"/>
      <c r="C94" s="247"/>
      <c r="D94" s="256"/>
      <c r="E94" s="253"/>
      <c r="F94" s="247"/>
      <c r="G94" s="265"/>
      <c r="H94" s="259"/>
      <c r="I94" s="128"/>
      <c r="J94" s="250"/>
      <c r="K94" s="128"/>
      <c r="L94" s="129"/>
      <c r="M94" s="130"/>
      <c r="N94" s="262"/>
      <c r="O94" s="85"/>
      <c r="P94" s="6"/>
      <c r="Q94" s="7"/>
      <c r="R94" s="12"/>
      <c r="S94" s="8"/>
      <c r="U94" s="100"/>
    </row>
    <row r="95" spans="2:21" s="9" customFormat="1" ht="12.6" customHeight="1">
      <c r="B95" s="244"/>
      <c r="C95" s="247"/>
      <c r="D95" s="256"/>
      <c r="E95" s="253"/>
      <c r="F95" s="247"/>
      <c r="G95" s="265"/>
      <c r="H95" s="259"/>
      <c r="I95" s="128"/>
      <c r="J95" s="250"/>
      <c r="K95" s="128"/>
      <c r="L95" s="129"/>
      <c r="M95" s="130"/>
      <c r="N95" s="262"/>
      <c r="O95" s="85"/>
      <c r="P95" s="6"/>
      <c r="Q95" s="7"/>
      <c r="R95" s="12"/>
      <c r="S95" s="8"/>
      <c r="U95" s="100"/>
    </row>
    <row r="96" spans="2:21" s="9" customFormat="1" ht="12.6" customHeight="1">
      <c r="B96" s="245"/>
      <c r="C96" s="248"/>
      <c r="D96" s="257"/>
      <c r="E96" s="254"/>
      <c r="F96" s="248"/>
      <c r="G96" s="266"/>
      <c r="H96" s="260"/>
      <c r="I96" s="131"/>
      <c r="J96" s="251"/>
      <c r="K96" s="131"/>
      <c r="L96" s="132"/>
      <c r="M96" s="133"/>
      <c r="N96" s="263"/>
      <c r="O96" s="85"/>
      <c r="P96" s="6"/>
      <c r="Q96" s="7"/>
      <c r="R96" s="12"/>
      <c r="S96" s="8"/>
      <c r="U96" s="100"/>
    </row>
    <row r="97" spans="2:21" s="9" customFormat="1" ht="12.6" customHeight="1">
      <c r="B97" s="243"/>
      <c r="C97" s="246"/>
      <c r="D97" s="255" t="str">
        <f>IF(B97="","",IF(B97=1,DATE(YEAR($E$3),B97,C97),IF(B97=2,DATE(YEAR($E$3),B97,C97),IF(B97=3,DATE(YEAR($E$3),B97,C97),DATE(YEAR($P$3),B97,C97)))))</f>
        <v/>
      </c>
      <c r="E97" s="252" t="str">
        <f>IF(B97="","",TEXT(WEEKDAY(D97),"aaa"))</f>
        <v/>
      </c>
      <c r="F97" s="246"/>
      <c r="G97" s="264" t="str">
        <f>IF(F97="","",IF(F97&lt;100,VLOOKUP(F97,'研修事項 一覧'!$B$161:$D$209,2,FALSE),IF(F97&gt;=100,VLOOKUP(F97,'研修事項 一覧'!$F$161:$H$183,2,FALSE),"再入力")))</f>
        <v/>
      </c>
      <c r="H97" s="258" t="str">
        <f>IF(F97="","",IF(F97&lt;100,VLOOKUP(F97,'研修事項 一覧'!$B$161:$D$209,3,FALSE),IF(F97&gt;=100,VLOOKUP(F97,'研修事項 一覧'!$F$161:$H$183,3,FALSE),"再入力")))</f>
        <v/>
      </c>
      <c r="I97" s="125"/>
      <c r="J97" s="249"/>
      <c r="K97" s="125"/>
      <c r="L97" s="126"/>
      <c r="M97" s="127"/>
      <c r="N97" s="261"/>
      <c r="O97" s="85"/>
      <c r="P97" s="6"/>
      <c r="Q97" s="7"/>
      <c r="R97" s="12"/>
      <c r="S97" s="8"/>
      <c r="U97" s="100"/>
    </row>
    <row r="98" spans="2:21" s="9" customFormat="1" ht="12.6" customHeight="1">
      <c r="B98" s="244"/>
      <c r="C98" s="247"/>
      <c r="D98" s="256"/>
      <c r="E98" s="253"/>
      <c r="F98" s="247"/>
      <c r="G98" s="265"/>
      <c r="H98" s="259"/>
      <c r="I98" s="128"/>
      <c r="J98" s="250"/>
      <c r="K98" s="128"/>
      <c r="L98" s="129"/>
      <c r="M98" s="130"/>
      <c r="N98" s="262"/>
      <c r="O98" s="85"/>
      <c r="P98" s="6"/>
      <c r="Q98" s="7"/>
      <c r="R98" s="12"/>
      <c r="S98" s="8"/>
      <c r="U98" s="100"/>
    </row>
    <row r="99" spans="2:21" s="9" customFormat="1" ht="12.6" customHeight="1">
      <c r="B99" s="244"/>
      <c r="C99" s="247"/>
      <c r="D99" s="256"/>
      <c r="E99" s="253"/>
      <c r="F99" s="247"/>
      <c r="G99" s="265"/>
      <c r="H99" s="259"/>
      <c r="I99" s="128"/>
      <c r="J99" s="250"/>
      <c r="K99" s="128"/>
      <c r="L99" s="129"/>
      <c r="M99" s="130"/>
      <c r="N99" s="262"/>
      <c r="O99" s="85"/>
      <c r="P99" s="6"/>
      <c r="Q99" s="7"/>
      <c r="R99" s="12"/>
      <c r="S99" s="8"/>
      <c r="U99" s="100"/>
    </row>
    <row r="100" spans="2:21" s="9" customFormat="1" ht="12.6" customHeight="1">
      <c r="B100" s="244"/>
      <c r="C100" s="247"/>
      <c r="D100" s="256"/>
      <c r="E100" s="253"/>
      <c r="F100" s="247"/>
      <c r="G100" s="265"/>
      <c r="H100" s="259"/>
      <c r="I100" s="128"/>
      <c r="J100" s="250"/>
      <c r="K100" s="128"/>
      <c r="L100" s="129"/>
      <c r="M100" s="130"/>
      <c r="N100" s="262"/>
      <c r="O100" s="85"/>
      <c r="P100" s="6"/>
      <c r="Q100" s="7"/>
      <c r="R100" s="12"/>
      <c r="S100" s="8"/>
      <c r="U100" s="100"/>
    </row>
    <row r="101" spans="2:21" s="9" customFormat="1" ht="12.6" customHeight="1">
      <c r="B101" s="245"/>
      <c r="C101" s="248"/>
      <c r="D101" s="257"/>
      <c r="E101" s="254"/>
      <c r="F101" s="248"/>
      <c r="G101" s="266"/>
      <c r="H101" s="260"/>
      <c r="I101" s="131"/>
      <c r="J101" s="251"/>
      <c r="K101" s="131"/>
      <c r="L101" s="132"/>
      <c r="M101" s="133"/>
      <c r="N101" s="263"/>
      <c r="O101" s="85"/>
      <c r="P101" s="6"/>
      <c r="Q101" s="7"/>
      <c r="R101" s="12"/>
      <c r="S101" s="8"/>
      <c r="U101" s="100"/>
    </row>
    <row r="102" spans="2:21" s="9" customFormat="1" ht="12.6" customHeight="1">
      <c r="B102" s="243"/>
      <c r="C102" s="246"/>
      <c r="D102" s="255" t="str">
        <f>IF(B102="","",IF(B102=1,DATE(YEAR($E$3),B102,C102),IF(B102=2,DATE(YEAR($E$3),B102,C102),IF(B102=3,DATE(YEAR($E$3),B102,C102),DATE(YEAR($P$3),B102,C102)))))</f>
        <v/>
      </c>
      <c r="E102" s="252" t="str">
        <f>IF(B102="","",TEXT(WEEKDAY(D102),"aaa"))</f>
        <v/>
      </c>
      <c r="F102" s="246"/>
      <c r="G102" s="264" t="str">
        <f>IF(F102="","",IF(F102&lt;100,VLOOKUP(F102,'研修事項 一覧'!$B$161:$D$209,2,FALSE),IF(F102&gt;=100,VLOOKUP(F102,'研修事項 一覧'!$F$161:$H$183,2,FALSE),"再入力")))</f>
        <v/>
      </c>
      <c r="H102" s="258" t="str">
        <f>IF(F102="","",IF(F102&lt;100,VLOOKUP(F102,'研修事項 一覧'!$B$161:$D$209,3,FALSE),IF(F102&gt;=100,VLOOKUP(F102,'研修事項 一覧'!$F$161:$H$183,3,FALSE),"再入力")))</f>
        <v/>
      </c>
      <c r="I102" s="125"/>
      <c r="J102" s="249"/>
      <c r="K102" s="125"/>
      <c r="L102" s="126"/>
      <c r="M102" s="127"/>
      <c r="N102" s="261"/>
      <c r="O102" s="85"/>
      <c r="P102" s="6"/>
      <c r="Q102" s="7"/>
      <c r="R102" s="12"/>
      <c r="S102" s="8"/>
      <c r="U102" s="100"/>
    </row>
    <row r="103" spans="2:21" s="9" customFormat="1" ht="12.6" customHeight="1">
      <c r="B103" s="244"/>
      <c r="C103" s="247"/>
      <c r="D103" s="256"/>
      <c r="E103" s="253"/>
      <c r="F103" s="247"/>
      <c r="G103" s="265"/>
      <c r="H103" s="259"/>
      <c r="I103" s="128"/>
      <c r="J103" s="250"/>
      <c r="K103" s="128"/>
      <c r="L103" s="129"/>
      <c r="M103" s="130"/>
      <c r="N103" s="262"/>
      <c r="O103" s="85"/>
      <c r="P103" s="6"/>
      <c r="Q103" s="7"/>
      <c r="R103" s="12"/>
      <c r="S103" s="8"/>
      <c r="U103" s="100"/>
    </row>
    <row r="104" spans="2:21" s="9" customFormat="1" ht="12.6" customHeight="1">
      <c r="B104" s="244"/>
      <c r="C104" s="247"/>
      <c r="D104" s="256"/>
      <c r="E104" s="253"/>
      <c r="F104" s="247"/>
      <c r="G104" s="265"/>
      <c r="H104" s="259"/>
      <c r="I104" s="128"/>
      <c r="J104" s="250"/>
      <c r="K104" s="128"/>
      <c r="L104" s="129"/>
      <c r="M104" s="130"/>
      <c r="N104" s="262"/>
      <c r="O104" s="85"/>
      <c r="P104" s="6"/>
      <c r="Q104" s="7"/>
      <c r="R104" s="12"/>
      <c r="S104" s="8"/>
      <c r="U104" s="100"/>
    </row>
    <row r="105" spans="2:21" s="9" customFormat="1" ht="12.6" customHeight="1">
      <c r="B105" s="244"/>
      <c r="C105" s="247"/>
      <c r="D105" s="256"/>
      <c r="E105" s="253"/>
      <c r="F105" s="247"/>
      <c r="G105" s="265"/>
      <c r="H105" s="259"/>
      <c r="I105" s="128"/>
      <c r="J105" s="250"/>
      <c r="K105" s="128"/>
      <c r="L105" s="129"/>
      <c r="M105" s="130"/>
      <c r="N105" s="262"/>
      <c r="O105" s="85"/>
      <c r="P105" s="6"/>
      <c r="Q105" s="7"/>
      <c r="R105" s="12"/>
      <c r="S105" s="8"/>
      <c r="U105" s="100"/>
    </row>
    <row r="106" spans="2:21" s="9" customFormat="1" ht="12.6" customHeight="1">
      <c r="B106" s="245"/>
      <c r="C106" s="248"/>
      <c r="D106" s="257"/>
      <c r="E106" s="254"/>
      <c r="F106" s="248"/>
      <c r="G106" s="266"/>
      <c r="H106" s="260"/>
      <c r="I106" s="131"/>
      <c r="J106" s="251"/>
      <c r="K106" s="131"/>
      <c r="L106" s="132"/>
      <c r="M106" s="133"/>
      <c r="N106" s="263"/>
      <c r="O106" s="85"/>
      <c r="P106" s="6"/>
      <c r="Q106" s="7"/>
      <c r="R106" s="12"/>
      <c r="S106" s="8"/>
      <c r="U106" s="100"/>
    </row>
    <row r="107" spans="2:21" s="9" customFormat="1" ht="12.6" customHeight="1">
      <c r="B107" s="243"/>
      <c r="C107" s="246"/>
      <c r="D107" s="255" t="str">
        <f>IF(B107="","",IF(B107=1,DATE(YEAR($E$3),B107,C107),IF(B107=2,DATE(YEAR($E$3),B107,C107),IF(B107=3,DATE(YEAR($E$3),B107,C107),DATE(YEAR($P$3),B107,C107)))))</f>
        <v/>
      </c>
      <c r="E107" s="252" t="str">
        <f>IF(B107="","",TEXT(WEEKDAY(D107),"aaa"))</f>
        <v/>
      </c>
      <c r="F107" s="246"/>
      <c r="G107" s="264" t="str">
        <f>IF(F107="","",IF(F107&lt;100,VLOOKUP(F107,'研修事項 一覧'!$B$161:$D$209,2,FALSE),IF(F107&gt;=100,VLOOKUP(F107,'研修事項 一覧'!$F$161:$H$183,2,FALSE),"再入力")))</f>
        <v/>
      </c>
      <c r="H107" s="258" t="str">
        <f>IF(F107="","",IF(F107&lt;100,VLOOKUP(F107,'研修事項 一覧'!$B$161:$D$209,3,FALSE),IF(F107&gt;=100,VLOOKUP(F107,'研修事項 一覧'!$F$161:$H$183,3,FALSE),"再入力")))</f>
        <v/>
      </c>
      <c r="I107" s="125"/>
      <c r="J107" s="249"/>
      <c r="K107" s="125"/>
      <c r="L107" s="126"/>
      <c r="M107" s="127"/>
      <c r="N107" s="261"/>
      <c r="O107" s="85"/>
      <c r="P107" s="6"/>
      <c r="Q107" s="7"/>
      <c r="R107" s="12"/>
      <c r="S107" s="8"/>
      <c r="U107" s="100"/>
    </row>
    <row r="108" spans="2:21" s="9" customFormat="1" ht="12.6" customHeight="1">
      <c r="B108" s="244"/>
      <c r="C108" s="247"/>
      <c r="D108" s="256"/>
      <c r="E108" s="253"/>
      <c r="F108" s="247"/>
      <c r="G108" s="265"/>
      <c r="H108" s="259"/>
      <c r="I108" s="128"/>
      <c r="J108" s="250"/>
      <c r="K108" s="128"/>
      <c r="L108" s="129"/>
      <c r="M108" s="130"/>
      <c r="N108" s="262"/>
      <c r="O108" s="85"/>
      <c r="P108" s="6"/>
      <c r="Q108" s="7"/>
      <c r="R108" s="12"/>
      <c r="S108" s="8"/>
      <c r="U108" s="100"/>
    </row>
    <row r="109" spans="2:21" s="9" customFormat="1" ht="12.6" customHeight="1">
      <c r="B109" s="244"/>
      <c r="C109" s="247"/>
      <c r="D109" s="256"/>
      <c r="E109" s="253"/>
      <c r="F109" s="247"/>
      <c r="G109" s="265"/>
      <c r="H109" s="259"/>
      <c r="I109" s="128"/>
      <c r="J109" s="250"/>
      <c r="K109" s="128"/>
      <c r="L109" s="129"/>
      <c r="M109" s="130"/>
      <c r="N109" s="262"/>
      <c r="O109" s="85"/>
      <c r="P109" s="6"/>
      <c r="Q109" s="7"/>
      <c r="R109" s="12"/>
      <c r="S109" s="8"/>
      <c r="U109" s="100"/>
    </row>
    <row r="110" spans="2:21" s="9" customFormat="1" ht="12.6" customHeight="1">
      <c r="B110" s="244"/>
      <c r="C110" s="247"/>
      <c r="D110" s="256"/>
      <c r="E110" s="253"/>
      <c r="F110" s="247"/>
      <c r="G110" s="265"/>
      <c r="H110" s="259"/>
      <c r="I110" s="128"/>
      <c r="J110" s="250"/>
      <c r="K110" s="128"/>
      <c r="L110" s="129"/>
      <c r="M110" s="130"/>
      <c r="N110" s="262"/>
      <c r="O110" s="85"/>
      <c r="P110" s="6"/>
      <c r="Q110" s="7"/>
      <c r="R110" s="12"/>
      <c r="S110" s="8"/>
      <c r="U110" s="100"/>
    </row>
    <row r="111" spans="2:21" s="9" customFormat="1" ht="12.6" customHeight="1">
      <c r="B111" s="245"/>
      <c r="C111" s="248"/>
      <c r="D111" s="257"/>
      <c r="E111" s="254"/>
      <c r="F111" s="248"/>
      <c r="G111" s="266"/>
      <c r="H111" s="260"/>
      <c r="I111" s="131"/>
      <c r="J111" s="251"/>
      <c r="K111" s="131"/>
      <c r="L111" s="132"/>
      <c r="M111" s="133"/>
      <c r="N111" s="263"/>
      <c r="O111" s="85"/>
      <c r="P111" s="6"/>
      <c r="Q111" s="7"/>
      <c r="R111" s="12"/>
      <c r="S111" s="8"/>
      <c r="U111" s="100"/>
    </row>
    <row r="112" spans="2:21" s="9" customFormat="1" ht="12.6" customHeight="1">
      <c r="B112" s="243"/>
      <c r="C112" s="246"/>
      <c r="D112" s="255" t="str">
        <f>IF(B112="","",IF(B112=1,DATE(YEAR($E$3),B112,C112),IF(B112=2,DATE(YEAR($E$3),B112,C112),IF(B112=3,DATE(YEAR($E$3),B112,C112),DATE(YEAR($P$3),B112,C112)))))</f>
        <v/>
      </c>
      <c r="E112" s="252" t="str">
        <f>IF(B112="","",TEXT(WEEKDAY(D112),"aaa"))</f>
        <v/>
      </c>
      <c r="F112" s="246"/>
      <c r="G112" s="264" t="str">
        <f>IF(F112="","",IF(F112&lt;100,VLOOKUP(F112,'研修事項 一覧'!$B$161:$D$209,2,FALSE),IF(F112&gt;=100,VLOOKUP(F112,'研修事項 一覧'!$F$161:$H$183,2,FALSE),"再入力")))</f>
        <v/>
      </c>
      <c r="H112" s="258" t="str">
        <f>IF(F112="","",IF(F112&lt;100,VLOOKUP(F112,'研修事項 一覧'!$B$161:$D$209,3,FALSE),IF(F112&gt;=100,VLOOKUP(F112,'研修事項 一覧'!$F$161:$H$183,3,FALSE),"再入力")))</f>
        <v/>
      </c>
      <c r="I112" s="125"/>
      <c r="J112" s="249"/>
      <c r="K112" s="125"/>
      <c r="L112" s="126"/>
      <c r="M112" s="127"/>
      <c r="N112" s="261"/>
      <c r="O112" s="85"/>
      <c r="P112" s="6"/>
      <c r="Q112" s="7"/>
      <c r="R112" s="12"/>
      <c r="S112" s="8"/>
      <c r="U112" s="100"/>
    </row>
    <row r="113" spans="2:21" s="9" customFormat="1" ht="12.6" customHeight="1">
      <c r="B113" s="244"/>
      <c r="C113" s="247"/>
      <c r="D113" s="256"/>
      <c r="E113" s="253"/>
      <c r="F113" s="247"/>
      <c r="G113" s="265"/>
      <c r="H113" s="259"/>
      <c r="I113" s="128"/>
      <c r="J113" s="250"/>
      <c r="K113" s="128"/>
      <c r="L113" s="129"/>
      <c r="M113" s="130"/>
      <c r="N113" s="262"/>
      <c r="O113" s="85"/>
      <c r="P113" s="6"/>
      <c r="Q113" s="7"/>
      <c r="R113" s="12"/>
      <c r="S113" s="8"/>
      <c r="U113" s="100"/>
    </row>
    <row r="114" spans="2:21" s="9" customFormat="1" ht="12.6" customHeight="1">
      <c r="B114" s="244"/>
      <c r="C114" s="247"/>
      <c r="D114" s="256"/>
      <c r="E114" s="253"/>
      <c r="F114" s="247"/>
      <c r="G114" s="265"/>
      <c r="H114" s="259"/>
      <c r="I114" s="128"/>
      <c r="J114" s="250"/>
      <c r="K114" s="128"/>
      <c r="L114" s="129"/>
      <c r="M114" s="130"/>
      <c r="N114" s="262"/>
      <c r="O114" s="85"/>
      <c r="P114" s="6"/>
      <c r="Q114" s="7"/>
      <c r="R114" s="12"/>
      <c r="S114" s="8"/>
      <c r="U114" s="100"/>
    </row>
    <row r="115" spans="2:21" s="9" customFormat="1" ht="12.6" customHeight="1">
      <c r="B115" s="244"/>
      <c r="C115" s="247"/>
      <c r="D115" s="256"/>
      <c r="E115" s="253"/>
      <c r="F115" s="247"/>
      <c r="G115" s="265"/>
      <c r="H115" s="259"/>
      <c r="I115" s="128"/>
      <c r="J115" s="250"/>
      <c r="K115" s="128"/>
      <c r="L115" s="129"/>
      <c r="M115" s="130"/>
      <c r="N115" s="262"/>
      <c r="O115" s="85"/>
      <c r="P115" s="6"/>
      <c r="Q115" s="7"/>
      <c r="R115" s="12"/>
      <c r="S115" s="8"/>
      <c r="U115" s="100"/>
    </row>
    <row r="116" spans="2:21" s="9" customFormat="1" ht="12.6" customHeight="1">
      <c r="B116" s="245"/>
      <c r="C116" s="248"/>
      <c r="D116" s="257"/>
      <c r="E116" s="254"/>
      <c r="F116" s="248"/>
      <c r="G116" s="266"/>
      <c r="H116" s="260"/>
      <c r="I116" s="131"/>
      <c r="J116" s="251"/>
      <c r="K116" s="131"/>
      <c r="L116" s="132"/>
      <c r="M116" s="133"/>
      <c r="N116" s="263"/>
      <c r="O116" s="85"/>
      <c r="P116" s="6"/>
      <c r="Q116" s="7"/>
      <c r="R116" s="12"/>
      <c r="S116" s="8"/>
      <c r="U116" s="100"/>
    </row>
    <row r="117" spans="2:21" s="9" customFormat="1" ht="12.6" customHeight="1">
      <c r="B117" s="243"/>
      <c r="C117" s="246"/>
      <c r="D117" s="255" t="str">
        <f>IF(B117="","",IF(B117=1,DATE(YEAR($E$3),B117,C117),IF(B117=2,DATE(YEAR($E$3),B117,C117),IF(B117=3,DATE(YEAR($E$3),B117,C117),DATE(YEAR($P$3),B117,C117)))))</f>
        <v/>
      </c>
      <c r="E117" s="252" t="str">
        <f>IF(B117="","",TEXT(WEEKDAY(D117),"aaa"))</f>
        <v/>
      </c>
      <c r="F117" s="246"/>
      <c r="G117" s="264" t="str">
        <f>IF(F117="","",IF(F117&lt;100,VLOOKUP(F117,'研修事項 一覧'!$B$161:$D$209,2,FALSE),IF(F117&gt;=100,VLOOKUP(F117,'研修事項 一覧'!$F$161:$H$183,2,FALSE),"再入力")))</f>
        <v/>
      </c>
      <c r="H117" s="258" t="str">
        <f>IF(F117="","",IF(F117&lt;100,VLOOKUP(F117,'研修事項 一覧'!$B$161:$D$209,3,FALSE),IF(F117&gt;=100,VLOOKUP(F117,'研修事項 一覧'!$F$161:$H$183,3,FALSE),"再入力")))</f>
        <v/>
      </c>
      <c r="I117" s="125"/>
      <c r="J117" s="249"/>
      <c r="K117" s="125"/>
      <c r="L117" s="126"/>
      <c r="M117" s="127"/>
      <c r="N117" s="261"/>
      <c r="O117" s="85"/>
      <c r="P117" s="6"/>
      <c r="Q117" s="7"/>
      <c r="R117" s="12"/>
      <c r="S117" s="8"/>
      <c r="U117" s="100"/>
    </row>
    <row r="118" spans="2:21" s="9" customFormat="1" ht="12.6" customHeight="1">
      <c r="B118" s="244"/>
      <c r="C118" s="247"/>
      <c r="D118" s="256"/>
      <c r="E118" s="253"/>
      <c r="F118" s="247"/>
      <c r="G118" s="265"/>
      <c r="H118" s="259"/>
      <c r="I118" s="128"/>
      <c r="J118" s="250"/>
      <c r="K118" s="128"/>
      <c r="L118" s="129"/>
      <c r="M118" s="130"/>
      <c r="N118" s="262"/>
      <c r="O118" s="85"/>
      <c r="P118" s="6"/>
      <c r="Q118" s="7"/>
      <c r="R118" s="12"/>
      <c r="S118" s="8"/>
      <c r="U118" s="100"/>
    </row>
    <row r="119" spans="2:21" s="9" customFormat="1" ht="12.6" customHeight="1">
      <c r="B119" s="244"/>
      <c r="C119" s="247"/>
      <c r="D119" s="256"/>
      <c r="E119" s="253"/>
      <c r="F119" s="247"/>
      <c r="G119" s="265"/>
      <c r="H119" s="259"/>
      <c r="I119" s="128"/>
      <c r="J119" s="250"/>
      <c r="K119" s="128"/>
      <c r="L119" s="129"/>
      <c r="M119" s="130"/>
      <c r="N119" s="262"/>
      <c r="O119" s="85"/>
      <c r="P119" s="6"/>
      <c r="Q119" s="7"/>
      <c r="R119" s="12"/>
      <c r="S119" s="8"/>
      <c r="U119" s="100"/>
    </row>
    <row r="120" spans="2:21" s="9" customFormat="1" ht="12.6" customHeight="1">
      <c r="B120" s="244"/>
      <c r="C120" s="247"/>
      <c r="D120" s="256"/>
      <c r="E120" s="253"/>
      <c r="F120" s="247"/>
      <c r="G120" s="265"/>
      <c r="H120" s="259"/>
      <c r="I120" s="128"/>
      <c r="J120" s="250"/>
      <c r="K120" s="128"/>
      <c r="L120" s="129"/>
      <c r="M120" s="130"/>
      <c r="N120" s="262"/>
      <c r="O120" s="85"/>
      <c r="P120" s="6"/>
      <c r="Q120" s="7"/>
      <c r="R120" s="12"/>
      <c r="S120" s="8"/>
      <c r="U120" s="100"/>
    </row>
    <row r="121" spans="2:21" s="9" customFormat="1" ht="12.6" customHeight="1">
      <c r="B121" s="245"/>
      <c r="C121" s="248"/>
      <c r="D121" s="257"/>
      <c r="E121" s="254"/>
      <c r="F121" s="248"/>
      <c r="G121" s="266"/>
      <c r="H121" s="260"/>
      <c r="I121" s="131"/>
      <c r="J121" s="251"/>
      <c r="K121" s="131"/>
      <c r="L121" s="132"/>
      <c r="M121" s="133"/>
      <c r="N121" s="263"/>
      <c r="O121" s="85"/>
      <c r="P121" s="6"/>
      <c r="Q121" s="7"/>
      <c r="R121" s="12"/>
      <c r="S121" s="8"/>
      <c r="U121" s="100"/>
    </row>
    <row r="122" spans="2:21" s="9" customFormat="1" ht="12.6" customHeight="1">
      <c r="B122" s="243"/>
      <c r="C122" s="246"/>
      <c r="D122" s="255" t="str">
        <f>IF(B122="","",IF(B122=1,DATE(YEAR($E$3),B122,C122),IF(B122=2,DATE(YEAR($E$3),B122,C122),IF(B122=3,DATE(YEAR($E$3),B122,C122),DATE(YEAR($P$3),B122,C122)))))</f>
        <v/>
      </c>
      <c r="E122" s="252" t="str">
        <f>IF(B122="","",TEXT(WEEKDAY(D122),"aaa"))</f>
        <v/>
      </c>
      <c r="F122" s="246"/>
      <c r="G122" s="264" t="str">
        <f>IF(F122="","",IF(F122&lt;100,VLOOKUP(F122,'研修事項 一覧'!$B$161:$D$209,2,FALSE),IF(F122&gt;=100,VLOOKUP(F122,'研修事項 一覧'!$F$161:$H$183,2,FALSE),"再入力")))</f>
        <v/>
      </c>
      <c r="H122" s="258" t="str">
        <f>IF(F122="","",IF(F122&lt;100,VLOOKUP(F122,'研修事項 一覧'!$B$161:$D$209,3,FALSE),IF(F122&gt;=100,VLOOKUP(F122,'研修事項 一覧'!$F$161:$H$183,3,FALSE),"再入力")))</f>
        <v/>
      </c>
      <c r="I122" s="125"/>
      <c r="J122" s="249"/>
      <c r="K122" s="125"/>
      <c r="L122" s="126"/>
      <c r="M122" s="127"/>
      <c r="N122" s="261"/>
      <c r="O122" s="85"/>
      <c r="P122" s="6"/>
      <c r="Q122" s="7"/>
      <c r="R122" s="12"/>
      <c r="S122" s="8"/>
      <c r="U122" s="100"/>
    </row>
    <row r="123" spans="2:21" s="9" customFormat="1" ht="12.6" customHeight="1">
      <c r="B123" s="244"/>
      <c r="C123" s="247"/>
      <c r="D123" s="256"/>
      <c r="E123" s="253"/>
      <c r="F123" s="247"/>
      <c r="G123" s="265"/>
      <c r="H123" s="259"/>
      <c r="I123" s="128"/>
      <c r="J123" s="250"/>
      <c r="K123" s="128"/>
      <c r="L123" s="129"/>
      <c r="M123" s="130"/>
      <c r="N123" s="262"/>
      <c r="O123" s="85"/>
      <c r="P123" s="6"/>
      <c r="Q123" s="7"/>
      <c r="R123" s="12"/>
      <c r="S123" s="8"/>
      <c r="U123" s="100"/>
    </row>
    <row r="124" spans="2:21" s="9" customFormat="1" ht="12.6" customHeight="1">
      <c r="B124" s="244"/>
      <c r="C124" s="247"/>
      <c r="D124" s="256"/>
      <c r="E124" s="253"/>
      <c r="F124" s="247"/>
      <c r="G124" s="265"/>
      <c r="H124" s="259"/>
      <c r="I124" s="128"/>
      <c r="J124" s="250"/>
      <c r="K124" s="128"/>
      <c r="L124" s="129"/>
      <c r="M124" s="130"/>
      <c r="N124" s="262"/>
      <c r="O124" s="85"/>
      <c r="P124" s="6"/>
      <c r="Q124" s="7"/>
      <c r="R124" s="12"/>
      <c r="S124" s="8"/>
      <c r="U124" s="100"/>
    </row>
    <row r="125" spans="2:21" s="9" customFormat="1" ht="12.6" customHeight="1">
      <c r="B125" s="244"/>
      <c r="C125" s="247"/>
      <c r="D125" s="256"/>
      <c r="E125" s="253"/>
      <c r="F125" s="247"/>
      <c r="G125" s="265"/>
      <c r="H125" s="259"/>
      <c r="I125" s="128"/>
      <c r="J125" s="250"/>
      <c r="K125" s="128"/>
      <c r="L125" s="129"/>
      <c r="M125" s="130"/>
      <c r="N125" s="262"/>
      <c r="O125" s="85"/>
      <c r="P125" s="6"/>
      <c r="Q125" s="7"/>
      <c r="R125" s="12"/>
      <c r="S125" s="8"/>
      <c r="U125" s="100"/>
    </row>
    <row r="126" spans="2:21" s="9" customFormat="1" ht="12.6" customHeight="1">
      <c r="B126" s="245"/>
      <c r="C126" s="248"/>
      <c r="D126" s="257"/>
      <c r="E126" s="254"/>
      <c r="F126" s="248"/>
      <c r="G126" s="266"/>
      <c r="H126" s="260"/>
      <c r="I126" s="131"/>
      <c r="J126" s="251"/>
      <c r="K126" s="131"/>
      <c r="L126" s="132"/>
      <c r="M126" s="133"/>
      <c r="N126" s="263"/>
      <c r="O126" s="85"/>
      <c r="P126" s="6"/>
      <c r="Q126" s="7"/>
      <c r="R126" s="12"/>
      <c r="S126" s="8"/>
      <c r="U126" s="100"/>
    </row>
    <row r="127" spans="2:21" s="9" customFormat="1" ht="12.6" customHeight="1">
      <c r="B127" s="243"/>
      <c r="C127" s="246"/>
      <c r="D127" s="255" t="str">
        <f>IF(B127="","",IF(B127=1,DATE(YEAR($E$3),B127,C127),IF(B127=2,DATE(YEAR($E$3),B127,C127),IF(B127=3,DATE(YEAR($E$3),B127,C127),DATE(YEAR($P$3),B127,C127)))))</f>
        <v/>
      </c>
      <c r="E127" s="252" t="str">
        <f>IF(B127="","",TEXT(WEEKDAY(D127),"aaa"))</f>
        <v/>
      </c>
      <c r="F127" s="246"/>
      <c r="G127" s="264" t="str">
        <f>IF(F127="","",IF(F127&lt;100,VLOOKUP(F127,'研修事項 一覧'!$B$161:$D$209,2,FALSE),IF(F127&gt;=100,VLOOKUP(F127,'研修事項 一覧'!$F$161:$H$183,2,FALSE),"再入力")))</f>
        <v/>
      </c>
      <c r="H127" s="258" t="str">
        <f>IF(F127="","",IF(F127&lt;100,VLOOKUP(F127,'研修事項 一覧'!$B$161:$D$209,3,FALSE),IF(F127&gt;=100,VLOOKUP(F127,'研修事項 一覧'!$F$161:$H$183,3,FALSE),"再入力")))</f>
        <v/>
      </c>
      <c r="I127" s="125"/>
      <c r="J127" s="249"/>
      <c r="K127" s="125"/>
      <c r="L127" s="126"/>
      <c r="M127" s="127"/>
      <c r="N127" s="261"/>
      <c r="O127" s="85"/>
      <c r="P127" s="6"/>
      <c r="Q127" s="7"/>
      <c r="R127" s="12"/>
      <c r="S127" s="8"/>
      <c r="U127" s="100"/>
    </row>
    <row r="128" spans="2:21" s="9" customFormat="1" ht="12.6" customHeight="1">
      <c r="B128" s="244"/>
      <c r="C128" s="247"/>
      <c r="D128" s="256"/>
      <c r="E128" s="253"/>
      <c r="F128" s="247"/>
      <c r="G128" s="265"/>
      <c r="H128" s="259"/>
      <c r="I128" s="128"/>
      <c r="J128" s="250"/>
      <c r="K128" s="128"/>
      <c r="L128" s="129"/>
      <c r="M128" s="130"/>
      <c r="N128" s="262"/>
      <c r="O128" s="85"/>
      <c r="P128" s="6"/>
      <c r="Q128" s="7"/>
      <c r="R128" s="12"/>
      <c r="S128" s="8"/>
      <c r="U128" s="100"/>
    </row>
    <row r="129" spans="2:21" s="9" customFormat="1" ht="12.6" customHeight="1">
      <c r="B129" s="244"/>
      <c r="C129" s="247"/>
      <c r="D129" s="256"/>
      <c r="E129" s="253"/>
      <c r="F129" s="247"/>
      <c r="G129" s="265"/>
      <c r="H129" s="259"/>
      <c r="I129" s="128"/>
      <c r="J129" s="250"/>
      <c r="K129" s="128"/>
      <c r="L129" s="129"/>
      <c r="M129" s="130"/>
      <c r="N129" s="262"/>
      <c r="O129" s="85"/>
      <c r="P129" s="6"/>
      <c r="Q129" s="7"/>
      <c r="R129" s="12"/>
      <c r="S129" s="8"/>
      <c r="U129" s="100"/>
    </row>
    <row r="130" spans="2:21" s="9" customFormat="1" ht="12.6" customHeight="1">
      <c r="B130" s="244"/>
      <c r="C130" s="247"/>
      <c r="D130" s="256"/>
      <c r="E130" s="253"/>
      <c r="F130" s="247"/>
      <c r="G130" s="265"/>
      <c r="H130" s="259"/>
      <c r="I130" s="128"/>
      <c r="J130" s="250"/>
      <c r="K130" s="128"/>
      <c r="L130" s="129"/>
      <c r="M130" s="130"/>
      <c r="N130" s="262"/>
      <c r="O130" s="85"/>
      <c r="P130" s="6"/>
      <c r="Q130" s="7"/>
      <c r="R130" s="12"/>
      <c r="S130" s="8"/>
      <c r="U130" s="100"/>
    </row>
    <row r="131" spans="2:21" s="9" customFormat="1" ht="12.6" customHeight="1">
      <c r="B131" s="245"/>
      <c r="C131" s="248"/>
      <c r="D131" s="257"/>
      <c r="E131" s="254"/>
      <c r="F131" s="248"/>
      <c r="G131" s="266"/>
      <c r="H131" s="260"/>
      <c r="I131" s="131"/>
      <c r="J131" s="251"/>
      <c r="K131" s="131"/>
      <c r="L131" s="132"/>
      <c r="M131" s="133"/>
      <c r="N131" s="263"/>
      <c r="O131" s="85"/>
      <c r="P131" s="6"/>
      <c r="Q131" s="7"/>
      <c r="R131" s="12"/>
      <c r="S131" s="8"/>
      <c r="U131" s="100"/>
    </row>
    <row r="132" spans="2:21" s="9" customFormat="1" ht="12.6" customHeight="1">
      <c r="B132" s="243"/>
      <c r="C132" s="246"/>
      <c r="D132" s="255" t="str">
        <f>IF(B132="","",IF(B132=1,DATE(YEAR($E$3),B132,C132),IF(B132=2,DATE(YEAR($E$3),B132,C132),IF(B132=3,DATE(YEAR($E$3),B132,C132),DATE(YEAR($P$3),B132,C132)))))</f>
        <v/>
      </c>
      <c r="E132" s="252" t="str">
        <f>IF(B132="","",TEXT(WEEKDAY(D132),"aaa"))</f>
        <v/>
      </c>
      <c r="F132" s="246"/>
      <c r="G132" s="264" t="str">
        <f>IF(F132="","",IF(F132&lt;100,VLOOKUP(F132,'研修事項 一覧'!$B$161:$D$209,2,FALSE),IF(F132&gt;=100,VLOOKUP(F132,'研修事項 一覧'!$F$161:$H$183,2,FALSE),"再入力")))</f>
        <v/>
      </c>
      <c r="H132" s="258" t="str">
        <f>IF(F132="","",IF(F132&lt;100,VLOOKUP(F132,'研修事項 一覧'!$B$161:$D$209,3,FALSE),IF(F132&gt;=100,VLOOKUP(F132,'研修事項 一覧'!$F$161:$H$183,3,FALSE),"再入力")))</f>
        <v/>
      </c>
      <c r="I132" s="125"/>
      <c r="J132" s="249"/>
      <c r="K132" s="125"/>
      <c r="L132" s="126"/>
      <c r="M132" s="127"/>
      <c r="N132" s="261"/>
      <c r="O132" s="85"/>
      <c r="P132" s="6"/>
      <c r="Q132" s="7"/>
      <c r="R132" s="12"/>
      <c r="S132" s="8"/>
      <c r="U132" s="100"/>
    </row>
    <row r="133" spans="2:21" s="9" customFormat="1" ht="12.6" customHeight="1">
      <c r="B133" s="244"/>
      <c r="C133" s="247"/>
      <c r="D133" s="256"/>
      <c r="E133" s="253"/>
      <c r="F133" s="247"/>
      <c r="G133" s="265"/>
      <c r="H133" s="259"/>
      <c r="I133" s="128"/>
      <c r="J133" s="250"/>
      <c r="K133" s="128"/>
      <c r="L133" s="129"/>
      <c r="M133" s="130"/>
      <c r="N133" s="262"/>
      <c r="O133" s="85"/>
      <c r="P133" s="6"/>
      <c r="Q133" s="7"/>
      <c r="R133" s="12"/>
      <c r="S133" s="8"/>
      <c r="U133" s="100"/>
    </row>
    <row r="134" spans="2:21" s="9" customFormat="1" ht="12.6" customHeight="1">
      <c r="B134" s="244"/>
      <c r="C134" s="247"/>
      <c r="D134" s="256"/>
      <c r="E134" s="253"/>
      <c r="F134" s="247"/>
      <c r="G134" s="265"/>
      <c r="H134" s="259"/>
      <c r="I134" s="128"/>
      <c r="J134" s="250"/>
      <c r="K134" s="128"/>
      <c r="L134" s="129"/>
      <c r="M134" s="130"/>
      <c r="N134" s="262"/>
      <c r="O134" s="85"/>
      <c r="P134" s="6"/>
      <c r="Q134" s="7"/>
      <c r="R134" s="12"/>
      <c r="S134" s="8"/>
      <c r="U134" s="100"/>
    </row>
    <row r="135" spans="2:21" s="9" customFormat="1" ht="12.6" customHeight="1">
      <c r="B135" s="244"/>
      <c r="C135" s="247"/>
      <c r="D135" s="256"/>
      <c r="E135" s="253"/>
      <c r="F135" s="247"/>
      <c r="G135" s="265"/>
      <c r="H135" s="259"/>
      <c r="I135" s="128"/>
      <c r="J135" s="250"/>
      <c r="K135" s="128"/>
      <c r="L135" s="129"/>
      <c r="M135" s="130"/>
      <c r="N135" s="262"/>
      <c r="O135" s="85"/>
      <c r="P135" s="6"/>
      <c r="Q135" s="7"/>
      <c r="R135" s="12"/>
      <c r="S135" s="8"/>
      <c r="U135" s="100"/>
    </row>
    <row r="136" spans="2:21" s="9" customFormat="1" ht="12.6" customHeight="1">
      <c r="B136" s="245"/>
      <c r="C136" s="248"/>
      <c r="D136" s="257"/>
      <c r="E136" s="254"/>
      <c r="F136" s="248"/>
      <c r="G136" s="266"/>
      <c r="H136" s="260"/>
      <c r="I136" s="131"/>
      <c r="J136" s="251"/>
      <c r="K136" s="131"/>
      <c r="L136" s="132"/>
      <c r="M136" s="133"/>
      <c r="N136" s="263"/>
      <c r="O136" s="85"/>
      <c r="P136" s="6"/>
      <c r="Q136" s="7"/>
      <c r="R136" s="12"/>
      <c r="S136" s="8"/>
      <c r="U136" s="100"/>
    </row>
    <row r="137" spans="2:21" s="9" customFormat="1" ht="12.6" customHeight="1">
      <c r="B137" s="243"/>
      <c r="C137" s="246"/>
      <c r="D137" s="255" t="str">
        <f>IF(B137="","",IF(B137=1,DATE(YEAR($E$3),B137,C137),IF(B137=2,DATE(YEAR($E$3),B137,C137),IF(B137=3,DATE(YEAR($E$3),B137,C137),DATE(YEAR($P$3),B137,C137)))))</f>
        <v/>
      </c>
      <c r="E137" s="252" t="str">
        <f>IF(B137="","",TEXT(WEEKDAY(D137),"aaa"))</f>
        <v/>
      </c>
      <c r="F137" s="246"/>
      <c r="G137" s="264" t="str">
        <f>IF(F137="","",IF(F137&lt;100,VLOOKUP(F137,'研修事項 一覧'!$B$161:$D$209,2,FALSE),IF(F137&gt;=100,VLOOKUP(F137,'研修事項 一覧'!$F$161:$H$183,2,FALSE),"再入力")))</f>
        <v/>
      </c>
      <c r="H137" s="258" t="str">
        <f>IF(F137="","",IF(F137&lt;100,VLOOKUP(F137,'研修事項 一覧'!$B$161:$D$209,3,FALSE),IF(F137&gt;=100,VLOOKUP(F137,'研修事項 一覧'!$F$161:$H$183,3,FALSE),"再入力")))</f>
        <v/>
      </c>
      <c r="I137" s="125"/>
      <c r="J137" s="249"/>
      <c r="K137" s="125"/>
      <c r="L137" s="126"/>
      <c r="M137" s="127"/>
      <c r="N137" s="261"/>
      <c r="O137" s="85"/>
      <c r="P137" s="6"/>
      <c r="Q137" s="7"/>
      <c r="R137" s="12"/>
      <c r="S137" s="8"/>
      <c r="U137" s="100"/>
    </row>
    <row r="138" spans="2:21" s="9" customFormat="1" ht="12.6" customHeight="1">
      <c r="B138" s="244"/>
      <c r="C138" s="247"/>
      <c r="D138" s="256"/>
      <c r="E138" s="253"/>
      <c r="F138" s="247"/>
      <c r="G138" s="265"/>
      <c r="H138" s="259"/>
      <c r="I138" s="128"/>
      <c r="J138" s="250"/>
      <c r="K138" s="128"/>
      <c r="L138" s="129"/>
      <c r="M138" s="130"/>
      <c r="N138" s="262"/>
      <c r="O138" s="85"/>
      <c r="P138" s="6"/>
      <c r="Q138" s="7"/>
      <c r="R138" s="12"/>
      <c r="S138" s="8"/>
      <c r="U138" s="100"/>
    </row>
    <row r="139" spans="2:21" s="9" customFormat="1" ht="12.6" customHeight="1">
      <c r="B139" s="244"/>
      <c r="C139" s="247"/>
      <c r="D139" s="256"/>
      <c r="E139" s="253"/>
      <c r="F139" s="247"/>
      <c r="G139" s="265"/>
      <c r="H139" s="259"/>
      <c r="I139" s="128"/>
      <c r="J139" s="250"/>
      <c r="K139" s="128"/>
      <c r="L139" s="129"/>
      <c r="M139" s="130"/>
      <c r="N139" s="262"/>
      <c r="O139" s="85"/>
      <c r="P139" s="6"/>
      <c r="Q139" s="7"/>
      <c r="R139" s="12"/>
      <c r="S139" s="8"/>
      <c r="U139" s="100"/>
    </row>
    <row r="140" spans="2:21" s="9" customFormat="1" ht="12.6" customHeight="1">
      <c r="B140" s="244"/>
      <c r="C140" s="247"/>
      <c r="D140" s="256"/>
      <c r="E140" s="253"/>
      <c r="F140" s="247"/>
      <c r="G140" s="265"/>
      <c r="H140" s="259"/>
      <c r="I140" s="128"/>
      <c r="J140" s="250"/>
      <c r="K140" s="128"/>
      <c r="L140" s="129"/>
      <c r="M140" s="130"/>
      <c r="N140" s="262"/>
      <c r="O140" s="85"/>
      <c r="P140" s="6"/>
      <c r="Q140" s="7"/>
      <c r="R140" s="12"/>
      <c r="S140" s="8"/>
      <c r="U140" s="100"/>
    </row>
    <row r="141" spans="2:21" s="9" customFormat="1" ht="12.6" customHeight="1">
      <c r="B141" s="245"/>
      <c r="C141" s="248"/>
      <c r="D141" s="257"/>
      <c r="E141" s="254"/>
      <c r="F141" s="248"/>
      <c r="G141" s="266"/>
      <c r="H141" s="260"/>
      <c r="I141" s="131"/>
      <c r="J141" s="251"/>
      <c r="K141" s="131"/>
      <c r="L141" s="132"/>
      <c r="M141" s="133"/>
      <c r="N141" s="263"/>
      <c r="O141" s="85"/>
      <c r="P141" s="6"/>
      <c r="Q141" s="7"/>
      <c r="R141" s="12"/>
      <c r="S141" s="8"/>
      <c r="U141" s="100"/>
    </row>
    <row r="142" spans="2:21" s="9" customFormat="1" ht="12.6" customHeight="1">
      <c r="B142" s="243"/>
      <c r="C142" s="246"/>
      <c r="D142" s="255" t="str">
        <f>IF(B142="","",IF(B142=1,DATE(YEAR($E$3),B142,C142),IF(B142=2,DATE(YEAR($E$3),B142,C142),IF(B142=3,DATE(YEAR($E$3),B142,C142),DATE(YEAR($P$3),B142,C142)))))</f>
        <v/>
      </c>
      <c r="E142" s="252" t="str">
        <f>IF(B142="","",TEXT(WEEKDAY(D142),"aaa"))</f>
        <v/>
      </c>
      <c r="F142" s="246"/>
      <c r="G142" s="264" t="str">
        <f>IF(F142="","",IF(F142&lt;100,VLOOKUP(F142,'研修事項 一覧'!$B$161:$D$209,2,FALSE),IF(F142&gt;=100,VLOOKUP(F142,'研修事項 一覧'!$F$161:$H$183,2,FALSE),"再入力")))</f>
        <v/>
      </c>
      <c r="H142" s="258" t="str">
        <f>IF(F142="","",IF(F142&lt;100,VLOOKUP(F142,'研修事項 一覧'!$B$161:$D$209,3,FALSE),IF(F142&gt;=100,VLOOKUP(F142,'研修事項 一覧'!$F$161:$H$183,3,FALSE),"再入力")))</f>
        <v/>
      </c>
      <c r="I142" s="125"/>
      <c r="J142" s="249"/>
      <c r="K142" s="125"/>
      <c r="L142" s="126"/>
      <c r="M142" s="127"/>
      <c r="N142" s="261"/>
      <c r="O142" s="85"/>
      <c r="P142" s="6"/>
      <c r="Q142" s="7"/>
      <c r="R142" s="12"/>
      <c r="S142" s="8"/>
      <c r="U142" s="100"/>
    </row>
    <row r="143" spans="2:21" s="9" customFormat="1" ht="12.6" customHeight="1">
      <c r="B143" s="244"/>
      <c r="C143" s="247"/>
      <c r="D143" s="256"/>
      <c r="E143" s="253"/>
      <c r="F143" s="247"/>
      <c r="G143" s="265"/>
      <c r="H143" s="259"/>
      <c r="I143" s="128"/>
      <c r="J143" s="250"/>
      <c r="K143" s="128"/>
      <c r="L143" s="129"/>
      <c r="M143" s="130"/>
      <c r="N143" s="262"/>
      <c r="O143" s="85"/>
      <c r="P143" s="6"/>
      <c r="Q143" s="7"/>
      <c r="R143" s="12"/>
      <c r="S143" s="8"/>
      <c r="U143" s="100"/>
    </row>
    <row r="144" spans="2:21" s="9" customFormat="1" ht="12.6" customHeight="1">
      <c r="B144" s="244"/>
      <c r="C144" s="247"/>
      <c r="D144" s="256"/>
      <c r="E144" s="253"/>
      <c r="F144" s="247"/>
      <c r="G144" s="265"/>
      <c r="H144" s="259"/>
      <c r="I144" s="128"/>
      <c r="J144" s="250"/>
      <c r="K144" s="128"/>
      <c r="L144" s="129"/>
      <c r="M144" s="130"/>
      <c r="N144" s="262"/>
      <c r="O144" s="85"/>
      <c r="P144" s="6"/>
      <c r="Q144" s="7"/>
      <c r="R144" s="12"/>
      <c r="S144" s="8"/>
      <c r="U144" s="100"/>
    </row>
    <row r="145" spans="2:21" s="9" customFormat="1" ht="12.6" customHeight="1">
      <c r="B145" s="244"/>
      <c r="C145" s="247"/>
      <c r="D145" s="256"/>
      <c r="E145" s="253"/>
      <c r="F145" s="247"/>
      <c r="G145" s="265"/>
      <c r="H145" s="259"/>
      <c r="I145" s="128"/>
      <c r="J145" s="250"/>
      <c r="K145" s="128"/>
      <c r="L145" s="129"/>
      <c r="M145" s="130"/>
      <c r="N145" s="262"/>
      <c r="O145" s="85"/>
      <c r="P145" s="6"/>
      <c r="Q145" s="7"/>
      <c r="R145" s="12"/>
      <c r="S145" s="8"/>
      <c r="U145" s="100"/>
    </row>
    <row r="146" spans="2:21" s="9" customFormat="1" ht="12.6" customHeight="1">
      <c r="B146" s="245"/>
      <c r="C146" s="248"/>
      <c r="D146" s="257"/>
      <c r="E146" s="254"/>
      <c r="F146" s="248"/>
      <c r="G146" s="266"/>
      <c r="H146" s="260"/>
      <c r="I146" s="131"/>
      <c r="J146" s="251"/>
      <c r="K146" s="131"/>
      <c r="L146" s="132"/>
      <c r="M146" s="133"/>
      <c r="N146" s="263"/>
      <c r="O146" s="85"/>
      <c r="P146" s="6"/>
      <c r="Q146" s="7"/>
      <c r="R146" s="12"/>
      <c r="S146" s="8"/>
      <c r="U146" s="100"/>
    </row>
    <row r="147" spans="2:21" s="9" customFormat="1" ht="12.6" customHeight="1">
      <c r="B147" s="243"/>
      <c r="C147" s="246"/>
      <c r="D147" s="255" t="str">
        <f>IF(B147="","",IF(B147=1,DATE(YEAR($E$3),B147,C147),IF(B147=2,DATE(YEAR($E$3),B147,C147),IF(B147=3,DATE(YEAR($E$3),B147,C147),DATE(YEAR($P$3),B147,C147)))))</f>
        <v/>
      </c>
      <c r="E147" s="252" t="str">
        <f>IF(B147="","",TEXT(WEEKDAY(D147),"aaa"))</f>
        <v/>
      </c>
      <c r="F147" s="246"/>
      <c r="G147" s="264" t="str">
        <f>IF(F147="","",IF(F147&lt;100,VLOOKUP(F147,'研修事項 一覧'!$B$161:$D$209,2,FALSE),IF(F147&gt;=100,VLOOKUP(F147,'研修事項 一覧'!$F$161:$H$183,2,FALSE),"再入力")))</f>
        <v/>
      </c>
      <c r="H147" s="258" t="str">
        <f>IF(F147="","",IF(F147&lt;100,VLOOKUP(F147,'研修事項 一覧'!$B$161:$D$209,3,FALSE),IF(F147&gt;=100,VLOOKUP(F147,'研修事項 一覧'!$F$161:$H$183,3,FALSE),"再入力")))</f>
        <v/>
      </c>
      <c r="I147" s="125"/>
      <c r="J147" s="249"/>
      <c r="K147" s="125"/>
      <c r="L147" s="126"/>
      <c r="M147" s="127"/>
      <c r="N147" s="261"/>
      <c r="O147" s="85"/>
      <c r="P147" s="6"/>
      <c r="Q147" s="7"/>
      <c r="R147" s="12"/>
      <c r="S147" s="8"/>
      <c r="U147" s="100"/>
    </row>
    <row r="148" spans="2:21" s="9" customFormat="1" ht="12.6" customHeight="1">
      <c r="B148" s="244"/>
      <c r="C148" s="247"/>
      <c r="D148" s="256"/>
      <c r="E148" s="253"/>
      <c r="F148" s="247"/>
      <c r="G148" s="265"/>
      <c r="H148" s="259"/>
      <c r="I148" s="128"/>
      <c r="J148" s="250"/>
      <c r="K148" s="128"/>
      <c r="L148" s="129"/>
      <c r="M148" s="130"/>
      <c r="N148" s="262"/>
      <c r="O148" s="85"/>
      <c r="P148" s="6"/>
      <c r="Q148" s="7"/>
      <c r="R148" s="12"/>
      <c r="S148" s="8"/>
      <c r="U148" s="100"/>
    </row>
    <row r="149" spans="2:21" s="9" customFormat="1" ht="12.6" customHeight="1">
      <c r="B149" s="244"/>
      <c r="C149" s="247"/>
      <c r="D149" s="256"/>
      <c r="E149" s="253"/>
      <c r="F149" s="247"/>
      <c r="G149" s="265"/>
      <c r="H149" s="259"/>
      <c r="I149" s="128"/>
      <c r="J149" s="250"/>
      <c r="K149" s="128"/>
      <c r="L149" s="129"/>
      <c r="M149" s="130"/>
      <c r="N149" s="262"/>
      <c r="O149" s="85"/>
      <c r="P149" s="6"/>
      <c r="Q149" s="7"/>
      <c r="R149" s="12"/>
      <c r="S149" s="8"/>
      <c r="U149" s="100"/>
    </row>
    <row r="150" spans="2:21" s="9" customFormat="1" ht="12.6" customHeight="1">
      <c r="B150" s="244"/>
      <c r="C150" s="247"/>
      <c r="D150" s="256"/>
      <c r="E150" s="253"/>
      <c r="F150" s="247"/>
      <c r="G150" s="265"/>
      <c r="H150" s="259"/>
      <c r="I150" s="128"/>
      <c r="J150" s="250"/>
      <c r="K150" s="128"/>
      <c r="L150" s="129"/>
      <c r="M150" s="130"/>
      <c r="N150" s="262"/>
      <c r="O150" s="85"/>
      <c r="P150" s="6"/>
      <c r="Q150" s="7"/>
      <c r="R150" s="12"/>
      <c r="S150" s="8"/>
      <c r="U150" s="100"/>
    </row>
    <row r="151" spans="2:21" s="9" customFormat="1" ht="12.6" customHeight="1">
      <c r="B151" s="245"/>
      <c r="C151" s="248"/>
      <c r="D151" s="257"/>
      <c r="E151" s="254"/>
      <c r="F151" s="248"/>
      <c r="G151" s="266"/>
      <c r="H151" s="260"/>
      <c r="I151" s="131"/>
      <c r="J151" s="251"/>
      <c r="K151" s="131"/>
      <c r="L151" s="132"/>
      <c r="M151" s="133"/>
      <c r="N151" s="263"/>
      <c r="O151" s="85"/>
      <c r="P151" s="6"/>
      <c r="Q151" s="7"/>
      <c r="R151" s="12"/>
      <c r="S151" s="8"/>
      <c r="U151" s="100"/>
    </row>
    <row r="152" spans="2:21" s="9" customFormat="1" ht="12.6" customHeight="1">
      <c r="B152" s="243"/>
      <c r="C152" s="246"/>
      <c r="D152" s="255" t="str">
        <f>IF(B152="","",IF(B152=1,DATE(YEAR($E$3),B152,C152),IF(B152=2,DATE(YEAR($E$3),B152,C152),IF(B152=3,DATE(YEAR($E$3),B152,C152),DATE(YEAR($P$3),B152,C152)))))</f>
        <v/>
      </c>
      <c r="E152" s="252" t="str">
        <f>IF(B152="","",TEXT(WEEKDAY(D152),"aaa"))</f>
        <v/>
      </c>
      <c r="F152" s="246"/>
      <c r="G152" s="264" t="str">
        <f>IF(F152="","",IF(F152&lt;100,VLOOKUP(F152,'研修事項 一覧'!$B$161:$D$209,2,FALSE),IF(F152&gt;=100,VLOOKUP(F152,'研修事項 一覧'!$F$161:$H$183,2,FALSE),"再入力")))</f>
        <v/>
      </c>
      <c r="H152" s="258" t="str">
        <f>IF(F152="","",IF(F152&lt;100,VLOOKUP(F152,'研修事項 一覧'!$B$161:$D$209,3,FALSE),IF(F152&gt;=100,VLOOKUP(F152,'研修事項 一覧'!$F$161:$H$183,3,FALSE),"再入力")))</f>
        <v/>
      </c>
      <c r="I152" s="125"/>
      <c r="J152" s="249"/>
      <c r="K152" s="125"/>
      <c r="L152" s="126"/>
      <c r="M152" s="127"/>
      <c r="N152" s="261"/>
      <c r="O152" s="85"/>
      <c r="P152" s="6"/>
      <c r="Q152" s="7"/>
      <c r="R152" s="12"/>
      <c r="S152" s="8"/>
      <c r="U152" s="100"/>
    </row>
    <row r="153" spans="2:21" s="9" customFormat="1" ht="12.6" customHeight="1">
      <c r="B153" s="244"/>
      <c r="C153" s="247"/>
      <c r="D153" s="256"/>
      <c r="E153" s="253"/>
      <c r="F153" s="247"/>
      <c r="G153" s="265"/>
      <c r="H153" s="259"/>
      <c r="I153" s="128"/>
      <c r="J153" s="250"/>
      <c r="K153" s="128"/>
      <c r="L153" s="129"/>
      <c r="M153" s="130"/>
      <c r="N153" s="262"/>
      <c r="O153" s="85"/>
      <c r="P153" s="6"/>
      <c r="Q153" s="7"/>
      <c r="R153" s="12"/>
      <c r="S153" s="8"/>
      <c r="U153" s="100"/>
    </row>
    <row r="154" spans="2:21" s="9" customFormat="1" ht="12.6" customHeight="1">
      <c r="B154" s="244"/>
      <c r="C154" s="247"/>
      <c r="D154" s="256"/>
      <c r="E154" s="253"/>
      <c r="F154" s="247"/>
      <c r="G154" s="265"/>
      <c r="H154" s="259"/>
      <c r="I154" s="128"/>
      <c r="J154" s="250"/>
      <c r="K154" s="128"/>
      <c r="L154" s="129"/>
      <c r="M154" s="130"/>
      <c r="N154" s="262"/>
      <c r="O154" s="85"/>
      <c r="P154" s="6"/>
      <c r="Q154" s="7"/>
      <c r="R154" s="12"/>
      <c r="S154" s="8"/>
      <c r="U154" s="100"/>
    </row>
    <row r="155" spans="2:21" s="9" customFormat="1" ht="12.6" customHeight="1">
      <c r="B155" s="244"/>
      <c r="C155" s="247"/>
      <c r="D155" s="256"/>
      <c r="E155" s="253"/>
      <c r="F155" s="247"/>
      <c r="G155" s="265"/>
      <c r="H155" s="259"/>
      <c r="I155" s="128"/>
      <c r="J155" s="250"/>
      <c r="K155" s="128"/>
      <c r="L155" s="129"/>
      <c r="M155" s="130"/>
      <c r="N155" s="262"/>
      <c r="O155" s="85"/>
      <c r="P155" s="6"/>
      <c r="Q155" s="7"/>
      <c r="R155" s="12"/>
      <c r="S155" s="8"/>
      <c r="U155" s="100"/>
    </row>
    <row r="156" spans="2:21" s="9" customFormat="1" ht="12.6" customHeight="1">
      <c r="B156" s="245"/>
      <c r="C156" s="248"/>
      <c r="D156" s="257"/>
      <c r="E156" s="254"/>
      <c r="F156" s="248"/>
      <c r="G156" s="266"/>
      <c r="H156" s="260"/>
      <c r="I156" s="131"/>
      <c r="J156" s="251"/>
      <c r="K156" s="131"/>
      <c r="L156" s="132"/>
      <c r="M156" s="133"/>
      <c r="N156" s="263"/>
      <c r="O156" s="85"/>
      <c r="P156" s="6"/>
      <c r="Q156" s="7"/>
      <c r="R156" s="12"/>
      <c r="S156" s="8"/>
      <c r="U156" s="100"/>
    </row>
    <row r="157" spans="2:21" s="9" customFormat="1" ht="12.6" customHeight="1">
      <c r="B157" s="243"/>
      <c r="C157" s="246"/>
      <c r="D157" s="255" t="str">
        <f>IF(B157="","",IF(B157=1,DATE(YEAR($E$3),B157,C157),IF(B157=2,DATE(YEAR($E$3),B157,C157),IF(B157=3,DATE(YEAR($E$3),B157,C157),DATE(YEAR($P$3),B157,C157)))))</f>
        <v/>
      </c>
      <c r="E157" s="252" t="str">
        <f>IF(B157="","",TEXT(WEEKDAY(D157),"aaa"))</f>
        <v/>
      </c>
      <c r="F157" s="246"/>
      <c r="G157" s="264" t="str">
        <f>IF(F157="","",IF(F157&lt;100,VLOOKUP(F157,'研修事項 一覧'!$B$161:$D$209,2,FALSE),IF(F157&gt;=100,VLOOKUP(F157,'研修事項 一覧'!$F$161:$H$183,2,FALSE),"再入力")))</f>
        <v/>
      </c>
      <c r="H157" s="258" t="str">
        <f>IF(F157="","",IF(F157&lt;100,VLOOKUP(F157,'研修事項 一覧'!$B$161:$D$209,3,FALSE),IF(F157&gt;=100,VLOOKUP(F157,'研修事項 一覧'!$F$161:$H$183,3,FALSE),"再入力")))</f>
        <v/>
      </c>
      <c r="I157" s="125"/>
      <c r="J157" s="249"/>
      <c r="K157" s="125"/>
      <c r="L157" s="126"/>
      <c r="M157" s="127"/>
      <c r="N157" s="261"/>
      <c r="O157" s="85"/>
      <c r="P157" s="6"/>
      <c r="Q157" s="7"/>
      <c r="R157" s="12"/>
      <c r="S157" s="8"/>
      <c r="U157" s="100"/>
    </row>
    <row r="158" spans="2:21" s="9" customFormat="1" ht="12.6" customHeight="1">
      <c r="B158" s="244"/>
      <c r="C158" s="247"/>
      <c r="D158" s="256"/>
      <c r="E158" s="253"/>
      <c r="F158" s="247"/>
      <c r="G158" s="265"/>
      <c r="H158" s="259"/>
      <c r="I158" s="128"/>
      <c r="J158" s="250"/>
      <c r="K158" s="128"/>
      <c r="L158" s="129"/>
      <c r="M158" s="130"/>
      <c r="N158" s="262"/>
      <c r="O158" s="85"/>
      <c r="P158" s="6"/>
      <c r="Q158" s="7"/>
      <c r="R158" s="12"/>
      <c r="S158" s="8"/>
      <c r="U158" s="100"/>
    </row>
    <row r="159" spans="2:21" s="9" customFormat="1" ht="12.6" customHeight="1">
      <c r="B159" s="244"/>
      <c r="C159" s="247"/>
      <c r="D159" s="256"/>
      <c r="E159" s="253"/>
      <c r="F159" s="247"/>
      <c r="G159" s="265"/>
      <c r="H159" s="259"/>
      <c r="I159" s="128"/>
      <c r="J159" s="250"/>
      <c r="K159" s="128"/>
      <c r="L159" s="129"/>
      <c r="M159" s="130"/>
      <c r="N159" s="262"/>
      <c r="O159" s="85"/>
      <c r="P159" s="6"/>
      <c r="Q159" s="7"/>
      <c r="R159" s="12"/>
      <c r="S159" s="8"/>
      <c r="U159" s="100"/>
    </row>
    <row r="160" spans="2:21" s="9" customFormat="1" ht="12.6" customHeight="1">
      <c r="B160" s="244"/>
      <c r="C160" s="247"/>
      <c r="D160" s="256"/>
      <c r="E160" s="253"/>
      <c r="F160" s="247"/>
      <c r="G160" s="265"/>
      <c r="H160" s="259"/>
      <c r="I160" s="128"/>
      <c r="J160" s="250"/>
      <c r="K160" s="128"/>
      <c r="L160" s="129"/>
      <c r="M160" s="130"/>
      <c r="N160" s="262"/>
      <c r="O160" s="85"/>
      <c r="P160" s="6"/>
      <c r="Q160" s="7"/>
      <c r="R160" s="12"/>
      <c r="S160" s="8"/>
      <c r="U160" s="100"/>
    </row>
    <row r="161" spans="2:21" s="9" customFormat="1" ht="12.6" customHeight="1">
      <c r="B161" s="245"/>
      <c r="C161" s="248"/>
      <c r="D161" s="257"/>
      <c r="E161" s="254"/>
      <c r="F161" s="248"/>
      <c r="G161" s="266"/>
      <c r="H161" s="260"/>
      <c r="I161" s="131"/>
      <c r="J161" s="251"/>
      <c r="K161" s="131"/>
      <c r="L161" s="132"/>
      <c r="M161" s="133"/>
      <c r="N161" s="263"/>
      <c r="O161" s="85"/>
      <c r="P161" s="6"/>
      <c r="Q161" s="7"/>
      <c r="R161" s="12"/>
      <c r="S161" s="8"/>
      <c r="U161" s="100"/>
    </row>
    <row r="162" spans="2:21" s="9" customFormat="1" ht="12.6" customHeight="1">
      <c r="B162" s="243"/>
      <c r="C162" s="246"/>
      <c r="D162" s="255" t="str">
        <f>IF(B162="","",IF(B162=1,DATE(YEAR($E$3),B162,C162),IF(B162=2,DATE(YEAR($E$3),B162,C162),IF(B162=3,DATE(YEAR($E$3),B162,C162),DATE(YEAR($P$3),B162,C162)))))</f>
        <v/>
      </c>
      <c r="E162" s="252" t="str">
        <f>IF(B162="","",TEXT(WEEKDAY(D162),"aaa"))</f>
        <v/>
      </c>
      <c r="F162" s="246"/>
      <c r="G162" s="264" t="str">
        <f>IF(F162="","",IF(F162&lt;100,VLOOKUP(F162,'研修事項 一覧'!$B$161:$D$209,2,FALSE),IF(F162&gt;=100,VLOOKUP(F162,'研修事項 一覧'!$F$161:$H$183,2,FALSE),"再入力")))</f>
        <v/>
      </c>
      <c r="H162" s="258" t="str">
        <f>IF(F162="","",IF(F162&lt;100,VLOOKUP(F162,'研修事項 一覧'!$B$161:$D$209,3,FALSE),IF(F162&gt;=100,VLOOKUP(F162,'研修事項 一覧'!$F$161:$H$183,3,FALSE),"再入力")))</f>
        <v/>
      </c>
      <c r="I162" s="125"/>
      <c r="J162" s="249"/>
      <c r="K162" s="125"/>
      <c r="L162" s="126"/>
      <c r="M162" s="127"/>
      <c r="N162" s="261"/>
      <c r="O162" s="85"/>
      <c r="P162" s="6"/>
      <c r="Q162" s="7"/>
      <c r="R162" s="12"/>
      <c r="S162" s="8"/>
      <c r="U162" s="100"/>
    </row>
    <row r="163" spans="2:21" s="9" customFormat="1" ht="12.6" customHeight="1">
      <c r="B163" s="244"/>
      <c r="C163" s="247"/>
      <c r="D163" s="256"/>
      <c r="E163" s="253"/>
      <c r="F163" s="247"/>
      <c r="G163" s="265"/>
      <c r="H163" s="259"/>
      <c r="I163" s="128"/>
      <c r="J163" s="250"/>
      <c r="K163" s="128"/>
      <c r="L163" s="129"/>
      <c r="M163" s="130"/>
      <c r="N163" s="262"/>
      <c r="O163" s="85"/>
      <c r="P163" s="6"/>
      <c r="Q163" s="7"/>
      <c r="R163" s="12"/>
      <c r="S163" s="8"/>
      <c r="U163" s="100"/>
    </row>
    <row r="164" spans="2:21" s="9" customFormat="1" ht="12.6" customHeight="1">
      <c r="B164" s="244"/>
      <c r="C164" s="247"/>
      <c r="D164" s="256"/>
      <c r="E164" s="253"/>
      <c r="F164" s="247"/>
      <c r="G164" s="265"/>
      <c r="H164" s="259"/>
      <c r="I164" s="128"/>
      <c r="J164" s="250"/>
      <c r="K164" s="128"/>
      <c r="L164" s="129"/>
      <c r="M164" s="130"/>
      <c r="N164" s="262"/>
      <c r="O164" s="85"/>
      <c r="P164" s="6"/>
      <c r="Q164" s="7"/>
      <c r="R164" s="12"/>
      <c r="S164" s="8"/>
      <c r="U164" s="100"/>
    </row>
    <row r="165" spans="2:21" s="9" customFormat="1" ht="12.6" customHeight="1">
      <c r="B165" s="244"/>
      <c r="C165" s="247"/>
      <c r="D165" s="256"/>
      <c r="E165" s="253"/>
      <c r="F165" s="247"/>
      <c r="G165" s="265"/>
      <c r="H165" s="259"/>
      <c r="I165" s="128"/>
      <c r="J165" s="250"/>
      <c r="K165" s="128"/>
      <c r="L165" s="129"/>
      <c r="M165" s="130"/>
      <c r="N165" s="262"/>
      <c r="O165" s="85"/>
      <c r="P165" s="6"/>
      <c r="Q165" s="7"/>
      <c r="R165" s="12"/>
      <c r="S165" s="8"/>
      <c r="U165" s="100"/>
    </row>
    <row r="166" spans="2:21" s="9" customFormat="1" ht="12.6" customHeight="1">
      <c r="B166" s="245"/>
      <c r="C166" s="248"/>
      <c r="D166" s="257"/>
      <c r="E166" s="254"/>
      <c r="F166" s="248"/>
      <c r="G166" s="266"/>
      <c r="H166" s="260"/>
      <c r="I166" s="131"/>
      <c r="J166" s="251"/>
      <c r="K166" s="131"/>
      <c r="L166" s="132"/>
      <c r="M166" s="133"/>
      <c r="N166" s="263"/>
      <c r="O166" s="85"/>
      <c r="P166" s="6"/>
      <c r="Q166" s="7"/>
      <c r="R166" s="12"/>
      <c r="S166" s="8"/>
      <c r="U166" s="100"/>
    </row>
    <row r="167" spans="2:21" s="9" customFormat="1" ht="12.6" customHeight="1">
      <c r="B167" s="243"/>
      <c r="C167" s="246"/>
      <c r="D167" s="255" t="str">
        <f>IF(B167="","",IF(B167=1,DATE(YEAR($E$3),B167,C167),IF(B167=2,DATE(YEAR($E$3),B167,C167),IF(B167=3,DATE(YEAR($E$3),B167,C167),DATE(YEAR($P$3),B167,C167)))))</f>
        <v/>
      </c>
      <c r="E167" s="252" t="str">
        <f>IF(B167="","",TEXT(WEEKDAY(D167),"aaa"))</f>
        <v/>
      </c>
      <c r="F167" s="246"/>
      <c r="G167" s="264" t="str">
        <f>IF(F167="","",IF(F167&lt;100,VLOOKUP(F167,'研修事項 一覧'!$B$161:$D$209,2,FALSE),IF(F167&gt;=100,VLOOKUP(F167,'研修事項 一覧'!$F$161:$H$183,2,FALSE),"再入力")))</f>
        <v/>
      </c>
      <c r="H167" s="258" t="str">
        <f>IF(F167="","",IF(F167&lt;100,VLOOKUP(F167,'研修事項 一覧'!$B$161:$D$209,3,FALSE),IF(F167&gt;=100,VLOOKUP(F167,'研修事項 一覧'!$F$161:$H$183,3,FALSE),"再入力")))</f>
        <v/>
      </c>
      <c r="I167" s="125"/>
      <c r="J167" s="249"/>
      <c r="K167" s="125"/>
      <c r="L167" s="126"/>
      <c r="M167" s="127"/>
      <c r="N167" s="261"/>
      <c r="O167" s="85"/>
      <c r="P167" s="6"/>
      <c r="Q167" s="7"/>
      <c r="R167" s="12"/>
      <c r="S167" s="8"/>
      <c r="U167" s="100"/>
    </row>
    <row r="168" spans="2:21" s="9" customFormat="1" ht="12.6" customHeight="1">
      <c r="B168" s="244"/>
      <c r="C168" s="247"/>
      <c r="D168" s="256"/>
      <c r="E168" s="253"/>
      <c r="F168" s="247"/>
      <c r="G168" s="265"/>
      <c r="H168" s="259"/>
      <c r="I168" s="128"/>
      <c r="J168" s="250"/>
      <c r="K168" s="128"/>
      <c r="L168" s="129"/>
      <c r="M168" s="130"/>
      <c r="N168" s="262"/>
      <c r="O168" s="85"/>
      <c r="P168" s="6"/>
      <c r="Q168" s="7"/>
      <c r="R168" s="12"/>
      <c r="S168" s="8"/>
      <c r="U168" s="100"/>
    </row>
    <row r="169" spans="2:21" s="9" customFormat="1" ht="12.6" customHeight="1">
      <c r="B169" s="244"/>
      <c r="C169" s="247"/>
      <c r="D169" s="256"/>
      <c r="E169" s="253"/>
      <c r="F169" s="247"/>
      <c r="G169" s="265"/>
      <c r="H169" s="259"/>
      <c r="I169" s="128"/>
      <c r="J169" s="250"/>
      <c r="K169" s="128"/>
      <c r="L169" s="129"/>
      <c r="M169" s="130"/>
      <c r="N169" s="262"/>
      <c r="O169" s="85"/>
      <c r="P169" s="6"/>
      <c r="Q169" s="7"/>
      <c r="R169" s="12"/>
      <c r="S169" s="8"/>
      <c r="U169" s="100"/>
    </row>
    <row r="170" spans="2:21" s="9" customFormat="1" ht="12.6" customHeight="1">
      <c r="B170" s="244"/>
      <c r="C170" s="247"/>
      <c r="D170" s="256"/>
      <c r="E170" s="253"/>
      <c r="F170" s="247"/>
      <c r="G170" s="265"/>
      <c r="H170" s="259"/>
      <c r="I170" s="128"/>
      <c r="J170" s="250"/>
      <c r="K170" s="128"/>
      <c r="L170" s="129"/>
      <c r="M170" s="130"/>
      <c r="N170" s="262"/>
      <c r="O170" s="85"/>
      <c r="P170" s="6"/>
      <c r="Q170" s="7"/>
      <c r="R170" s="12"/>
      <c r="S170" s="8"/>
      <c r="U170" s="100"/>
    </row>
    <row r="171" spans="2:21" s="9" customFormat="1" ht="12.6" customHeight="1">
      <c r="B171" s="245"/>
      <c r="C171" s="248"/>
      <c r="D171" s="257"/>
      <c r="E171" s="254"/>
      <c r="F171" s="248"/>
      <c r="G171" s="266"/>
      <c r="H171" s="260"/>
      <c r="I171" s="131"/>
      <c r="J171" s="251"/>
      <c r="K171" s="131"/>
      <c r="L171" s="132"/>
      <c r="M171" s="133"/>
      <c r="N171" s="263"/>
      <c r="O171" s="85"/>
      <c r="P171" s="6"/>
      <c r="Q171" s="7"/>
      <c r="R171" s="12"/>
      <c r="S171" s="8"/>
      <c r="U171" s="100"/>
    </row>
    <row r="172" spans="2:21" s="9" customFormat="1" ht="12.6" customHeight="1">
      <c r="B172" s="243"/>
      <c r="C172" s="246"/>
      <c r="D172" s="255" t="str">
        <f>IF(B172="","",IF(B172=1,DATE(YEAR($E$3),B172,C172),IF(B172=2,DATE(YEAR($E$3),B172,C172),IF(B172=3,DATE(YEAR($E$3),B172,C172),DATE(YEAR($P$3),B172,C172)))))</f>
        <v/>
      </c>
      <c r="E172" s="252" t="str">
        <f>IF(B172="","",TEXT(WEEKDAY(D172),"aaa"))</f>
        <v/>
      </c>
      <c r="F172" s="246"/>
      <c r="G172" s="264" t="str">
        <f>IF(F172="","",IF(F172&lt;100,VLOOKUP(F172,'研修事項 一覧'!$B$161:$D$209,2,FALSE),IF(F172&gt;=100,VLOOKUP(F172,'研修事項 一覧'!$F$161:$H$183,2,FALSE),"再入力")))</f>
        <v/>
      </c>
      <c r="H172" s="258" t="str">
        <f>IF(F172="","",IF(F172&lt;100,VLOOKUP(F172,'研修事項 一覧'!$B$161:$D$209,3,FALSE),IF(F172&gt;=100,VLOOKUP(F172,'研修事項 一覧'!$F$161:$H$183,3,FALSE),"再入力")))</f>
        <v/>
      </c>
      <c r="I172" s="125"/>
      <c r="J172" s="249"/>
      <c r="K172" s="125"/>
      <c r="L172" s="126"/>
      <c r="M172" s="127"/>
      <c r="N172" s="261"/>
      <c r="O172" s="85"/>
      <c r="P172" s="6"/>
      <c r="Q172" s="7"/>
      <c r="R172" s="12"/>
      <c r="S172" s="8"/>
      <c r="U172" s="100"/>
    </row>
    <row r="173" spans="2:21" s="9" customFormat="1" ht="12.6" customHeight="1">
      <c r="B173" s="244"/>
      <c r="C173" s="247"/>
      <c r="D173" s="256"/>
      <c r="E173" s="253"/>
      <c r="F173" s="247"/>
      <c r="G173" s="265"/>
      <c r="H173" s="259"/>
      <c r="I173" s="128"/>
      <c r="J173" s="250"/>
      <c r="K173" s="128"/>
      <c r="L173" s="129"/>
      <c r="M173" s="130"/>
      <c r="N173" s="262"/>
      <c r="O173" s="85"/>
      <c r="P173" s="6"/>
      <c r="Q173" s="7"/>
      <c r="R173" s="12"/>
      <c r="S173" s="8"/>
      <c r="U173" s="100"/>
    </row>
    <row r="174" spans="2:21" s="9" customFormat="1" ht="12.6" customHeight="1">
      <c r="B174" s="244"/>
      <c r="C174" s="247"/>
      <c r="D174" s="256"/>
      <c r="E174" s="253"/>
      <c r="F174" s="247"/>
      <c r="G174" s="265"/>
      <c r="H174" s="259"/>
      <c r="I174" s="128"/>
      <c r="J174" s="250"/>
      <c r="K174" s="128"/>
      <c r="L174" s="129"/>
      <c r="M174" s="130"/>
      <c r="N174" s="262"/>
      <c r="O174" s="85"/>
      <c r="P174" s="6"/>
      <c r="Q174" s="7"/>
      <c r="R174" s="12"/>
      <c r="S174" s="8"/>
      <c r="U174" s="100"/>
    </row>
    <row r="175" spans="2:21" s="9" customFormat="1" ht="12.6" customHeight="1">
      <c r="B175" s="244"/>
      <c r="C175" s="247"/>
      <c r="D175" s="256"/>
      <c r="E175" s="253"/>
      <c r="F175" s="247"/>
      <c r="G175" s="265"/>
      <c r="H175" s="259"/>
      <c r="I175" s="128"/>
      <c r="J175" s="250"/>
      <c r="K175" s="128"/>
      <c r="L175" s="129"/>
      <c r="M175" s="130"/>
      <c r="N175" s="262"/>
      <c r="O175" s="85"/>
      <c r="P175" s="6"/>
      <c r="Q175" s="7"/>
      <c r="R175" s="12"/>
      <c r="S175" s="8"/>
      <c r="U175" s="100"/>
    </row>
    <row r="176" spans="2:21" s="9" customFormat="1" ht="12.6" customHeight="1">
      <c r="B176" s="245"/>
      <c r="C176" s="248"/>
      <c r="D176" s="257"/>
      <c r="E176" s="254"/>
      <c r="F176" s="248"/>
      <c r="G176" s="266"/>
      <c r="H176" s="260"/>
      <c r="I176" s="131"/>
      <c r="J176" s="251"/>
      <c r="K176" s="131"/>
      <c r="L176" s="132"/>
      <c r="M176" s="133"/>
      <c r="N176" s="263"/>
      <c r="O176" s="85"/>
      <c r="P176" s="6"/>
      <c r="Q176" s="7"/>
      <c r="R176" s="12"/>
      <c r="S176" s="8"/>
      <c r="U176" s="100"/>
    </row>
    <row r="177" spans="2:21" s="9" customFormat="1" ht="12.6" customHeight="1">
      <c r="B177" s="243"/>
      <c r="C177" s="246"/>
      <c r="D177" s="255" t="str">
        <f>IF(B177="","",IF(B177=1,DATE(YEAR($E$3),B177,C177),IF(B177=2,DATE(YEAR($E$3),B177,C177),IF(B177=3,DATE(YEAR($E$3),B177,C177),DATE(YEAR($P$3),B177,C177)))))</f>
        <v/>
      </c>
      <c r="E177" s="252" t="str">
        <f>IF(B177="","",TEXT(WEEKDAY(D177),"aaa"))</f>
        <v/>
      </c>
      <c r="F177" s="246"/>
      <c r="G177" s="264" t="str">
        <f>IF(F177="","",IF(F177&lt;100,VLOOKUP(F177,'研修事項 一覧'!$B$161:$D$209,2,FALSE),IF(F177&gt;=100,VLOOKUP(F177,'研修事項 一覧'!$F$161:$H$183,2,FALSE),"再入力")))</f>
        <v/>
      </c>
      <c r="H177" s="258" t="str">
        <f>IF(F177="","",IF(F177&lt;100,VLOOKUP(F177,'研修事項 一覧'!$B$161:$D$209,3,FALSE),IF(F177&gt;=100,VLOOKUP(F177,'研修事項 一覧'!$F$161:$H$183,3,FALSE),"再入力")))</f>
        <v/>
      </c>
      <c r="I177" s="125"/>
      <c r="J177" s="249"/>
      <c r="K177" s="125"/>
      <c r="L177" s="126"/>
      <c r="M177" s="127"/>
      <c r="N177" s="261"/>
      <c r="O177" s="85"/>
      <c r="P177" s="6"/>
      <c r="Q177" s="7"/>
      <c r="R177" s="12"/>
      <c r="S177" s="8"/>
      <c r="U177" s="100"/>
    </row>
    <row r="178" spans="2:21" s="9" customFormat="1" ht="12.6" customHeight="1">
      <c r="B178" s="244"/>
      <c r="C178" s="247"/>
      <c r="D178" s="256"/>
      <c r="E178" s="253"/>
      <c r="F178" s="247"/>
      <c r="G178" s="265"/>
      <c r="H178" s="259"/>
      <c r="I178" s="128"/>
      <c r="J178" s="250"/>
      <c r="K178" s="128"/>
      <c r="L178" s="129"/>
      <c r="M178" s="130"/>
      <c r="N178" s="262"/>
      <c r="O178" s="85"/>
      <c r="P178" s="6"/>
      <c r="Q178" s="7"/>
      <c r="R178" s="12"/>
      <c r="S178" s="8"/>
      <c r="U178" s="100"/>
    </row>
    <row r="179" spans="2:21" s="9" customFormat="1" ht="12.6" customHeight="1">
      <c r="B179" s="244"/>
      <c r="C179" s="247"/>
      <c r="D179" s="256"/>
      <c r="E179" s="253"/>
      <c r="F179" s="247"/>
      <c r="G179" s="265"/>
      <c r="H179" s="259"/>
      <c r="I179" s="128"/>
      <c r="J179" s="250"/>
      <c r="K179" s="128"/>
      <c r="L179" s="129"/>
      <c r="M179" s="130"/>
      <c r="N179" s="262"/>
      <c r="O179" s="85"/>
      <c r="P179" s="6"/>
      <c r="Q179" s="7"/>
      <c r="R179" s="12"/>
      <c r="S179" s="8"/>
      <c r="U179" s="100"/>
    </row>
    <row r="180" spans="2:21" s="9" customFormat="1" ht="12.6" customHeight="1">
      <c r="B180" s="244"/>
      <c r="C180" s="247"/>
      <c r="D180" s="256"/>
      <c r="E180" s="253"/>
      <c r="F180" s="247"/>
      <c r="G180" s="265"/>
      <c r="H180" s="259"/>
      <c r="I180" s="128"/>
      <c r="J180" s="250"/>
      <c r="K180" s="128"/>
      <c r="L180" s="129"/>
      <c r="M180" s="130"/>
      <c r="N180" s="262"/>
      <c r="O180" s="85"/>
      <c r="P180" s="6"/>
      <c r="Q180" s="7"/>
      <c r="R180" s="12"/>
      <c r="S180" s="8"/>
      <c r="U180" s="100"/>
    </row>
    <row r="181" spans="2:21" s="9" customFormat="1" ht="12.6" customHeight="1">
      <c r="B181" s="245"/>
      <c r="C181" s="248"/>
      <c r="D181" s="257"/>
      <c r="E181" s="254"/>
      <c r="F181" s="248"/>
      <c r="G181" s="266"/>
      <c r="H181" s="260"/>
      <c r="I181" s="131"/>
      <c r="J181" s="251"/>
      <c r="K181" s="131"/>
      <c r="L181" s="132"/>
      <c r="M181" s="133"/>
      <c r="N181" s="263"/>
      <c r="O181" s="85"/>
      <c r="P181" s="6"/>
      <c r="Q181" s="7"/>
      <c r="R181" s="12"/>
      <c r="S181" s="8"/>
      <c r="U181" s="100"/>
    </row>
    <row r="182" spans="2:21" s="9" customFormat="1" ht="12.6" customHeight="1">
      <c r="B182" s="243"/>
      <c r="C182" s="246"/>
      <c r="D182" s="255" t="str">
        <f>IF(B182="","",IF(B182=1,DATE(YEAR($E$3),B182,C182),IF(B182=2,DATE(YEAR($E$3),B182,C182),IF(B182=3,DATE(YEAR($E$3),B182,C182),DATE(YEAR($P$3),B182,C182)))))</f>
        <v/>
      </c>
      <c r="E182" s="252" t="str">
        <f>IF(B182="","",TEXT(WEEKDAY(D182),"aaa"))</f>
        <v/>
      </c>
      <c r="F182" s="246"/>
      <c r="G182" s="264" t="str">
        <f>IF(F182="","",IF(F182&lt;100,VLOOKUP(F182,'研修事項 一覧'!$B$161:$D$209,2,FALSE),IF(F182&gt;=100,VLOOKUP(F182,'研修事項 一覧'!$F$161:$H$183,2,FALSE),"再入力")))</f>
        <v/>
      </c>
      <c r="H182" s="258" t="str">
        <f>IF(F182="","",IF(F182&lt;100,VLOOKUP(F182,'研修事項 一覧'!$B$161:$D$209,3,FALSE),IF(F182&gt;=100,VLOOKUP(F182,'研修事項 一覧'!$F$161:$H$183,3,FALSE),"再入力")))</f>
        <v/>
      </c>
      <c r="I182" s="125"/>
      <c r="J182" s="249"/>
      <c r="K182" s="125"/>
      <c r="L182" s="126"/>
      <c r="M182" s="127"/>
      <c r="N182" s="261"/>
      <c r="O182" s="85"/>
      <c r="P182" s="6"/>
      <c r="Q182" s="7"/>
      <c r="R182" s="12"/>
      <c r="S182" s="8"/>
      <c r="U182" s="100"/>
    </row>
    <row r="183" spans="2:21" s="9" customFormat="1" ht="12.6" customHeight="1">
      <c r="B183" s="244"/>
      <c r="C183" s="247"/>
      <c r="D183" s="256"/>
      <c r="E183" s="253"/>
      <c r="F183" s="247"/>
      <c r="G183" s="265"/>
      <c r="H183" s="259"/>
      <c r="I183" s="128"/>
      <c r="J183" s="250"/>
      <c r="K183" s="128"/>
      <c r="L183" s="129"/>
      <c r="M183" s="130"/>
      <c r="N183" s="262"/>
      <c r="O183" s="85"/>
      <c r="P183" s="6"/>
      <c r="Q183" s="7"/>
      <c r="R183" s="12"/>
      <c r="S183" s="8"/>
      <c r="U183" s="100"/>
    </row>
    <row r="184" spans="2:21" s="9" customFormat="1" ht="12.6" customHeight="1">
      <c r="B184" s="244"/>
      <c r="C184" s="247"/>
      <c r="D184" s="256"/>
      <c r="E184" s="253"/>
      <c r="F184" s="247"/>
      <c r="G184" s="265"/>
      <c r="H184" s="259"/>
      <c r="I184" s="128"/>
      <c r="J184" s="250"/>
      <c r="K184" s="128"/>
      <c r="L184" s="129"/>
      <c r="M184" s="130"/>
      <c r="N184" s="262"/>
      <c r="O184" s="85"/>
      <c r="P184" s="6"/>
      <c r="Q184" s="7"/>
      <c r="R184" s="12"/>
      <c r="S184" s="8"/>
      <c r="U184" s="100"/>
    </row>
    <row r="185" spans="2:21" s="9" customFormat="1" ht="12.6" customHeight="1">
      <c r="B185" s="244"/>
      <c r="C185" s="247"/>
      <c r="D185" s="256"/>
      <c r="E185" s="253"/>
      <c r="F185" s="247"/>
      <c r="G185" s="265"/>
      <c r="H185" s="259"/>
      <c r="I185" s="128"/>
      <c r="J185" s="250"/>
      <c r="K185" s="128"/>
      <c r="L185" s="129"/>
      <c r="M185" s="130"/>
      <c r="N185" s="262"/>
      <c r="O185" s="85"/>
      <c r="P185" s="6"/>
      <c r="Q185" s="7"/>
      <c r="R185" s="12"/>
      <c r="S185" s="8"/>
      <c r="U185" s="100"/>
    </row>
    <row r="186" spans="2:21" s="9" customFormat="1" ht="12.6" customHeight="1">
      <c r="B186" s="245"/>
      <c r="C186" s="248"/>
      <c r="D186" s="257"/>
      <c r="E186" s="254"/>
      <c r="F186" s="248"/>
      <c r="G186" s="266"/>
      <c r="H186" s="260"/>
      <c r="I186" s="131"/>
      <c r="J186" s="251"/>
      <c r="K186" s="131"/>
      <c r="L186" s="132"/>
      <c r="M186" s="133"/>
      <c r="N186" s="263"/>
      <c r="O186" s="85"/>
      <c r="P186" s="6"/>
      <c r="Q186" s="7"/>
      <c r="R186" s="12"/>
      <c r="S186" s="8"/>
      <c r="U186" s="100"/>
    </row>
    <row r="187" spans="2:21" s="9" customFormat="1" ht="12.6" customHeight="1">
      <c r="B187" s="243"/>
      <c r="C187" s="246"/>
      <c r="D187" s="255" t="str">
        <f>IF(B187="","",IF(B187=1,DATE(YEAR($E$3),B187,C187),IF(B187=2,DATE(YEAR($E$3),B187,C187),IF(B187=3,DATE(YEAR($E$3),B187,C187),DATE(YEAR($P$3),B187,C187)))))</f>
        <v/>
      </c>
      <c r="E187" s="252" t="str">
        <f>IF(B187="","",TEXT(WEEKDAY(D187),"aaa"))</f>
        <v/>
      </c>
      <c r="F187" s="246"/>
      <c r="G187" s="264" t="str">
        <f>IF(F187="","",IF(F187&lt;100,VLOOKUP(F187,'研修事項 一覧'!$B$161:$D$209,2,FALSE),IF(F187&gt;=100,VLOOKUP(F187,'研修事項 一覧'!$F$161:$H$183,2,FALSE),"再入力")))</f>
        <v/>
      </c>
      <c r="H187" s="258" t="str">
        <f>IF(F187="","",IF(F187&lt;100,VLOOKUP(F187,'研修事項 一覧'!$B$161:$D$209,3,FALSE),IF(F187&gt;=100,VLOOKUP(F187,'研修事項 一覧'!$F$161:$H$183,3,FALSE),"再入力")))</f>
        <v/>
      </c>
      <c r="I187" s="125"/>
      <c r="J187" s="249"/>
      <c r="K187" s="125"/>
      <c r="L187" s="126"/>
      <c r="M187" s="127"/>
      <c r="N187" s="261"/>
      <c r="O187" s="85"/>
      <c r="P187" s="6"/>
      <c r="Q187" s="7"/>
      <c r="R187" s="12"/>
      <c r="S187" s="8"/>
      <c r="U187" s="100"/>
    </row>
    <row r="188" spans="2:21" s="9" customFormat="1" ht="12.6" customHeight="1">
      <c r="B188" s="244"/>
      <c r="C188" s="247"/>
      <c r="D188" s="256"/>
      <c r="E188" s="253"/>
      <c r="F188" s="247"/>
      <c r="G188" s="265"/>
      <c r="H188" s="259"/>
      <c r="I188" s="128"/>
      <c r="J188" s="250"/>
      <c r="K188" s="128"/>
      <c r="L188" s="129"/>
      <c r="M188" s="130"/>
      <c r="N188" s="262"/>
      <c r="O188" s="85"/>
      <c r="P188" s="6"/>
      <c r="Q188" s="7"/>
      <c r="R188" s="12"/>
      <c r="S188" s="8"/>
      <c r="U188" s="100"/>
    </row>
    <row r="189" spans="2:21" s="9" customFormat="1" ht="12.6" customHeight="1">
      <c r="B189" s="244"/>
      <c r="C189" s="247"/>
      <c r="D189" s="256"/>
      <c r="E189" s="253"/>
      <c r="F189" s="247"/>
      <c r="G189" s="265"/>
      <c r="H189" s="259"/>
      <c r="I189" s="128"/>
      <c r="J189" s="250"/>
      <c r="K189" s="128"/>
      <c r="L189" s="129"/>
      <c r="M189" s="130"/>
      <c r="N189" s="262"/>
      <c r="O189" s="85"/>
      <c r="P189" s="6"/>
      <c r="Q189" s="7"/>
      <c r="R189" s="12"/>
      <c r="S189" s="8"/>
      <c r="U189" s="100"/>
    </row>
    <row r="190" spans="2:21" s="9" customFormat="1" ht="12.6" customHeight="1">
      <c r="B190" s="244"/>
      <c r="C190" s="247"/>
      <c r="D190" s="256"/>
      <c r="E190" s="253"/>
      <c r="F190" s="247"/>
      <c r="G190" s="265"/>
      <c r="H190" s="259"/>
      <c r="I190" s="128"/>
      <c r="J190" s="250"/>
      <c r="K190" s="128"/>
      <c r="L190" s="129"/>
      <c r="M190" s="130"/>
      <c r="N190" s="262"/>
      <c r="O190" s="85"/>
      <c r="P190" s="6"/>
      <c r="Q190" s="7"/>
      <c r="R190" s="12"/>
      <c r="S190" s="8"/>
      <c r="U190" s="100"/>
    </row>
    <row r="191" spans="2:21" s="9" customFormat="1" ht="12.6" customHeight="1">
      <c r="B191" s="245"/>
      <c r="C191" s="248"/>
      <c r="D191" s="257"/>
      <c r="E191" s="254"/>
      <c r="F191" s="248"/>
      <c r="G191" s="266"/>
      <c r="H191" s="260"/>
      <c r="I191" s="131"/>
      <c r="J191" s="251"/>
      <c r="K191" s="131"/>
      <c r="L191" s="132"/>
      <c r="M191" s="133"/>
      <c r="N191" s="263"/>
      <c r="O191" s="85"/>
      <c r="P191" s="6"/>
      <c r="Q191" s="7"/>
      <c r="R191" s="12"/>
      <c r="S191" s="8"/>
      <c r="U191" s="100"/>
    </row>
    <row r="192" spans="2:21" s="9" customFormat="1" ht="12.6" customHeight="1">
      <c r="B192" s="243"/>
      <c r="C192" s="246"/>
      <c r="D192" s="255" t="str">
        <f>IF(B192="","",IF(B192=1,DATE(YEAR($E$3),B192,C192),IF(B192=2,DATE(YEAR($E$3),B192,C192),IF(B192=3,DATE(YEAR($E$3),B192,C192),DATE(YEAR($P$3),B192,C192)))))</f>
        <v/>
      </c>
      <c r="E192" s="252" t="str">
        <f>IF(B192="","",TEXT(WEEKDAY(D192),"aaa"))</f>
        <v/>
      </c>
      <c r="F192" s="246"/>
      <c r="G192" s="264" t="str">
        <f>IF(F192="","",IF(F192&lt;100,VLOOKUP(F192,'研修事項 一覧'!$B$161:$D$209,2,FALSE),IF(F192&gt;=100,VLOOKUP(F192,'研修事項 一覧'!$F$161:$H$183,2,FALSE),"再入力")))</f>
        <v/>
      </c>
      <c r="H192" s="258" t="str">
        <f>IF(F192="","",IF(F192&lt;100,VLOOKUP(F192,'研修事項 一覧'!$B$161:$D$209,3,FALSE),IF(F192&gt;=100,VLOOKUP(F192,'研修事項 一覧'!$F$161:$H$183,3,FALSE),"再入力")))</f>
        <v/>
      </c>
      <c r="I192" s="125"/>
      <c r="J192" s="249"/>
      <c r="K192" s="125"/>
      <c r="L192" s="126"/>
      <c r="M192" s="127"/>
      <c r="N192" s="261"/>
      <c r="O192" s="85"/>
      <c r="P192" s="6"/>
      <c r="Q192" s="7"/>
      <c r="R192" s="12"/>
      <c r="S192" s="8"/>
      <c r="U192" s="100"/>
    </row>
    <row r="193" spans="2:21" s="9" customFormat="1" ht="12.6" customHeight="1">
      <c r="B193" s="244"/>
      <c r="C193" s="247"/>
      <c r="D193" s="256"/>
      <c r="E193" s="253"/>
      <c r="F193" s="247"/>
      <c r="G193" s="265"/>
      <c r="H193" s="259"/>
      <c r="I193" s="128"/>
      <c r="J193" s="250"/>
      <c r="K193" s="128"/>
      <c r="L193" s="129"/>
      <c r="M193" s="130"/>
      <c r="N193" s="262"/>
      <c r="O193" s="85"/>
      <c r="P193" s="6"/>
      <c r="Q193" s="7"/>
      <c r="R193" s="12"/>
      <c r="S193" s="8"/>
      <c r="U193" s="100"/>
    </row>
    <row r="194" spans="2:21" s="9" customFormat="1" ht="12.6" customHeight="1">
      <c r="B194" s="244"/>
      <c r="C194" s="247"/>
      <c r="D194" s="256"/>
      <c r="E194" s="253"/>
      <c r="F194" s="247"/>
      <c r="G194" s="265"/>
      <c r="H194" s="259"/>
      <c r="I194" s="128"/>
      <c r="J194" s="250"/>
      <c r="K194" s="128"/>
      <c r="L194" s="129"/>
      <c r="M194" s="130"/>
      <c r="N194" s="262"/>
      <c r="O194" s="85"/>
      <c r="P194" s="6"/>
      <c r="Q194" s="7"/>
      <c r="R194" s="12"/>
      <c r="S194" s="8"/>
      <c r="U194" s="100"/>
    </row>
    <row r="195" spans="2:21" s="9" customFormat="1" ht="12.6" customHeight="1">
      <c r="B195" s="244"/>
      <c r="C195" s="247"/>
      <c r="D195" s="256"/>
      <c r="E195" s="253"/>
      <c r="F195" s="247"/>
      <c r="G195" s="265"/>
      <c r="H195" s="259"/>
      <c r="I195" s="128"/>
      <c r="J195" s="250"/>
      <c r="K195" s="128"/>
      <c r="L195" s="129"/>
      <c r="M195" s="130"/>
      <c r="N195" s="262"/>
      <c r="O195" s="85"/>
      <c r="P195" s="6"/>
      <c r="Q195" s="7"/>
      <c r="R195" s="12"/>
      <c r="S195" s="8"/>
      <c r="U195" s="100"/>
    </row>
    <row r="196" spans="2:21" s="9" customFormat="1" ht="12.6" customHeight="1">
      <c r="B196" s="245"/>
      <c r="C196" s="248"/>
      <c r="D196" s="257"/>
      <c r="E196" s="254"/>
      <c r="F196" s="248"/>
      <c r="G196" s="266"/>
      <c r="H196" s="260"/>
      <c r="I196" s="131"/>
      <c r="J196" s="251"/>
      <c r="K196" s="131"/>
      <c r="L196" s="132"/>
      <c r="M196" s="133"/>
      <c r="N196" s="263"/>
      <c r="O196" s="85"/>
      <c r="P196" s="6"/>
      <c r="Q196" s="7"/>
      <c r="R196" s="12"/>
      <c r="S196" s="8"/>
      <c r="U196" s="100"/>
    </row>
    <row r="197" spans="2:21" s="9" customFormat="1" ht="12.6" customHeight="1">
      <c r="B197" s="243"/>
      <c r="C197" s="246"/>
      <c r="D197" s="255" t="str">
        <f>IF(B197="","",IF(B197=1,DATE(YEAR($E$3),B197,C197),IF(B197=2,DATE(YEAR($E$3),B197,C197),IF(B197=3,DATE(YEAR($E$3),B197,C197),DATE(YEAR($P$3),B197,C197)))))</f>
        <v/>
      </c>
      <c r="E197" s="252" t="str">
        <f>IF(B197="","",TEXT(WEEKDAY(D197),"aaa"))</f>
        <v/>
      </c>
      <c r="F197" s="246"/>
      <c r="G197" s="264" t="str">
        <f>IF(F197="","",IF(F197&lt;100,VLOOKUP(F197,'研修事項 一覧'!$B$161:$D$209,2,FALSE),IF(F197&gt;=100,VLOOKUP(F197,'研修事項 一覧'!$F$161:$H$183,2,FALSE),"再入力")))</f>
        <v/>
      </c>
      <c r="H197" s="258" t="str">
        <f>IF(F197="","",IF(F197&lt;100,VLOOKUP(F197,'研修事項 一覧'!$B$161:$D$209,3,FALSE),IF(F197&gt;=100,VLOOKUP(F197,'研修事項 一覧'!$F$161:$H$183,3,FALSE),"再入力")))</f>
        <v/>
      </c>
      <c r="I197" s="125"/>
      <c r="J197" s="249"/>
      <c r="K197" s="125"/>
      <c r="L197" s="126"/>
      <c r="M197" s="127"/>
      <c r="N197" s="261"/>
      <c r="O197" s="85"/>
      <c r="P197" s="6"/>
      <c r="Q197" s="7"/>
      <c r="R197" s="12"/>
      <c r="S197" s="8"/>
      <c r="U197" s="100"/>
    </row>
    <row r="198" spans="2:21" s="9" customFormat="1" ht="12.6" customHeight="1">
      <c r="B198" s="244"/>
      <c r="C198" s="247"/>
      <c r="D198" s="256"/>
      <c r="E198" s="253"/>
      <c r="F198" s="247"/>
      <c r="G198" s="265"/>
      <c r="H198" s="259"/>
      <c r="I198" s="128"/>
      <c r="J198" s="250"/>
      <c r="K198" s="128"/>
      <c r="L198" s="129"/>
      <c r="M198" s="130"/>
      <c r="N198" s="262"/>
      <c r="O198" s="85"/>
      <c r="P198" s="6"/>
      <c r="Q198" s="7"/>
      <c r="R198" s="12"/>
      <c r="S198" s="8"/>
      <c r="U198" s="100"/>
    </row>
    <row r="199" spans="2:21" s="9" customFormat="1" ht="12.6" customHeight="1">
      <c r="B199" s="244"/>
      <c r="C199" s="247"/>
      <c r="D199" s="256"/>
      <c r="E199" s="253"/>
      <c r="F199" s="247"/>
      <c r="G199" s="265"/>
      <c r="H199" s="259"/>
      <c r="I199" s="128"/>
      <c r="J199" s="250"/>
      <c r="K199" s="128"/>
      <c r="L199" s="129"/>
      <c r="M199" s="130"/>
      <c r="N199" s="262"/>
      <c r="O199" s="85"/>
      <c r="P199" s="6"/>
      <c r="Q199" s="7"/>
      <c r="R199" s="12"/>
      <c r="S199" s="8"/>
      <c r="U199" s="100"/>
    </row>
    <row r="200" spans="2:21" s="9" customFormat="1" ht="12.6" customHeight="1">
      <c r="B200" s="244"/>
      <c r="C200" s="247"/>
      <c r="D200" s="256"/>
      <c r="E200" s="253"/>
      <c r="F200" s="247"/>
      <c r="G200" s="265"/>
      <c r="H200" s="259"/>
      <c r="I200" s="128"/>
      <c r="J200" s="250"/>
      <c r="K200" s="128"/>
      <c r="L200" s="129"/>
      <c r="M200" s="130"/>
      <c r="N200" s="262"/>
      <c r="O200" s="85"/>
      <c r="P200" s="6"/>
      <c r="Q200" s="7"/>
      <c r="R200" s="12"/>
      <c r="S200" s="8"/>
      <c r="U200" s="100"/>
    </row>
    <row r="201" spans="2:21" s="9" customFormat="1" ht="12.6" customHeight="1">
      <c r="B201" s="245"/>
      <c r="C201" s="248"/>
      <c r="D201" s="257"/>
      <c r="E201" s="254"/>
      <c r="F201" s="248"/>
      <c r="G201" s="266"/>
      <c r="H201" s="260"/>
      <c r="I201" s="131"/>
      <c r="J201" s="251"/>
      <c r="K201" s="131"/>
      <c r="L201" s="132"/>
      <c r="M201" s="133"/>
      <c r="N201" s="263"/>
      <c r="O201" s="85"/>
      <c r="P201" s="6"/>
      <c r="Q201" s="7"/>
      <c r="R201" s="12"/>
      <c r="S201" s="8"/>
      <c r="U201" s="100"/>
    </row>
    <row r="202" spans="2:21" s="9" customFormat="1" ht="12.6" customHeight="1">
      <c r="B202" s="243"/>
      <c r="C202" s="246"/>
      <c r="D202" s="255" t="str">
        <f>IF(B202="","",IF(B202=1,DATE(YEAR($E$3),B202,C202),IF(B202=2,DATE(YEAR($E$3),B202,C202),IF(B202=3,DATE(YEAR($E$3),B202,C202),DATE(YEAR($P$3),B202,C202)))))</f>
        <v/>
      </c>
      <c r="E202" s="252" t="str">
        <f>IF(B202="","",TEXT(WEEKDAY(D202),"aaa"))</f>
        <v/>
      </c>
      <c r="F202" s="246"/>
      <c r="G202" s="264" t="str">
        <f>IF(F202="","",IF(F202&lt;100,VLOOKUP(F202,'研修事項 一覧'!$B$161:$D$209,2,FALSE),IF(F202&gt;=100,VLOOKUP(F202,'研修事項 一覧'!$F$161:$H$183,2,FALSE),"再入力")))</f>
        <v/>
      </c>
      <c r="H202" s="258" t="str">
        <f>IF(F202="","",IF(F202&lt;100,VLOOKUP(F202,'研修事項 一覧'!$B$161:$D$209,3,FALSE),IF(F202&gt;=100,VLOOKUP(F202,'研修事項 一覧'!$F$161:$H$183,3,FALSE),"再入力")))</f>
        <v/>
      </c>
      <c r="I202" s="125"/>
      <c r="J202" s="249"/>
      <c r="K202" s="125"/>
      <c r="L202" s="126"/>
      <c r="M202" s="127"/>
      <c r="N202" s="261"/>
      <c r="O202" s="85"/>
      <c r="P202" s="6"/>
      <c r="Q202" s="7"/>
      <c r="R202" s="12"/>
      <c r="S202" s="8"/>
      <c r="U202" s="100"/>
    </row>
    <row r="203" spans="2:21" s="9" customFormat="1" ht="12.6" customHeight="1">
      <c r="B203" s="244"/>
      <c r="C203" s="247"/>
      <c r="D203" s="256"/>
      <c r="E203" s="253"/>
      <c r="F203" s="247"/>
      <c r="G203" s="265"/>
      <c r="H203" s="259"/>
      <c r="I203" s="128"/>
      <c r="J203" s="250"/>
      <c r="K203" s="128"/>
      <c r="L203" s="129"/>
      <c r="M203" s="130"/>
      <c r="N203" s="262"/>
      <c r="O203" s="85"/>
      <c r="P203" s="6"/>
      <c r="Q203" s="7"/>
      <c r="R203" s="12"/>
      <c r="S203" s="8"/>
      <c r="U203" s="100"/>
    </row>
    <row r="204" spans="2:21" s="9" customFormat="1" ht="12.6" customHeight="1">
      <c r="B204" s="244"/>
      <c r="C204" s="247"/>
      <c r="D204" s="256"/>
      <c r="E204" s="253"/>
      <c r="F204" s="247"/>
      <c r="G204" s="265"/>
      <c r="H204" s="259"/>
      <c r="I204" s="128"/>
      <c r="J204" s="250"/>
      <c r="K204" s="128"/>
      <c r="L204" s="129"/>
      <c r="M204" s="130"/>
      <c r="N204" s="262"/>
      <c r="O204" s="85"/>
      <c r="P204" s="6"/>
      <c r="Q204" s="7"/>
      <c r="R204" s="12"/>
      <c r="S204" s="8"/>
      <c r="U204" s="100"/>
    </row>
    <row r="205" spans="2:21" s="9" customFormat="1" ht="12.6" customHeight="1">
      <c r="B205" s="244"/>
      <c r="C205" s="247"/>
      <c r="D205" s="256"/>
      <c r="E205" s="253"/>
      <c r="F205" s="247"/>
      <c r="G205" s="265"/>
      <c r="H205" s="259"/>
      <c r="I205" s="128"/>
      <c r="J205" s="250"/>
      <c r="K205" s="128"/>
      <c r="L205" s="129"/>
      <c r="M205" s="130"/>
      <c r="N205" s="262"/>
      <c r="O205" s="85"/>
      <c r="P205" s="6"/>
      <c r="Q205" s="7"/>
      <c r="R205" s="12"/>
      <c r="S205" s="8"/>
      <c r="U205" s="100"/>
    </row>
    <row r="206" spans="2:21" s="9" customFormat="1" ht="12.6" customHeight="1">
      <c r="B206" s="245"/>
      <c r="C206" s="248"/>
      <c r="D206" s="257"/>
      <c r="E206" s="254"/>
      <c r="F206" s="248"/>
      <c r="G206" s="266"/>
      <c r="H206" s="260"/>
      <c r="I206" s="131"/>
      <c r="J206" s="251"/>
      <c r="K206" s="131"/>
      <c r="L206" s="132"/>
      <c r="M206" s="133"/>
      <c r="N206" s="263"/>
      <c r="O206" s="85"/>
      <c r="P206" s="6"/>
      <c r="Q206" s="7"/>
      <c r="R206" s="12"/>
      <c r="S206" s="8"/>
      <c r="U206" s="100"/>
    </row>
    <row r="207" spans="2:21" s="9" customFormat="1" ht="12.6" customHeight="1">
      <c r="B207" s="243"/>
      <c r="C207" s="246"/>
      <c r="D207" s="255" t="str">
        <f>IF(B207="","",IF(B207=1,DATE(YEAR($E$3),B207,C207),IF(B207=2,DATE(YEAR($E$3),B207,C207),IF(B207=3,DATE(YEAR($E$3),B207,C207),DATE(YEAR($P$3),B207,C207)))))</f>
        <v/>
      </c>
      <c r="E207" s="252" t="str">
        <f>IF(B207="","",TEXT(WEEKDAY(D207),"aaa"))</f>
        <v/>
      </c>
      <c r="F207" s="246"/>
      <c r="G207" s="264" t="str">
        <f>IF(F207="","",IF(F207&lt;100,VLOOKUP(F207,'研修事項 一覧'!$B$161:$D$209,2,FALSE),IF(F207&gt;=100,VLOOKUP(F207,'研修事項 一覧'!$F$161:$H$183,2,FALSE),"再入力")))</f>
        <v/>
      </c>
      <c r="H207" s="258" t="str">
        <f>IF(F207="","",IF(F207&lt;100,VLOOKUP(F207,'研修事項 一覧'!$B$161:$D$209,3,FALSE),IF(F207&gt;=100,VLOOKUP(F207,'研修事項 一覧'!$F$161:$H$183,3,FALSE),"再入力")))</f>
        <v/>
      </c>
      <c r="I207" s="125"/>
      <c r="J207" s="249"/>
      <c r="K207" s="125"/>
      <c r="L207" s="126"/>
      <c r="M207" s="127"/>
      <c r="N207" s="261"/>
      <c r="O207" s="85"/>
      <c r="P207" s="6"/>
      <c r="Q207" s="7"/>
      <c r="R207" s="12"/>
      <c r="S207" s="8"/>
      <c r="U207" s="100"/>
    </row>
    <row r="208" spans="2:21" s="9" customFormat="1" ht="12.6" customHeight="1">
      <c r="B208" s="244"/>
      <c r="C208" s="247"/>
      <c r="D208" s="256"/>
      <c r="E208" s="253"/>
      <c r="F208" s="247"/>
      <c r="G208" s="265"/>
      <c r="H208" s="259"/>
      <c r="I208" s="128"/>
      <c r="J208" s="250"/>
      <c r="K208" s="128"/>
      <c r="L208" s="129"/>
      <c r="M208" s="130"/>
      <c r="N208" s="262"/>
      <c r="O208" s="85"/>
      <c r="P208" s="6"/>
      <c r="Q208" s="7"/>
      <c r="R208" s="12"/>
      <c r="S208" s="8"/>
      <c r="U208" s="100"/>
    </row>
    <row r="209" spans="2:21" s="9" customFormat="1" ht="12.6" customHeight="1">
      <c r="B209" s="244"/>
      <c r="C209" s="247"/>
      <c r="D209" s="256"/>
      <c r="E209" s="253"/>
      <c r="F209" s="247"/>
      <c r="G209" s="265"/>
      <c r="H209" s="259"/>
      <c r="I209" s="128"/>
      <c r="J209" s="250"/>
      <c r="K209" s="128"/>
      <c r="L209" s="129"/>
      <c r="M209" s="130"/>
      <c r="N209" s="262"/>
      <c r="O209" s="85"/>
      <c r="P209" s="6"/>
      <c r="Q209" s="7"/>
      <c r="R209" s="12"/>
      <c r="S209" s="8"/>
      <c r="U209" s="100"/>
    </row>
    <row r="210" spans="2:21" s="9" customFormat="1" ht="12.6" customHeight="1">
      <c r="B210" s="244"/>
      <c r="C210" s="247"/>
      <c r="D210" s="256"/>
      <c r="E210" s="253"/>
      <c r="F210" s="247"/>
      <c r="G210" s="265"/>
      <c r="H210" s="259"/>
      <c r="I210" s="128"/>
      <c r="J210" s="250"/>
      <c r="K210" s="128"/>
      <c r="L210" s="129"/>
      <c r="M210" s="130"/>
      <c r="N210" s="262"/>
      <c r="O210" s="85"/>
      <c r="P210" s="6"/>
      <c r="Q210" s="7"/>
      <c r="R210" s="12"/>
      <c r="S210" s="8"/>
      <c r="U210" s="100"/>
    </row>
    <row r="211" spans="2:21" s="9" customFormat="1" ht="12.6" customHeight="1">
      <c r="B211" s="245"/>
      <c r="C211" s="248"/>
      <c r="D211" s="257"/>
      <c r="E211" s="254"/>
      <c r="F211" s="248"/>
      <c r="G211" s="266"/>
      <c r="H211" s="260"/>
      <c r="I211" s="131"/>
      <c r="J211" s="251"/>
      <c r="K211" s="131"/>
      <c r="L211" s="132"/>
      <c r="M211" s="133"/>
      <c r="N211" s="263"/>
      <c r="O211" s="85"/>
      <c r="P211" s="6"/>
      <c r="Q211" s="7"/>
      <c r="R211" s="12"/>
      <c r="S211" s="8"/>
      <c r="U211" s="100"/>
    </row>
    <row r="212" spans="2:21" s="9" customFormat="1" ht="12.6" customHeight="1">
      <c r="B212" s="243"/>
      <c r="C212" s="246"/>
      <c r="D212" s="255" t="str">
        <f>IF(B212="","",IF(B212=1,DATE(YEAR($E$3),B212,C212),IF(B212=2,DATE(YEAR($E$3),B212,C212),IF(B212=3,DATE(YEAR($E$3),B212,C212),DATE(YEAR($P$3),B212,C212)))))</f>
        <v/>
      </c>
      <c r="E212" s="252" t="str">
        <f>IF(B212="","",TEXT(WEEKDAY(D212),"aaa"))</f>
        <v/>
      </c>
      <c r="F212" s="246"/>
      <c r="G212" s="264" t="str">
        <f>IF(F212="","",IF(F212&lt;100,VLOOKUP(F212,'研修事項 一覧'!$B$161:$D$209,2,FALSE),IF(F212&gt;=100,VLOOKUP(F212,'研修事項 一覧'!$F$161:$H$183,2,FALSE),"再入力")))</f>
        <v/>
      </c>
      <c r="H212" s="258" t="str">
        <f>IF(F212="","",IF(F212&lt;100,VLOOKUP(F212,'研修事項 一覧'!$B$161:$D$209,3,FALSE),IF(F212&gt;=100,VLOOKUP(F212,'研修事項 一覧'!$F$161:$H$183,3,FALSE),"再入力")))</f>
        <v/>
      </c>
      <c r="I212" s="125"/>
      <c r="J212" s="249"/>
      <c r="K212" s="125"/>
      <c r="L212" s="126"/>
      <c r="M212" s="127"/>
      <c r="N212" s="261"/>
      <c r="O212" s="85"/>
      <c r="P212" s="6"/>
      <c r="Q212" s="7"/>
      <c r="R212" s="12"/>
      <c r="S212" s="8"/>
      <c r="U212" s="100"/>
    </row>
    <row r="213" spans="2:21" s="9" customFormat="1" ht="12.6" customHeight="1">
      <c r="B213" s="244"/>
      <c r="C213" s="247"/>
      <c r="D213" s="256"/>
      <c r="E213" s="253"/>
      <c r="F213" s="247"/>
      <c r="G213" s="265"/>
      <c r="H213" s="259"/>
      <c r="I213" s="128"/>
      <c r="J213" s="250"/>
      <c r="K213" s="128"/>
      <c r="L213" s="129"/>
      <c r="M213" s="130"/>
      <c r="N213" s="262"/>
      <c r="O213" s="85"/>
      <c r="P213" s="6"/>
      <c r="Q213" s="7"/>
      <c r="R213" s="12"/>
      <c r="S213" s="8"/>
      <c r="U213" s="100"/>
    </row>
    <row r="214" spans="2:21" s="9" customFormat="1" ht="12.6" customHeight="1">
      <c r="B214" s="244"/>
      <c r="C214" s="247"/>
      <c r="D214" s="256"/>
      <c r="E214" s="253"/>
      <c r="F214" s="247"/>
      <c r="G214" s="265"/>
      <c r="H214" s="259"/>
      <c r="I214" s="128"/>
      <c r="J214" s="250"/>
      <c r="K214" s="128"/>
      <c r="L214" s="129"/>
      <c r="M214" s="130"/>
      <c r="N214" s="262"/>
      <c r="O214" s="85"/>
      <c r="P214" s="6"/>
      <c r="Q214" s="7"/>
      <c r="R214" s="12"/>
      <c r="S214" s="8"/>
      <c r="U214" s="100"/>
    </row>
    <row r="215" spans="2:21" s="9" customFormat="1" ht="12.6" customHeight="1">
      <c r="B215" s="244"/>
      <c r="C215" s="247"/>
      <c r="D215" s="256"/>
      <c r="E215" s="253"/>
      <c r="F215" s="247"/>
      <c r="G215" s="265"/>
      <c r="H215" s="259"/>
      <c r="I215" s="128"/>
      <c r="J215" s="250"/>
      <c r="K215" s="128"/>
      <c r="L215" s="129"/>
      <c r="M215" s="130"/>
      <c r="N215" s="262"/>
      <c r="O215" s="85"/>
      <c r="P215" s="6"/>
      <c r="Q215" s="7"/>
      <c r="R215" s="12"/>
      <c r="S215" s="8"/>
      <c r="U215" s="100"/>
    </row>
    <row r="216" spans="2:21" s="9" customFormat="1" ht="12.6" customHeight="1">
      <c r="B216" s="245"/>
      <c r="C216" s="248"/>
      <c r="D216" s="257"/>
      <c r="E216" s="254"/>
      <c r="F216" s="248"/>
      <c r="G216" s="266"/>
      <c r="H216" s="260"/>
      <c r="I216" s="131"/>
      <c r="J216" s="251"/>
      <c r="K216" s="131"/>
      <c r="L216" s="132"/>
      <c r="M216" s="133"/>
      <c r="N216" s="263"/>
      <c r="O216" s="85"/>
      <c r="P216" s="6"/>
      <c r="Q216" s="7"/>
      <c r="R216" s="12"/>
      <c r="S216" s="8"/>
      <c r="U216" s="100"/>
    </row>
    <row r="217" spans="2:21" s="9" customFormat="1" ht="12.6" customHeight="1">
      <c r="B217" s="243"/>
      <c r="C217" s="246"/>
      <c r="D217" s="255" t="str">
        <f>IF(B217="","",IF(B217=1,DATE(YEAR($E$3),B217,C217),IF(B217=2,DATE(YEAR($E$3),B217,C217),IF(B217=3,DATE(YEAR($E$3),B217,C217),DATE(YEAR($P$3),B217,C217)))))</f>
        <v/>
      </c>
      <c r="E217" s="252" t="str">
        <f>IF(B217="","",TEXT(WEEKDAY(D217),"aaa"))</f>
        <v/>
      </c>
      <c r="F217" s="246"/>
      <c r="G217" s="264" t="str">
        <f>IF(F217="","",IF(F217&lt;100,VLOOKUP(F217,'研修事項 一覧'!$B$161:$D$209,2,FALSE),IF(F217&gt;=100,VLOOKUP(F217,'研修事項 一覧'!$F$161:$H$183,2,FALSE),"再入力")))</f>
        <v/>
      </c>
      <c r="H217" s="258" t="str">
        <f>IF(F217="","",IF(F217&lt;100,VLOOKUP(F217,'研修事項 一覧'!$B$161:$D$209,3,FALSE),IF(F217&gt;=100,VLOOKUP(F217,'研修事項 一覧'!$F$161:$H$183,3,FALSE),"再入力")))</f>
        <v/>
      </c>
      <c r="I217" s="125"/>
      <c r="J217" s="249"/>
      <c r="K217" s="125"/>
      <c r="L217" s="126"/>
      <c r="M217" s="127"/>
      <c r="N217" s="261"/>
      <c r="O217" s="85"/>
      <c r="P217" s="6"/>
      <c r="Q217" s="7"/>
      <c r="R217" s="12"/>
      <c r="S217" s="8"/>
      <c r="U217" s="100"/>
    </row>
    <row r="218" spans="2:21" s="9" customFormat="1" ht="12.6" customHeight="1">
      <c r="B218" s="244"/>
      <c r="C218" s="247"/>
      <c r="D218" s="256"/>
      <c r="E218" s="253"/>
      <c r="F218" s="247"/>
      <c r="G218" s="265"/>
      <c r="H218" s="259"/>
      <c r="I218" s="128"/>
      <c r="J218" s="250"/>
      <c r="K218" s="128"/>
      <c r="L218" s="129"/>
      <c r="M218" s="130"/>
      <c r="N218" s="262"/>
      <c r="O218" s="85"/>
      <c r="P218" s="6"/>
      <c r="Q218" s="7"/>
      <c r="R218" s="12"/>
      <c r="S218" s="8"/>
      <c r="U218" s="100"/>
    </row>
    <row r="219" spans="2:21" s="9" customFormat="1" ht="12.6" customHeight="1">
      <c r="B219" s="244"/>
      <c r="C219" s="247"/>
      <c r="D219" s="256"/>
      <c r="E219" s="253"/>
      <c r="F219" s="247"/>
      <c r="G219" s="265"/>
      <c r="H219" s="259"/>
      <c r="I219" s="128"/>
      <c r="J219" s="250"/>
      <c r="K219" s="128"/>
      <c r="L219" s="129"/>
      <c r="M219" s="130"/>
      <c r="N219" s="262"/>
      <c r="O219" s="85"/>
      <c r="P219" s="6"/>
      <c r="Q219" s="7"/>
      <c r="R219" s="12"/>
      <c r="S219" s="8"/>
      <c r="U219" s="100"/>
    </row>
    <row r="220" spans="2:21" s="9" customFormat="1" ht="12.6" customHeight="1">
      <c r="B220" s="244"/>
      <c r="C220" s="247"/>
      <c r="D220" s="256"/>
      <c r="E220" s="253"/>
      <c r="F220" s="247"/>
      <c r="G220" s="265"/>
      <c r="H220" s="259"/>
      <c r="I220" s="128"/>
      <c r="J220" s="250"/>
      <c r="K220" s="128"/>
      <c r="L220" s="129"/>
      <c r="M220" s="130"/>
      <c r="N220" s="262"/>
      <c r="O220" s="85"/>
      <c r="P220" s="6"/>
      <c r="Q220" s="7"/>
      <c r="R220" s="12"/>
      <c r="S220" s="8"/>
      <c r="U220" s="100"/>
    </row>
    <row r="221" spans="2:21" s="9" customFormat="1" ht="12.6" customHeight="1">
      <c r="B221" s="245"/>
      <c r="C221" s="248"/>
      <c r="D221" s="257"/>
      <c r="E221" s="254"/>
      <c r="F221" s="248"/>
      <c r="G221" s="266"/>
      <c r="H221" s="260"/>
      <c r="I221" s="131"/>
      <c r="J221" s="251"/>
      <c r="K221" s="131"/>
      <c r="L221" s="132"/>
      <c r="M221" s="133"/>
      <c r="N221" s="263"/>
      <c r="O221" s="85"/>
      <c r="P221" s="6"/>
      <c r="Q221" s="7"/>
      <c r="R221" s="12"/>
      <c r="S221" s="8"/>
      <c r="U221" s="100"/>
    </row>
    <row r="222" spans="2:21" s="9" customFormat="1" ht="12.6" customHeight="1">
      <c r="B222" s="243"/>
      <c r="C222" s="246"/>
      <c r="D222" s="255" t="str">
        <f>IF(B222="","",IF(B222=1,DATE(YEAR($E$3),B222,C222),IF(B222=2,DATE(YEAR($E$3),B222,C222),IF(B222=3,DATE(YEAR($E$3),B222,C222),DATE(YEAR($P$3),B222,C222)))))</f>
        <v/>
      </c>
      <c r="E222" s="252" t="str">
        <f>IF(B222="","",TEXT(WEEKDAY(D222),"aaa"))</f>
        <v/>
      </c>
      <c r="F222" s="246"/>
      <c r="G222" s="264" t="str">
        <f>IF(F222="","",IF(F222&lt;100,VLOOKUP(F222,'研修事項 一覧'!$B$161:$D$209,2,FALSE),IF(F222&gt;=100,VLOOKUP(F222,'研修事項 一覧'!$F$161:$H$183,2,FALSE),"再入力")))</f>
        <v/>
      </c>
      <c r="H222" s="258" t="str">
        <f>IF(F222="","",IF(F222&lt;100,VLOOKUP(F222,'研修事項 一覧'!$B$161:$D$209,3,FALSE),IF(F222&gt;=100,VLOOKUP(F222,'研修事項 一覧'!$F$161:$H$183,3,FALSE),"再入力")))</f>
        <v/>
      </c>
      <c r="I222" s="125"/>
      <c r="J222" s="249"/>
      <c r="K222" s="125"/>
      <c r="L222" s="126"/>
      <c r="M222" s="127"/>
      <c r="N222" s="261"/>
      <c r="O222" s="85"/>
      <c r="P222" s="6"/>
      <c r="Q222" s="7"/>
      <c r="R222" s="12"/>
      <c r="S222" s="8"/>
      <c r="U222" s="100"/>
    </row>
    <row r="223" spans="2:21" s="9" customFormat="1" ht="12.6" customHeight="1">
      <c r="B223" s="244"/>
      <c r="C223" s="247"/>
      <c r="D223" s="256"/>
      <c r="E223" s="253"/>
      <c r="F223" s="247"/>
      <c r="G223" s="265"/>
      <c r="H223" s="259"/>
      <c r="I223" s="128"/>
      <c r="J223" s="250"/>
      <c r="K223" s="128"/>
      <c r="L223" s="129"/>
      <c r="M223" s="130"/>
      <c r="N223" s="262"/>
      <c r="O223" s="85"/>
      <c r="P223" s="6"/>
      <c r="Q223" s="7"/>
      <c r="R223" s="12"/>
      <c r="S223" s="8"/>
      <c r="U223" s="100"/>
    </row>
    <row r="224" spans="2:21" s="9" customFormat="1" ht="12.6" customHeight="1">
      <c r="B224" s="244"/>
      <c r="C224" s="247"/>
      <c r="D224" s="256"/>
      <c r="E224" s="253"/>
      <c r="F224" s="247"/>
      <c r="G224" s="265"/>
      <c r="H224" s="259"/>
      <c r="I224" s="128"/>
      <c r="J224" s="250"/>
      <c r="K224" s="128"/>
      <c r="L224" s="129"/>
      <c r="M224" s="130"/>
      <c r="N224" s="262"/>
      <c r="O224" s="85"/>
      <c r="P224" s="6"/>
      <c r="Q224" s="7"/>
      <c r="R224" s="12"/>
      <c r="S224" s="8"/>
      <c r="U224" s="100"/>
    </row>
    <row r="225" spans="2:21" s="9" customFormat="1" ht="12.6" customHeight="1">
      <c r="B225" s="244"/>
      <c r="C225" s="247"/>
      <c r="D225" s="256"/>
      <c r="E225" s="253"/>
      <c r="F225" s="247"/>
      <c r="G225" s="265"/>
      <c r="H225" s="259"/>
      <c r="I225" s="128"/>
      <c r="J225" s="250"/>
      <c r="K225" s="128"/>
      <c r="L225" s="129"/>
      <c r="M225" s="130"/>
      <c r="N225" s="262"/>
      <c r="O225" s="85"/>
      <c r="P225" s="6"/>
      <c r="Q225" s="7"/>
      <c r="R225" s="12"/>
      <c r="S225" s="8"/>
      <c r="U225" s="100"/>
    </row>
    <row r="226" spans="2:21" s="9" customFormat="1" ht="12.6" customHeight="1">
      <c r="B226" s="245"/>
      <c r="C226" s="248"/>
      <c r="D226" s="257"/>
      <c r="E226" s="254"/>
      <c r="F226" s="248"/>
      <c r="G226" s="266"/>
      <c r="H226" s="260"/>
      <c r="I226" s="131"/>
      <c r="J226" s="251"/>
      <c r="K226" s="131"/>
      <c r="L226" s="132"/>
      <c r="M226" s="133"/>
      <c r="N226" s="263"/>
      <c r="O226" s="85"/>
      <c r="P226" s="6"/>
      <c r="Q226" s="7"/>
      <c r="R226" s="12"/>
      <c r="S226" s="8"/>
      <c r="U226" s="100"/>
    </row>
    <row r="227" spans="2:21" s="9" customFormat="1" ht="12.6" customHeight="1">
      <c r="B227" s="243"/>
      <c r="C227" s="246"/>
      <c r="D227" s="255" t="str">
        <f>IF(B227="","",IF(B227=1,DATE(YEAR($E$3),B227,C227),IF(B227=2,DATE(YEAR($E$3),B227,C227),IF(B227=3,DATE(YEAR($E$3),B227,C227),DATE(YEAR($P$3),B227,C227)))))</f>
        <v/>
      </c>
      <c r="E227" s="252" t="str">
        <f>IF(B227="","",TEXT(WEEKDAY(D227),"aaa"))</f>
        <v/>
      </c>
      <c r="F227" s="246"/>
      <c r="G227" s="264" t="str">
        <f>IF(F227="","",IF(F227&lt;100,VLOOKUP(F227,'研修事項 一覧'!$B$161:$D$209,2,FALSE),IF(F227&gt;=100,VLOOKUP(F227,'研修事項 一覧'!$F$161:$H$183,2,FALSE),"再入力")))</f>
        <v/>
      </c>
      <c r="H227" s="258" t="str">
        <f>IF(F227="","",IF(F227&lt;100,VLOOKUP(F227,'研修事項 一覧'!$B$161:$D$209,3,FALSE),IF(F227&gt;=100,VLOOKUP(F227,'研修事項 一覧'!$F$161:$H$183,3,FALSE),"再入力")))</f>
        <v/>
      </c>
      <c r="I227" s="125"/>
      <c r="J227" s="249"/>
      <c r="K227" s="125"/>
      <c r="L227" s="126"/>
      <c r="M227" s="127"/>
      <c r="N227" s="261"/>
      <c r="O227" s="85"/>
      <c r="P227" s="6"/>
      <c r="Q227" s="7"/>
      <c r="R227" s="12"/>
      <c r="S227" s="8"/>
      <c r="U227" s="100"/>
    </row>
    <row r="228" spans="2:21" s="9" customFormat="1" ht="12.6" customHeight="1">
      <c r="B228" s="244"/>
      <c r="C228" s="247"/>
      <c r="D228" s="256"/>
      <c r="E228" s="253"/>
      <c r="F228" s="247"/>
      <c r="G228" s="265"/>
      <c r="H228" s="259"/>
      <c r="I228" s="128"/>
      <c r="J228" s="250"/>
      <c r="K228" s="128"/>
      <c r="L228" s="129"/>
      <c r="M228" s="130"/>
      <c r="N228" s="262"/>
      <c r="O228" s="85"/>
      <c r="P228" s="6"/>
      <c r="Q228" s="7"/>
      <c r="R228" s="12"/>
      <c r="S228" s="8"/>
      <c r="U228" s="100"/>
    </row>
    <row r="229" spans="2:21" s="9" customFormat="1" ht="12.6" customHeight="1">
      <c r="B229" s="244"/>
      <c r="C229" s="247"/>
      <c r="D229" s="256"/>
      <c r="E229" s="253"/>
      <c r="F229" s="247"/>
      <c r="G229" s="265"/>
      <c r="H229" s="259"/>
      <c r="I229" s="128"/>
      <c r="J229" s="250"/>
      <c r="K229" s="128"/>
      <c r="L229" s="129"/>
      <c r="M229" s="130"/>
      <c r="N229" s="262"/>
      <c r="O229" s="85"/>
      <c r="P229" s="6"/>
      <c r="Q229" s="7"/>
      <c r="R229" s="12"/>
      <c r="S229" s="8"/>
      <c r="U229" s="100"/>
    </row>
    <row r="230" spans="2:21" s="9" customFormat="1" ht="12.6" customHeight="1">
      <c r="B230" s="244"/>
      <c r="C230" s="247"/>
      <c r="D230" s="256"/>
      <c r="E230" s="253"/>
      <c r="F230" s="247"/>
      <c r="G230" s="265"/>
      <c r="H230" s="259"/>
      <c r="I230" s="128"/>
      <c r="J230" s="250"/>
      <c r="K230" s="128"/>
      <c r="L230" s="129"/>
      <c r="M230" s="130"/>
      <c r="N230" s="262"/>
      <c r="O230" s="85"/>
      <c r="P230" s="6"/>
      <c r="Q230" s="7"/>
      <c r="R230" s="12"/>
      <c r="S230" s="8"/>
      <c r="U230" s="100"/>
    </row>
    <row r="231" spans="2:21" s="9" customFormat="1" ht="12.6" customHeight="1">
      <c r="B231" s="245"/>
      <c r="C231" s="248"/>
      <c r="D231" s="257"/>
      <c r="E231" s="254"/>
      <c r="F231" s="248"/>
      <c r="G231" s="266"/>
      <c r="H231" s="260"/>
      <c r="I231" s="131"/>
      <c r="J231" s="251"/>
      <c r="K231" s="131"/>
      <c r="L231" s="132"/>
      <c r="M231" s="133"/>
      <c r="N231" s="263"/>
      <c r="O231" s="85"/>
      <c r="P231" s="6"/>
      <c r="Q231" s="7"/>
      <c r="R231" s="12"/>
      <c r="S231" s="8"/>
      <c r="U231" s="100"/>
    </row>
    <row r="232" spans="2:21" s="9" customFormat="1" ht="12.6" customHeight="1">
      <c r="B232" s="243"/>
      <c r="C232" s="246"/>
      <c r="D232" s="255" t="str">
        <f>IF(B232="","",IF(B232=1,DATE(YEAR($E$3),B232,C232),IF(B232=2,DATE(YEAR($E$3),B232,C232),IF(B232=3,DATE(YEAR($E$3),B232,C232),DATE(YEAR($P$3),B232,C232)))))</f>
        <v/>
      </c>
      <c r="E232" s="252" t="str">
        <f>IF(B232="","",TEXT(WEEKDAY(D232),"aaa"))</f>
        <v/>
      </c>
      <c r="F232" s="246"/>
      <c r="G232" s="264" t="str">
        <f>IF(F232="","",IF(F232&lt;100,VLOOKUP(F232,'研修事項 一覧'!$B$161:$D$209,2,FALSE),IF(F232&gt;=100,VLOOKUP(F232,'研修事項 一覧'!$F$161:$H$183,2,FALSE),"再入力")))</f>
        <v/>
      </c>
      <c r="H232" s="258" t="str">
        <f>IF(F232="","",IF(F232&lt;100,VLOOKUP(F232,'研修事項 一覧'!$B$161:$D$209,3,FALSE),IF(F232&gt;=100,VLOOKUP(F232,'研修事項 一覧'!$F$161:$H$183,3,FALSE),"再入力")))</f>
        <v/>
      </c>
      <c r="I232" s="125"/>
      <c r="J232" s="249"/>
      <c r="K232" s="125"/>
      <c r="L232" s="126"/>
      <c r="M232" s="127"/>
      <c r="N232" s="261"/>
      <c r="O232" s="85"/>
      <c r="P232" s="6"/>
      <c r="Q232" s="7"/>
      <c r="R232" s="12"/>
      <c r="S232" s="8"/>
      <c r="U232" s="100"/>
    </row>
    <row r="233" spans="2:21" s="9" customFormat="1" ht="12.6" customHeight="1">
      <c r="B233" s="244"/>
      <c r="C233" s="247"/>
      <c r="D233" s="256"/>
      <c r="E233" s="253"/>
      <c r="F233" s="247"/>
      <c r="G233" s="265"/>
      <c r="H233" s="259"/>
      <c r="I233" s="128"/>
      <c r="J233" s="250"/>
      <c r="K233" s="128"/>
      <c r="L233" s="129"/>
      <c r="M233" s="130"/>
      <c r="N233" s="262"/>
      <c r="O233" s="85"/>
      <c r="P233" s="6"/>
      <c r="Q233" s="7"/>
      <c r="R233" s="12"/>
      <c r="S233" s="8"/>
      <c r="U233" s="100"/>
    </row>
    <row r="234" spans="2:21" s="9" customFormat="1" ht="12.6" customHeight="1">
      <c r="B234" s="244"/>
      <c r="C234" s="247"/>
      <c r="D234" s="256"/>
      <c r="E234" s="253"/>
      <c r="F234" s="247"/>
      <c r="G234" s="265"/>
      <c r="H234" s="259"/>
      <c r="I234" s="128"/>
      <c r="J234" s="250"/>
      <c r="K234" s="128"/>
      <c r="L234" s="129"/>
      <c r="M234" s="130"/>
      <c r="N234" s="262"/>
      <c r="O234" s="85"/>
      <c r="P234" s="6"/>
      <c r="Q234" s="7"/>
      <c r="R234" s="12"/>
      <c r="S234" s="8"/>
      <c r="U234" s="96"/>
    </row>
    <row r="235" spans="2:21" s="9" customFormat="1" ht="12.6" customHeight="1">
      <c r="B235" s="244"/>
      <c r="C235" s="247"/>
      <c r="D235" s="256"/>
      <c r="E235" s="253"/>
      <c r="F235" s="247"/>
      <c r="G235" s="265"/>
      <c r="H235" s="259"/>
      <c r="I235" s="128"/>
      <c r="J235" s="250"/>
      <c r="K235" s="128"/>
      <c r="L235" s="129"/>
      <c r="M235" s="130"/>
      <c r="N235" s="262"/>
      <c r="O235" s="85"/>
      <c r="P235" s="6"/>
      <c r="Q235" s="7"/>
      <c r="R235" s="12"/>
      <c r="S235" s="8"/>
      <c r="U235" s="97"/>
    </row>
    <row r="236" spans="2:21" ht="12.6" customHeight="1">
      <c r="B236" s="245"/>
      <c r="C236" s="248"/>
      <c r="D236" s="257"/>
      <c r="E236" s="254"/>
      <c r="F236" s="248"/>
      <c r="G236" s="266"/>
      <c r="H236" s="260"/>
      <c r="I236" s="131"/>
      <c r="J236" s="251"/>
      <c r="K236" s="131"/>
      <c r="L236" s="132"/>
      <c r="M236" s="133"/>
      <c r="N236" s="263"/>
    </row>
    <row r="237" spans="2:21" ht="12.6" customHeight="1">
      <c r="B237" s="243"/>
      <c r="C237" s="246"/>
      <c r="D237" s="255" t="str">
        <f>IF(B237="","",IF(B237=1,DATE(YEAR($E$3),B237,C237),IF(B237=2,DATE(YEAR($E$3),B237,C237),IF(B237=3,DATE(YEAR($E$3),B237,C237),DATE(YEAR($P$3),B237,C237)))))</f>
        <v/>
      </c>
      <c r="E237" s="252" t="str">
        <f>IF(B237="","",TEXT(WEEKDAY(D237),"aaa"))</f>
        <v/>
      </c>
      <c r="F237" s="246"/>
      <c r="G237" s="264" t="str">
        <f>IF(F237="","",IF(F237&lt;100,VLOOKUP(F237,'研修事項 一覧'!$B$161:$D$209,2,FALSE),IF(F237&gt;=100,VLOOKUP(F237,'研修事項 一覧'!$F$161:$H$183,2,FALSE),"再入力")))</f>
        <v/>
      </c>
      <c r="H237" s="258" t="str">
        <f>IF(F237="","",IF(F237&lt;100,VLOOKUP(F237,'研修事項 一覧'!$B$161:$D$209,3,FALSE),IF(F237&gt;=100,VLOOKUP(F237,'研修事項 一覧'!$F$161:$H$183,3,FALSE),"再入力")))</f>
        <v/>
      </c>
      <c r="I237" s="125"/>
      <c r="J237" s="249"/>
      <c r="K237" s="125"/>
      <c r="L237" s="126"/>
      <c r="M237" s="127"/>
      <c r="N237" s="261"/>
    </row>
    <row r="238" spans="2:21" ht="12.6" customHeight="1">
      <c r="B238" s="244"/>
      <c r="C238" s="247"/>
      <c r="D238" s="256"/>
      <c r="E238" s="253"/>
      <c r="F238" s="247"/>
      <c r="G238" s="265"/>
      <c r="H238" s="259"/>
      <c r="I238" s="128"/>
      <c r="J238" s="250"/>
      <c r="K238" s="128"/>
      <c r="L238" s="129"/>
      <c r="M238" s="130"/>
      <c r="N238" s="262"/>
    </row>
    <row r="239" spans="2:21" ht="12.6" customHeight="1">
      <c r="B239" s="244"/>
      <c r="C239" s="247"/>
      <c r="D239" s="256"/>
      <c r="E239" s="253"/>
      <c r="F239" s="247"/>
      <c r="G239" s="265"/>
      <c r="H239" s="259"/>
      <c r="I239" s="128"/>
      <c r="J239" s="250"/>
      <c r="K239" s="128"/>
      <c r="L239" s="129"/>
      <c r="M239" s="130"/>
      <c r="N239" s="262"/>
    </row>
    <row r="240" spans="2:21" ht="12.6" customHeight="1">
      <c r="B240" s="244"/>
      <c r="C240" s="247"/>
      <c r="D240" s="256"/>
      <c r="E240" s="253"/>
      <c r="F240" s="247"/>
      <c r="G240" s="265"/>
      <c r="H240" s="259"/>
      <c r="I240" s="128"/>
      <c r="J240" s="250"/>
      <c r="K240" s="128"/>
      <c r="L240" s="129"/>
      <c r="M240" s="130"/>
      <c r="N240" s="262"/>
    </row>
    <row r="241" spans="2:14" ht="12.6" customHeight="1">
      <c r="B241" s="245"/>
      <c r="C241" s="248"/>
      <c r="D241" s="257"/>
      <c r="E241" s="254"/>
      <c r="F241" s="248"/>
      <c r="G241" s="266"/>
      <c r="H241" s="260"/>
      <c r="I241" s="131"/>
      <c r="J241" s="251"/>
      <c r="K241" s="131"/>
      <c r="L241" s="132"/>
      <c r="M241" s="133"/>
      <c r="N241" s="263"/>
    </row>
    <row r="242" spans="2:14" ht="12.6" customHeight="1">
      <c r="B242" s="243"/>
      <c r="C242" s="246"/>
      <c r="D242" s="255" t="str">
        <f>IF(B242="","",IF(B242=1,DATE(YEAR($E$3),B242,C242),IF(B242=2,DATE(YEAR($E$3),B242,C242),IF(B242=3,DATE(YEAR($E$3),B242,C242),DATE(YEAR($P$3),B242,C242)))))</f>
        <v/>
      </c>
      <c r="E242" s="252" t="str">
        <f>IF(B242="","",TEXT(WEEKDAY(D242),"aaa"))</f>
        <v/>
      </c>
      <c r="F242" s="246"/>
      <c r="G242" s="264" t="str">
        <f>IF(F242="","",IF(F242&lt;100,VLOOKUP(F242,'研修事項 一覧'!$B$161:$D$209,2,FALSE),IF(F242&gt;=100,VLOOKUP(F242,'研修事項 一覧'!$F$161:$H$183,2,FALSE),"再入力")))</f>
        <v/>
      </c>
      <c r="H242" s="258" t="str">
        <f>IF(F242="","",IF(F242&lt;100,VLOOKUP(F242,'研修事項 一覧'!$B$161:$D$209,3,FALSE),IF(F242&gt;=100,VLOOKUP(F242,'研修事項 一覧'!$F$161:$H$183,3,FALSE),"再入力")))</f>
        <v/>
      </c>
      <c r="I242" s="125"/>
      <c r="J242" s="249"/>
      <c r="K242" s="125"/>
      <c r="L242" s="126"/>
      <c r="M242" s="127"/>
      <c r="N242" s="261"/>
    </row>
    <row r="243" spans="2:14" ht="12.6" customHeight="1">
      <c r="B243" s="244"/>
      <c r="C243" s="247"/>
      <c r="D243" s="256"/>
      <c r="E243" s="253"/>
      <c r="F243" s="247"/>
      <c r="G243" s="265"/>
      <c r="H243" s="259"/>
      <c r="I243" s="128"/>
      <c r="J243" s="250"/>
      <c r="K243" s="128"/>
      <c r="L243" s="129"/>
      <c r="M243" s="130"/>
      <c r="N243" s="262"/>
    </row>
    <row r="244" spans="2:14" ht="12.6" customHeight="1">
      <c r="B244" s="244"/>
      <c r="C244" s="247"/>
      <c r="D244" s="256"/>
      <c r="E244" s="253"/>
      <c r="F244" s="247"/>
      <c r="G244" s="265"/>
      <c r="H244" s="259"/>
      <c r="I244" s="128"/>
      <c r="J244" s="250"/>
      <c r="K244" s="128"/>
      <c r="L244" s="129"/>
      <c r="M244" s="130"/>
      <c r="N244" s="262"/>
    </row>
    <row r="245" spans="2:14" ht="12.6" customHeight="1">
      <c r="B245" s="244"/>
      <c r="C245" s="247"/>
      <c r="D245" s="256"/>
      <c r="E245" s="253"/>
      <c r="F245" s="247"/>
      <c r="G245" s="265"/>
      <c r="H245" s="259"/>
      <c r="I245" s="128"/>
      <c r="J245" s="250"/>
      <c r="K245" s="128"/>
      <c r="L245" s="129"/>
      <c r="M245" s="130"/>
      <c r="N245" s="262"/>
    </row>
    <row r="246" spans="2:14" ht="12.6" customHeight="1">
      <c r="B246" s="245"/>
      <c r="C246" s="248"/>
      <c r="D246" s="257"/>
      <c r="E246" s="254"/>
      <c r="F246" s="248"/>
      <c r="G246" s="266"/>
      <c r="H246" s="260"/>
      <c r="I246" s="131"/>
      <c r="J246" s="251"/>
      <c r="K246" s="131"/>
      <c r="L246" s="132"/>
      <c r="M246" s="133"/>
      <c r="N246" s="263"/>
    </row>
    <row r="247" spans="2:14" ht="12.6" customHeight="1">
      <c r="B247" s="243"/>
      <c r="C247" s="246"/>
      <c r="D247" s="255" t="str">
        <f>IF(B247="","",IF(B247=1,DATE(YEAR($E$3),B247,C247),IF(B247=2,DATE(YEAR($E$3),B247,C247),IF(B247=3,DATE(YEAR($E$3),B247,C247),DATE(YEAR($P$3),B247,C247)))))</f>
        <v/>
      </c>
      <c r="E247" s="252" t="str">
        <f>IF(B247="","",TEXT(WEEKDAY(D247),"aaa"))</f>
        <v/>
      </c>
      <c r="F247" s="246"/>
      <c r="G247" s="264" t="str">
        <f>IF(F247="","",IF(F247&lt;100,VLOOKUP(F247,'研修事項 一覧'!$B$161:$D$209,2,FALSE),IF(F247&gt;=100,VLOOKUP(F247,'研修事項 一覧'!$F$161:$H$183,2,FALSE),"再入力")))</f>
        <v/>
      </c>
      <c r="H247" s="258" t="str">
        <f>IF(F247="","",IF(F247&lt;100,VLOOKUP(F247,'研修事項 一覧'!$B$161:$D$209,3,FALSE),IF(F247&gt;=100,VLOOKUP(F247,'研修事項 一覧'!$F$161:$H$183,3,FALSE),"再入力")))</f>
        <v/>
      </c>
      <c r="I247" s="125"/>
      <c r="J247" s="249"/>
      <c r="K247" s="125"/>
      <c r="L247" s="126"/>
      <c r="M247" s="127"/>
      <c r="N247" s="261"/>
    </row>
    <row r="248" spans="2:14" ht="12.6" customHeight="1">
      <c r="B248" s="244"/>
      <c r="C248" s="247"/>
      <c r="D248" s="256"/>
      <c r="E248" s="253"/>
      <c r="F248" s="247"/>
      <c r="G248" s="265"/>
      <c r="H248" s="259"/>
      <c r="I248" s="128"/>
      <c r="J248" s="250"/>
      <c r="K248" s="128"/>
      <c r="L248" s="129"/>
      <c r="M248" s="130"/>
      <c r="N248" s="262"/>
    </row>
    <row r="249" spans="2:14" ht="12.6" customHeight="1">
      <c r="B249" s="244"/>
      <c r="C249" s="247"/>
      <c r="D249" s="256"/>
      <c r="E249" s="253"/>
      <c r="F249" s="247"/>
      <c r="G249" s="265"/>
      <c r="H249" s="259"/>
      <c r="I249" s="128"/>
      <c r="J249" s="250"/>
      <c r="K249" s="128"/>
      <c r="L249" s="129"/>
      <c r="M249" s="130"/>
      <c r="N249" s="262"/>
    </row>
    <row r="250" spans="2:14" ht="12.6" customHeight="1">
      <c r="B250" s="244"/>
      <c r="C250" s="247"/>
      <c r="D250" s="256"/>
      <c r="E250" s="253"/>
      <c r="F250" s="247"/>
      <c r="G250" s="265"/>
      <c r="H250" s="259"/>
      <c r="I250" s="128"/>
      <c r="J250" s="250"/>
      <c r="K250" s="128"/>
      <c r="L250" s="129"/>
      <c r="M250" s="130"/>
      <c r="N250" s="262"/>
    </row>
    <row r="251" spans="2:14" ht="12.6" customHeight="1">
      <c r="B251" s="245"/>
      <c r="C251" s="248"/>
      <c r="D251" s="257"/>
      <c r="E251" s="254"/>
      <c r="F251" s="248"/>
      <c r="G251" s="266"/>
      <c r="H251" s="260"/>
      <c r="I251" s="131"/>
      <c r="J251" s="251"/>
      <c r="K251" s="131"/>
      <c r="L251" s="132"/>
      <c r="M251" s="133"/>
      <c r="N251" s="263"/>
    </row>
    <row r="252" spans="2:14" ht="12.6" customHeight="1">
      <c r="B252" s="243"/>
      <c r="C252" s="246"/>
      <c r="D252" s="255" t="str">
        <f>IF(B252="","",IF(B252=1,DATE(YEAR($E$3),B252,C252),IF(B252=2,DATE(YEAR($E$3),B252,C252),IF(B252=3,DATE(YEAR($E$3),B252,C252),DATE(YEAR($P$3),B252,C252)))))</f>
        <v/>
      </c>
      <c r="E252" s="252" t="str">
        <f>IF(B252="","",TEXT(WEEKDAY(D252),"aaa"))</f>
        <v/>
      </c>
      <c r="F252" s="246"/>
      <c r="G252" s="264" t="str">
        <f>IF(F252="","",IF(F252&lt;100,VLOOKUP(F252,'研修事項 一覧'!$B$161:$D$209,2,FALSE),IF(F252&gt;=100,VLOOKUP(F252,'研修事項 一覧'!$F$161:$H$183,2,FALSE),"再入力")))</f>
        <v/>
      </c>
      <c r="H252" s="258" t="str">
        <f>IF(F252="","",IF(F252&lt;100,VLOOKUP(F252,'研修事項 一覧'!$B$161:$D$209,3,FALSE),IF(F252&gt;=100,VLOOKUP(F252,'研修事項 一覧'!$F$161:$H$183,3,FALSE),"再入力")))</f>
        <v/>
      </c>
      <c r="I252" s="125"/>
      <c r="J252" s="249"/>
      <c r="K252" s="125"/>
      <c r="L252" s="126"/>
      <c r="M252" s="127"/>
      <c r="N252" s="261"/>
    </row>
    <row r="253" spans="2:14" ht="12.6" customHeight="1">
      <c r="B253" s="244"/>
      <c r="C253" s="247"/>
      <c r="D253" s="256"/>
      <c r="E253" s="253"/>
      <c r="F253" s="247"/>
      <c r="G253" s="265"/>
      <c r="H253" s="259"/>
      <c r="I253" s="128"/>
      <c r="J253" s="250"/>
      <c r="K253" s="128"/>
      <c r="L253" s="129"/>
      <c r="M253" s="130"/>
      <c r="N253" s="262"/>
    </row>
    <row r="254" spans="2:14" ht="12.6" customHeight="1">
      <c r="B254" s="244"/>
      <c r="C254" s="247"/>
      <c r="D254" s="256"/>
      <c r="E254" s="253"/>
      <c r="F254" s="247"/>
      <c r="G254" s="265"/>
      <c r="H254" s="259"/>
      <c r="I254" s="128"/>
      <c r="J254" s="250"/>
      <c r="K254" s="128"/>
      <c r="L254" s="129"/>
      <c r="M254" s="130"/>
      <c r="N254" s="262"/>
    </row>
    <row r="255" spans="2:14" ht="12.6" customHeight="1">
      <c r="B255" s="244"/>
      <c r="C255" s="247"/>
      <c r="D255" s="256"/>
      <c r="E255" s="253"/>
      <c r="F255" s="247"/>
      <c r="G255" s="265"/>
      <c r="H255" s="259"/>
      <c r="I255" s="128"/>
      <c r="J255" s="250"/>
      <c r="K255" s="128"/>
      <c r="L255" s="129"/>
      <c r="M255" s="130"/>
      <c r="N255" s="262"/>
    </row>
    <row r="256" spans="2:14" ht="12.6" customHeight="1">
      <c r="B256" s="245"/>
      <c r="C256" s="248"/>
      <c r="D256" s="257"/>
      <c r="E256" s="254"/>
      <c r="F256" s="248"/>
      <c r="G256" s="266"/>
      <c r="H256" s="260"/>
      <c r="I256" s="131"/>
      <c r="J256" s="251"/>
      <c r="K256" s="131"/>
      <c r="L256" s="132"/>
      <c r="M256" s="133"/>
      <c r="N256" s="263"/>
    </row>
    <row r="257" spans="2:14" ht="12.6" customHeight="1">
      <c r="B257" s="243"/>
      <c r="C257" s="246"/>
      <c r="D257" s="255" t="str">
        <f>IF(B257="","",IF(B257=1,DATE(YEAR($E$3),B257,C257),IF(B257=2,DATE(YEAR($E$3),B257,C257),IF(B257=3,DATE(YEAR($E$3),B257,C257),DATE(YEAR($P$3),B257,C257)))))</f>
        <v/>
      </c>
      <c r="E257" s="252" t="str">
        <f>IF(B257="","",TEXT(WEEKDAY(D257),"aaa"))</f>
        <v/>
      </c>
      <c r="F257" s="246"/>
      <c r="G257" s="264" t="str">
        <f>IF(F257="","",IF(F257&lt;100,VLOOKUP(F257,'研修事項 一覧'!$B$161:$D$209,2,FALSE),IF(F257&gt;=100,VLOOKUP(F257,'研修事項 一覧'!$F$161:$H$183,2,FALSE),"再入力")))</f>
        <v/>
      </c>
      <c r="H257" s="258" t="str">
        <f>IF(F257="","",IF(F257&lt;100,VLOOKUP(F257,'研修事項 一覧'!$B$161:$D$209,3,FALSE),IF(F257&gt;=100,VLOOKUP(F257,'研修事項 一覧'!$F$161:$H$183,3,FALSE),"再入力")))</f>
        <v/>
      </c>
      <c r="I257" s="125"/>
      <c r="J257" s="249"/>
      <c r="K257" s="125"/>
      <c r="L257" s="126"/>
      <c r="M257" s="127"/>
      <c r="N257" s="261"/>
    </row>
    <row r="258" spans="2:14" ht="12.6" customHeight="1">
      <c r="B258" s="244"/>
      <c r="C258" s="247"/>
      <c r="D258" s="256"/>
      <c r="E258" s="253"/>
      <c r="F258" s="247"/>
      <c r="G258" s="265"/>
      <c r="H258" s="259"/>
      <c r="I258" s="128"/>
      <c r="J258" s="250"/>
      <c r="K258" s="128"/>
      <c r="L258" s="129"/>
      <c r="M258" s="130"/>
      <c r="N258" s="262"/>
    </row>
    <row r="259" spans="2:14" ht="12.6" customHeight="1">
      <c r="B259" s="244"/>
      <c r="C259" s="247"/>
      <c r="D259" s="256"/>
      <c r="E259" s="253"/>
      <c r="F259" s="247"/>
      <c r="G259" s="265"/>
      <c r="H259" s="259"/>
      <c r="I259" s="128"/>
      <c r="J259" s="250"/>
      <c r="K259" s="128"/>
      <c r="L259" s="129"/>
      <c r="M259" s="130"/>
      <c r="N259" s="262"/>
    </row>
    <row r="260" spans="2:14" ht="12.6" customHeight="1">
      <c r="B260" s="244"/>
      <c r="C260" s="247"/>
      <c r="D260" s="256"/>
      <c r="E260" s="253"/>
      <c r="F260" s="247"/>
      <c r="G260" s="265"/>
      <c r="H260" s="259"/>
      <c r="I260" s="128"/>
      <c r="J260" s="250"/>
      <c r="K260" s="128"/>
      <c r="L260" s="129"/>
      <c r="M260" s="130"/>
      <c r="N260" s="262"/>
    </row>
    <row r="261" spans="2:14" ht="12.6" customHeight="1">
      <c r="B261" s="245"/>
      <c r="C261" s="248"/>
      <c r="D261" s="257"/>
      <c r="E261" s="254"/>
      <c r="F261" s="248"/>
      <c r="G261" s="266"/>
      <c r="H261" s="260"/>
      <c r="I261" s="131"/>
      <c r="J261" s="251"/>
      <c r="K261" s="131"/>
      <c r="L261" s="129"/>
      <c r="M261" s="133"/>
      <c r="N261" s="263"/>
    </row>
    <row r="262" spans="2:14" ht="12.6" customHeight="1">
      <c r="B262" s="243"/>
      <c r="C262" s="246"/>
      <c r="D262" s="255" t="str">
        <f>IF(B262="","",IF(B262=1,DATE(YEAR($E$3),B262,C262),IF(B262=2,DATE(YEAR($E$3),B262,C262),IF(B262=3,DATE(YEAR($E$3),B262,C262),DATE(YEAR($P$3),B262,C262)))))</f>
        <v/>
      </c>
      <c r="E262" s="252" t="str">
        <f>IF(B262="","",TEXT(WEEKDAY(D262),"aaa"))</f>
        <v/>
      </c>
      <c r="F262" s="246"/>
      <c r="G262" s="264" t="str">
        <f>IF(F262="","",IF(F262&lt;100,VLOOKUP(F262,'研修事項 一覧'!$B$161:$D$209,2,FALSE),IF(F262&gt;=100,VLOOKUP(F262,'研修事項 一覧'!$F$161:$H$183,2,FALSE),"再入力")))</f>
        <v/>
      </c>
      <c r="H262" s="258" t="str">
        <f>IF(F262="","",IF(F262&lt;100,VLOOKUP(F262,'研修事項 一覧'!$B$161:$D$209,3,FALSE),IF(F262&gt;=100,VLOOKUP(F262,'研修事項 一覧'!$F$161:$H$183,3,FALSE),"再入力")))</f>
        <v/>
      </c>
      <c r="I262" s="125"/>
      <c r="J262" s="249"/>
      <c r="K262" s="125"/>
      <c r="L262" s="126"/>
      <c r="M262" s="127"/>
      <c r="N262" s="261"/>
    </row>
    <row r="263" spans="2:14" ht="12.6" customHeight="1">
      <c r="B263" s="244"/>
      <c r="C263" s="247"/>
      <c r="D263" s="256"/>
      <c r="E263" s="253"/>
      <c r="F263" s="247"/>
      <c r="G263" s="265"/>
      <c r="H263" s="259"/>
      <c r="I263" s="128"/>
      <c r="J263" s="250"/>
      <c r="K263" s="128"/>
      <c r="L263" s="129"/>
      <c r="M263" s="130"/>
      <c r="N263" s="262"/>
    </row>
    <row r="264" spans="2:14" ht="12.6" customHeight="1">
      <c r="B264" s="244"/>
      <c r="C264" s="247"/>
      <c r="D264" s="256"/>
      <c r="E264" s="253"/>
      <c r="F264" s="247"/>
      <c r="G264" s="265"/>
      <c r="H264" s="259"/>
      <c r="I264" s="128"/>
      <c r="J264" s="250"/>
      <c r="K264" s="128"/>
      <c r="L264" s="129"/>
      <c r="M264" s="130"/>
      <c r="N264" s="262"/>
    </row>
    <row r="265" spans="2:14" ht="12.6" customHeight="1">
      <c r="B265" s="244"/>
      <c r="C265" s="247"/>
      <c r="D265" s="256"/>
      <c r="E265" s="253"/>
      <c r="F265" s="247"/>
      <c r="G265" s="265"/>
      <c r="H265" s="259"/>
      <c r="I265" s="128"/>
      <c r="J265" s="250"/>
      <c r="K265" s="128"/>
      <c r="L265" s="129"/>
      <c r="M265" s="130"/>
      <c r="N265" s="262"/>
    </row>
    <row r="266" spans="2:14" ht="12.6" customHeight="1">
      <c r="B266" s="245"/>
      <c r="C266" s="248"/>
      <c r="D266" s="257"/>
      <c r="E266" s="254"/>
      <c r="F266" s="248"/>
      <c r="G266" s="266"/>
      <c r="H266" s="260"/>
      <c r="I266" s="131"/>
      <c r="J266" s="251"/>
      <c r="K266" s="131"/>
      <c r="L266" s="129"/>
      <c r="M266" s="133"/>
      <c r="N266" s="263"/>
    </row>
    <row r="267" spans="2:14" ht="12.6" customHeight="1">
      <c r="B267" s="243"/>
      <c r="C267" s="246"/>
      <c r="D267" s="255" t="str">
        <f>IF(B267="","",IF(B267=1,DATE(YEAR($E$3),B267,C267),IF(B267=2,DATE(YEAR($E$3),B267,C267),IF(B267=3,DATE(YEAR($E$3),B267,C267),DATE(YEAR($P$3),B267,C267)))))</f>
        <v/>
      </c>
      <c r="E267" s="252" t="str">
        <f>IF(B267="","",TEXT(WEEKDAY(D267),"aaa"))</f>
        <v/>
      </c>
      <c r="F267" s="246"/>
      <c r="G267" s="264" t="str">
        <f>IF(F267="","",IF(F267&lt;100,VLOOKUP(F267,'研修事項 一覧'!$B$161:$D$209,2,FALSE),IF(F267&gt;=100,VLOOKUP(F267,'研修事項 一覧'!$F$161:$H$183,2,FALSE),"再入力")))</f>
        <v/>
      </c>
      <c r="H267" s="258" t="str">
        <f>IF(F267="","",IF(F267&lt;100,VLOOKUP(F267,'研修事項 一覧'!$B$161:$D$209,3,FALSE),IF(F267&gt;=100,VLOOKUP(F267,'研修事項 一覧'!$F$161:$H$183,3,FALSE),"再入力")))</f>
        <v/>
      </c>
      <c r="I267" s="125"/>
      <c r="J267" s="249"/>
      <c r="K267" s="125"/>
      <c r="L267" s="126"/>
      <c r="M267" s="127"/>
      <c r="N267" s="261"/>
    </row>
    <row r="268" spans="2:14" ht="12.6" customHeight="1">
      <c r="B268" s="244"/>
      <c r="C268" s="247"/>
      <c r="D268" s="256"/>
      <c r="E268" s="253"/>
      <c r="F268" s="247"/>
      <c r="G268" s="265"/>
      <c r="H268" s="259"/>
      <c r="I268" s="128"/>
      <c r="J268" s="250"/>
      <c r="K268" s="128"/>
      <c r="L268" s="129"/>
      <c r="M268" s="130"/>
      <c r="N268" s="262"/>
    </row>
    <row r="269" spans="2:14" ht="12.6" customHeight="1">
      <c r="B269" s="244"/>
      <c r="C269" s="247"/>
      <c r="D269" s="256"/>
      <c r="E269" s="253"/>
      <c r="F269" s="247"/>
      <c r="G269" s="265"/>
      <c r="H269" s="259"/>
      <c r="I269" s="128"/>
      <c r="J269" s="250"/>
      <c r="K269" s="128"/>
      <c r="L269" s="129"/>
      <c r="M269" s="130"/>
      <c r="N269" s="262"/>
    </row>
    <row r="270" spans="2:14" ht="12.6" customHeight="1">
      <c r="B270" s="244"/>
      <c r="C270" s="247"/>
      <c r="D270" s="256"/>
      <c r="E270" s="253"/>
      <c r="F270" s="247"/>
      <c r="G270" s="265"/>
      <c r="H270" s="259"/>
      <c r="I270" s="128"/>
      <c r="J270" s="250"/>
      <c r="K270" s="128"/>
      <c r="L270" s="129"/>
      <c r="M270" s="130"/>
      <c r="N270" s="262"/>
    </row>
    <row r="271" spans="2:14" ht="12.6" customHeight="1">
      <c r="B271" s="245"/>
      <c r="C271" s="248"/>
      <c r="D271" s="257"/>
      <c r="E271" s="254"/>
      <c r="F271" s="248"/>
      <c r="G271" s="266"/>
      <c r="H271" s="260"/>
      <c r="I271" s="131"/>
      <c r="J271" s="251"/>
      <c r="K271" s="131"/>
      <c r="L271" s="129"/>
      <c r="M271" s="133"/>
      <c r="N271" s="263"/>
    </row>
    <row r="272" spans="2:14" ht="12.6" customHeight="1">
      <c r="B272" s="243"/>
      <c r="C272" s="246"/>
      <c r="D272" s="255" t="str">
        <f>IF(B272="","",IF(B272=1,DATE(YEAR($E$3),B272,C272),IF(B272=2,DATE(YEAR($E$3),B272,C272),IF(B272=3,DATE(YEAR($E$3),B272,C272),DATE(YEAR($P$3),B272,C272)))))</f>
        <v/>
      </c>
      <c r="E272" s="252" t="str">
        <f>IF(B272="","",TEXT(WEEKDAY(D272),"aaa"))</f>
        <v/>
      </c>
      <c r="F272" s="246"/>
      <c r="G272" s="264" t="str">
        <f>IF(F272="","",IF(F272&lt;100,VLOOKUP(F272,'研修事項 一覧'!$B$161:$D$209,2,FALSE),IF(F272&gt;=100,VLOOKUP(F272,'研修事項 一覧'!$F$161:$H$183,2,FALSE),"再入力")))</f>
        <v/>
      </c>
      <c r="H272" s="258" t="str">
        <f>IF(F272="","",IF(F272&lt;100,VLOOKUP(F272,'研修事項 一覧'!$B$161:$D$209,3,FALSE),IF(F272&gt;=100,VLOOKUP(F272,'研修事項 一覧'!$F$161:$H$183,3,FALSE),"再入力")))</f>
        <v/>
      </c>
      <c r="I272" s="125"/>
      <c r="J272" s="249"/>
      <c r="K272" s="125"/>
      <c r="L272" s="126"/>
      <c r="M272" s="127"/>
      <c r="N272" s="261"/>
    </row>
    <row r="273" spans="2:14" ht="12.6" customHeight="1">
      <c r="B273" s="244"/>
      <c r="C273" s="247"/>
      <c r="D273" s="256"/>
      <c r="E273" s="253"/>
      <c r="F273" s="247"/>
      <c r="G273" s="265"/>
      <c r="H273" s="259"/>
      <c r="I273" s="128"/>
      <c r="J273" s="250"/>
      <c r="K273" s="128"/>
      <c r="L273" s="129"/>
      <c r="M273" s="130"/>
      <c r="N273" s="262"/>
    </row>
    <row r="274" spans="2:14" ht="12.6" customHeight="1">
      <c r="B274" s="244"/>
      <c r="C274" s="247"/>
      <c r="D274" s="256"/>
      <c r="E274" s="253"/>
      <c r="F274" s="247"/>
      <c r="G274" s="265"/>
      <c r="H274" s="259"/>
      <c r="I274" s="128"/>
      <c r="J274" s="250"/>
      <c r="K274" s="128"/>
      <c r="L274" s="129"/>
      <c r="M274" s="130"/>
      <c r="N274" s="262"/>
    </row>
    <row r="275" spans="2:14" ht="12.6" customHeight="1">
      <c r="B275" s="244"/>
      <c r="C275" s="247"/>
      <c r="D275" s="256"/>
      <c r="E275" s="253"/>
      <c r="F275" s="247"/>
      <c r="G275" s="265"/>
      <c r="H275" s="259"/>
      <c r="I275" s="128"/>
      <c r="J275" s="250"/>
      <c r="K275" s="128"/>
      <c r="L275" s="129"/>
      <c r="M275" s="130"/>
      <c r="N275" s="262"/>
    </row>
    <row r="276" spans="2:14" ht="12.6" customHeight="1">
      <c r="B276" s="245"/>
      <c r="C276" s="248"/>
      <c r="D276" s="257"/>
      <c r="E276" s="254"/>
      <c r="F276" s="248"/>
      <c r="G276" s="266"/>
      <c r="H276" s="260"/>
      <c r="I276" s="131"/>
      <c r="J276" s="251"/>
      <c r="K276" s="131"/>
      <c r="L276" s="129"/>
      <c r="M276" s="133"/>
      <c r="N276" s="263"/>
    </row>
    <row r="277" spans="2:14" ht="12.6" customHeight="1">
      <c r="B277" s="243"/>
      <c r="C277" s="246"/>
      <c r="D277" s="255" t="str">
        <f>IF(B277="","",IF(B277=1,DATE(YEAR($E$3),B277,C277),IF(B277=2,DATE(YEAR($E$3),B277,C277),IF(B277=3,DATE(YEAR($E$3),B277,C277),DATE(YEAR($P$3),B277,C277)))))</f>
        <v/>
      </c>
      <c r="E277" s="252" t="str">
        <f>IF(B277="","",TEXT(WEEKDAY(D277),"aaa"))</f>
        <v/>
      </c>
      <c r="F277" s="246"/>
      <c r="G277" s="264" t="str">
        <f>IF(F277="","",IF(F277&lt;100,VLOOKUP(F277,'研修事項 一覧'!$B$161:$D$209,2,FALSE),IF(F277&gt;=100,VLOOKUP(F277,'研修事項 一覧'!$F$161:$H$183,2,FALSE),"再入力")))</f>
        <v/>
      </c>
      <c r="H277" s="258" t="str">
        <f>IF(F277="","",IF(F277&lt;100,VLOOKUP(F277,'研修事項 一覧'!$B$161:$D$209,3,FALSE),IF(F277&gt;=100,VLOOKUP(F277,'研修事項 一覧'!$F$161:$H$183,3,FALSE),"再入力")))</f>
        <v/>
      </c>
      <c r="I277" s="125"/>
      <c r="J277" s="249"/>
      <c r="K277" s="125"/>
      <c r="L277" s="126"/>
      <c r="M277" s="127"/>
      <c r="N277" s="261"/>
    </row>
    <row r="278" spans="2:14" ht="12.6" customHeight="1">
      <c r="B278" s="244"/>
      <c r="C278" s="247"/>
      <c r="D278" s="256"/>
      <c r="E278" s="253"/>
      <c r="F278" s="247"/>
      <c r="G278" s="265"/>
      <c r="H278" s="259"/>
      <c r="I278" s="128"/>
      <c r="J278" s="250"/>
      <c r="K278" s="128"/>
      <c r="L278" s="129"/>
      <c r="M278" s="130"/>
      <c r="N278" s="262"/>
    </row>
    <row r="279" spans="2:14" ht="12.6" customHeight="1">
      <c r="B279" s="244"/>
      <c r="C279" s="247"/>
      <c r="D279" s="256"/>
      <c r="E279" s="253"/>
      <c r="F279" s="247"/>
      <c r="G279" s="265"/>
      <c r="H279" s="259"/>
      <c r="I279" s="128"/>
      <c r="J279" s="250"/>
      <c r="K279" s="128"/>
      <c r="L279" s="129"/>
      <c r="M279" s="130"/>
      <c r="N279" s="262"/>
    </row>
    <row r="280" spans="2:14" ht="12.6" customHeight="1">
      <c r="B280" s="244"/>
      <c r="C280" s="247"/>
      <c r="D280" s="256"/>
      <c r="E280" s="253"/>
      <c r="F280" s="247"/>
      <c r="G280" s="265"/>
      <c r="H280" s="259"/>
      <c r="I280" s="128"/>
      <c r="J280" s="250"/>
      <c r="K280" s="128"/>
      <c r="L280" s="129"/>
      <c r="M280" s="130"/>
      <c r="N280" s="262"/>
    </row>
    <row r="281" spans="2:14" ht="12.6" customHeight="1">
      <c r="B281" s="245"/>
      <c r="C281" s="248"/>
      <c r="D281" s="257"/>
      <c r="E281" s="254"/>
      <c r="F281" s="248"/>
      <c r="G281" s="266"/>
      <c r="H281" s="260"/>
      <c r="I281" s="131"/>
      <c r="J281" s="251"/>
      <c r="K281" s="131"/>
      <c r="L281" s="132"/>
      <c r="M281" s="133"/>
      <c r="N281" s="263"/>
    </row>
    <row r="282" spans="2:14" ht="12.6" customHeight="1">
      <c r="B282" s="243"/>
      <c r="C282" s="246"/>
      <c r="D282" s="255" t="str">
        <f>IF(B282="","",IF(B282=1,DATE(YEAR($E$3),B282,C282),IF(B282=2,DATE(YEAR($E$3),B282,C282),IF(B282=3,DATE(YEAR($E$3),B282,C282),DATE(YEAR($P$3),B282,C282)))))</f>
        <v/>
      </c>
      <c r="E282" s="252" t="str">
        <f>IF(B282="","",TEXT(WEEKDAY(D282),"aaa"))</f>
        <v/>
      </c>
      <c r="F282" s="246"/>
      <c r="G282" s="264" t="str">
        <f>IF(F282="","",IF(F282&lt;100,VLOOKUP(F282,'研修事項 一覧'!$B$161:$D$209,2,FALSE),IF(F282&gt;=100,VLOOKUP(F282,'研修事項 一覧'!$F$161:$H$183,2,FALSE),"再入力")))</f>
        <v/>
      </c>
      <c r="H282" s="258" t="str">
        <f>IF(F282="","",IF(F282&lt;100,VLOOKUP(F282,'研修事項 一覧'!$B$161:$D$209,3,FALSE),IF(F282&gt;=100,VLOOKUP(F282,'研修事項 一覧'!$F$161:$H$183,3,FALSE),"再入力")))</f>
        <v/>
      </c>
      <c r="I282" s="125"/>
      <c r="J282" s="249"/>
      <c r="K282" s="125"/>
      <c r="L282" s="126"/>
      <c r="M282" s="127"/>
      <c r="N282" s="261"/>
    </row>
    <row r="283" spans="2:14" ht="12.6" customHeight="1">
      <c r="B283" s="244"/>
      <c r="C283" s="247"/>
      <c r="D283" s="256"/>
      <c r="E283" s="253"/>
      <c r="F283" s="247"/>
      <c r="G283" s="265"/>
      <c r="H283" s="259"/>
      <c r="I283" s="128"/>
      <c r="J283" s="250"/>
      <c r="K283" s="128"/>
      <c r="L283" s="129"/>
      <c r="M283" s="130"/>
      <c r="N283" s="262"/>
    </row>
    <row r="284" spans="2:14" ht="12.6" customHeight="1">
      <c r="B284" s="244"/>
      <c r="C284" s="247"/>
      <c r="D284" s="256"/>
      <c r="E284" s="253"/>
      <c r="F284" s="247"/>
      <c r="G284" s="265"/>
      <c r="H284" s="259"/>
      <c r="I284" s="128"/>
      <c r="J284" s="250"/>
      <c r="K284" s="128"/>
      <c r="L284" s="129"/>
      <c r="M284" s="130"/>
      <c r="N284" s="262"/>
    </row>
    <row r="285" spans="2:14" ht="12.6" customHeight="1">
      <c r="B285" s="244"/>
      <c r="C285" s="247"/>
      <c r="D285" s="256"/>
      <c r="E285" s="253"/>
      <c r="F285" s="247"/>
      <c r="G285" s="265"/>
      <c r="H285" s="259"/>
      <c r="I285" s="128"/>
      <c r="J285" s="250"/>
      <c r="K285" s="128"/>
      <c r="L285" s="129"/>
      <c r="M285" s="130"/>
      <c r="N285" s="262"/>
    </row>
    <row r="286" spans="2:14" ht="12.6" customHeight="1">
      <c r="B286" s="245"/>
      <c r="C286" s="248"/>
      <c r="D286" s="257"/>
      <c r="E286" s="254"/>
      <c r="F286" s="248"/>
      <c r="G286" s="266"/>
      <c r="H286" s="260"/>
      <c r="I286" s="131"/>
      <c r="J286" s="251"/>
      <c r="K286" s="131"/>
      <c r="L286" s="129"/>
      <c r="M286" s="133"/>
      <c r="N286" s="263"/>
    </row>
    <row r="287" spans="2:14" ht="12.6" customHeight="1">
      <c r="B287" s="243"/>
      <c r="C287" s="246"/>
      <c r="D287" s="255" t="str">
        <f>IF(B287="","",IF(B287=1,DATE(YEAR($E$3),B287,C287),IF(B287=2,DATE(YEAR($E$3),B287,C287),IF(B287=3,DATE(YEAR($E$3),B287,C287),DATE(YEAR($P$3),B287,C287)))))</f>
        <v/>
      </c>
      <c r="E287" s="252" t="str">
        <f>IF(B287="","",TEXT(WEEKDAY(D287),"aaa"))</f>
        <v/>
      </c>
      <c r="F287" s="246"/>
      <c r="G287" s="264" t="str">
        <f>IF(F287="","",IF(F287&lt;100,VLOOKUP(F287,'研修事項 一覧'!$B$161:$D$209,2,FALSE),IF(F287&gt;=100,VLOOKUP(F287,'研修事項 一覧'!$F$161:$H$183,2,FALSE),"再入力")))</f>
        <v/>
      </c>
      <c r="H287" s="258" t="str">
        <f>IF(F287="","",IF(F287&lt;100,VLOOKUP(F287,'研修事項 一覧'!$B$161:$D$209,3,FALSE),IF(F287&gt;=100,VLOOKUP(F287,'研修事項 一覧'!$F$161:$H$183,3,FALSE),"再入力")))</f>
        <v/>
      </c>
      <c r="I287" s="125"/>
      <c r="J287" s="249"/>
      <c r="K287" s="125"/>
      <c r="L287" s="126"/>
      <c r="M287" s="127"/>
      <c r="N287" s="261"/>
    </row>
    <row r="288" spans="2:14" ht="12.6" customHeight="1">
      <c r="B288" s="244"/>
      <c r="C288" s="247"/>
      <c r="D288" s="256"/>
      <c r="E288" s="253"/>
      <c r="F288" s="247"/>
      <c r="G288" s="265"/>
      <c r="H288" s="259"/>
      <c r="I288" s="128"/>
      <c r="J288" s="250"/>
      <c r="K288" s="128"/>
      <c r="L288" s="129"/>
      <c r="M288" s="130"/>
      <c r="N288" s="262"/>
    </row>
    <row r="289" spans="2:14" ht="12.6" customHeight="1">
      <c r="B289" s="244"/>
      <c r="C289" s="247"/>
      <c r="D289" s="256"/>
      <c r="E289" s="253"/>
      <c r="F289" s="247"/>
      <c r="G289" s="265"/>
      <c r="H289" s="259"/>
      <c r="I289" s="128"/>
      <c r="J289" s="250"/>
      <c r="K289" s="128"/>
      <c r="L289" s="129"/>
      <c r="M289" s="130"/>
      <c r="N289" s="262"/>
    </row>
    <row r="290" spans="2:14" ht="12.6" customHeight="1">
      <c r="B290" s="244"/>
      <c r="C290" s="247"/>
      <c r="D290" s="256"/>
      <c r="E290" s="253"/>
      <c r="F290" s="247"/>
      <c r="G290" s="265"/>
      <c r="H290" s="259"/>
      <c r="I290" s="128"/>
      <c r="J290" s="250"/>
      <c r="K290" s="128"/>
      <c r="L290" s="129"/>
      <c r="M290" s="130"/>
      <c r="N290" s="262"/>
    </row>
    <row r="291" spans="2:14" ht="12.6" customHeight="1">
      <c r="B291" s="245"/>
      <c r="C291" s="248"/>
      <c r="D291" s="257"/>
      <c r="E291" s="254"/>
      <c r="F291" s="248"/>
      <c r="G291" s="266"/>
      <c r="H291" s="260"/>
      <c r="I291" s="131"/>
      <c r="J291" s="251"/>
      <c r="K291" s="131"/>
      <c r="L291" s="129"/>
      <c r="M291" s="133"/>
      <c r="N291" s="263"/>
    </row>
    <row r="292" spans="2:14" ht="12.6" customHeight="1">
      <c r="B292" s="243"/>
      <c r="C292" s="246"/>
      <c r="D292" s="255" t="str">
        <f>IF(B292="","",IF(B292=1,DATE(YEAR($E$3),B292,C292),IF(B292=2,DATE(YEAR($E$3),B292,C292),IF(B292=3,DATE(YEAR($E$3),B292,C292),DATE(YEAR($P$3),B292,C292)))))</f>
        <v/>
      </c>
      <c r="E292" s="252" t="str">
        <f>IF(B292="","",TEXT(WEEKDAY(D292),"aaa"))</f>
        <v/>
      </c>
      <c r="F292" s="246"/>
      <c r="G292" s="264" t="str">
        <f>IF(F292="","",IF(F292&lt;100,VLOOKUP(F292,'研修事項 一覧'!$B$161:$D$209,2,FALSE),IF(F292&gt;=100,VLOOKUP(F292,'研修事項 一覧'!$F$161:$H$183,2,FALSE),"再入力")))</f>
        <v/>
      </c>
      <c r="H292" s="258" t="str">
        <f>IF(F292="","",IF(F292&lt;100,VLOOKUP(F292,'研修事項 一覧'!$B$161:$D$209,3,FALSE),IF(F292&gt;=100,VLOOKUP(F292,'研修事項 一覧'!$F$161:$H$183,3,FALSE),"再入力")))</f>
        <v/>
      </c>
      <c r="I292" s="125"/>
      <c r="J292" s="249"/>
      <c r="K292" s="125"/>
      <c r="L292" s="126"/>
      <c r="M292" s="127"/>
      <c r="N292" s="261"/>
    </row>
    <row r="293" spans="2:14" ht="12.6" customHeight="1">
      <c r="B293" s="244"/>
      <c r="C293" s="247"/>
      <c r="D293" s="256"/>
      <c r="E293" s="253"/>
      <c r="F293" s="247"/>
      <c r="G293" s="265"/>
      <c r="H293" s="259"/>
      <c r="I293" s="128"/>
      <c r="J293" s="250"/>
      <c r="K293" s="128"/>
      <c r="L293" s="129"/>
      <c r="M293" s="130"/>
      <c r="N293" s="262"/>
    </row>
    <row r="294" spans="2:14" ht="12.6" customHeight="1">
      <c r="B294" s="244"/>
      <c r="C294" s="247"/>
      <c r="D294" s="256"/>
      <c r="E294" s="253"/>
      <c r="F294" s="247"/>
      <c r="G294" s="265"/>
      <c r="H294" s="259"/>
      <c r="I294" s="128"/>
      <c r="J294" s="250"/>
      <c r="K294" s="128"/>
      <c r="L294" s="129"/>
      <c r="M294" s="130"/>
      <c r="N294" s="262"/>
    </row>
    <row r="295" spans="2:14" ht="12.6" customHeight="1">
      <c r="B295" s="244"/>
      <c r="C295" s="247"/>
      <c r="D295" s="256"/>
      <c r="E295" s="253"/>
      <c r="F295" s="247"/>
      <c r="G295" s="265"/>
      <c r="H295" s="259"/>
      <c r="I295" s="128"/>
      <c r="J295" s="250"/>
      <c r="K295" s="128"/>
      <c r="L295" s="129"/>
      <c r="M295" s="130"/>
      <c r="N295" s="262"/>
    </row>
    <row r="296" spans="2:14" ht="12.6" customHeight="1">
      <c r="B296" s="245"/>
      <c r="C296" s="248"/>
      <c r="D296" s="257"/>
      <c r="E296" s="254"/>
      <c r="F296" s="248"/>
      <c r="G296" s="266"/>
      <c r="H296" s="260"/>
      <c r="I296" s="131"/>
      <c r="J296" s="251"/>
      <c r="K296" s="131"/>
      <c r="L296" s="129"/>
      <c r="M296" s="133"/>
      <c r="N296" s="263"/>
    </row>
    <row r="297" spans="2:14" ht="12.6" customHeight="1">
      <c r="B297" s="243"/>
      <c r="C297" s="246"/>
      <c r="D297" s="255" t="str">
        <f>IF(B297="","",IF(B297=1,DATE(YEAR($E$3),B297,C297),IF(B297=2,DATE(YEAR($E$3),B297,C297),IF(B297=3,DATE(YEAR($E$3),B297,C297),DATE(YEAR($P$3),B297,C297)))))</f>
        <v/>
      </c>
      <c r="E297" s="252" t="str">
        <f>IF(B297="","",TEXT(WEEKDAY(D297),"aaa"))</f>
        <v/>
      </c>
      <c r="F297" s="246"/>
      <c r="G297" s="264" t="str">
        <f>IF(F297="","",IF(F297&lt;100,VLOOKUP(F297,'研修事項 一覧'!$B$161:$D$209,2,FALSE),IF(F297&gt;=100,VLOOKUP(F297,'研修事項 一覧'!$F$161:$H$183,2,FALSE),"再入力")))</f>
        <v/>
      </c>
      <c r="H297" s="258" t="str">
        <f>IF(F297="","",IF(F297&lt;100,VLOOKUP(F297,'研修事項 一覧'!$B$161:$D$209,3,FALSE),IF(F297&gt;=100,VLOOKUP(F297,'研修事項 一覧'!$F$161:$H$183,3,FALSE),"再入力")))</f>
        <v/>
      </c>
      <c r="I297" s="125"/>
      <c r="J297" s="249"/>
      <c r="K297" s="125"/>
      <c r="L297" s="126"/>
      <c r="M297" s="127"/>
      <c r="N297" s="261"/>
    </row>
    <row r="298" spans="2:14" ht="12.6" customHeight="1">
      <c r="B298" s="244"/>
      <c r="C298" s="247"/>
      <c r="D298" s="256"/>
      <c r="E298" s="253"/>
      <c r="F298" s="247"/>
      <c r="G298" s="265"/>
      <c r="H298" s="259"/>
      <c r="I298" s="128"/>
      <c r="J298" s="250"/>
      <c r="K298" s="128"/>
      <c r="L298" s="129"/>
      <c r="M298" s="130"/>
      <c r="N298" s="262"/>
    </row>
    <row r="299" spans="2:14" ht="12.6" customHeight="1">
      <c r="B299" s="244"/>
      <c r="C299" s="247"/>
      <c r="D299" s="256"/>
      <c r="E299" s="253"/>
      <c r="F299" s="247"/>
      <c r="G299" s="265"/>
      <c r="H299" s="259"/>
      <c r="I299" s="128"/>
      <c r="J299" s="250"/>
      <c r="K299" s="128"/>
      <c r="L299" s="129"/>
      <c r="M299" s="130"/>
      <c r="N299" s="262"/>
    </row>
    <row r="300" spans="2:14" ht="12.6" customHeight="1">
      <c r="B300" s="244"/>
      <c r="C300" s="247"/>
      <c r="D300" s="256"/>
      <c r="E300" s="253"/>
      <c r="F300" s="247"/>
      <c r="G300" s="265"/>
      <c r="H300" s="259"/>
      <c r="I300" s="128"/>
      <c r="J300" s="250"/>
      <c r="K300" s="128"/>
      <c r="L300" s="129"/>
      <c r="M300" s="130"/>
      <c r="N300" s="262"/>
    </row>
    <row r="301" spans="2:14" ht="12.6" customHeight="1">
      <c r="B301" s="245"/>
      <c r="C301" s="248"/>
      <c r="D301" s="257"/>
      <c r="E301" s="254"/>
      <c r="F301" s="248"/>
      <c r="G301" s="266"/>
      <c r="H301" s="260"/>
      <c r="I301" s="131"/>
      <c r="J301" s="251"/>
      <c r="K301" s="131"/>
      <c r="L301" s="129"/>
      <c r="M301" s="133"/>
      <c r="N301" s="263"/>
    </row>
    <row r="302" spans="2:14" ht="12.6" customHeight="1">
      <c r="B302" s="243"/>
      <c r="C302" s="246"/>
      <c r="D302" s="255" t="str">
        <f>IF(B302="","",IF(B302=1,DATE(YEAR($E$3),B302,C302),IF(B302=2,DATE(YEAR($E$3),B302,C302),IF(B302=3,DATE(YEAR($E$3),B302,C302),DATE(YEAR($P$3),B302,C302)))))</f>
        <v/>
      </c>
      <c r="E302" s="252" t="str">
        <f>IF(B302="","",TEXT(WEEKDAY(D302),"aaa"))</f>
        <v/>
      </c>
      <c r="F302" s="246"/>
      <c r="G302" s="264" t="str">
        <f>IF(F302="","",IF(F302&lt;100,VLOOKUP(F302,'研修事項 一覧'!$B$161:$D$209,2,FALSE),IF(F302&gt;=100,VLOOKUP(F302,'研修事項 一覧'!$F$161:$H$183,2,FALSE),"再入力")))</f>
        <v/>
      </c>
      <c r="H302" s="258" t="str">
        <f>IF(F302="","",IF(F302&lt;100,VLOOKUP(F302,'研修事項 一覧'!$B$161:$D$209,3,FALSE),IF(F302&gt;=100,VLOOKUP(F302,'研修事項 一覧'!$F$161:$H$183,3,FALSE),"再入力")))</f>
        <v/>
      </c>
      <c r="I302" s="125"/>
      <c r="J302" s="249"/>
      <c r="K302" s="125"/>
      <c r="L302" s="126"/>
      <c r="M302" s="127"/>
      <c r="N302" s="261"/>
    </row>
    <row r="303" spans="2:14" ht="12.6" customHeight="1">
      <c r="B303" s="244"/>
      <c r="C303" s="247"/>
      <c r="D303" s="256"/>
      <c r="E303" s="253"/>
      <c r="F303" s="247"/>
      <c r="G303" s="265"/>
      <c r="H303" s="259"/>
      <c r="I303" s="128"/>
      <c r="J303" s="250"/>
      <c r="K303" s="128"/>
      <c r="L303" s="129"/>
      <c r="M303" s="130"/>
      <c r="N303" s="262"/>
    </row>
    <row r="304" spans="2:14" ht="12.6" customHeight="1">
      <c r="B304" s="244"/>
      <c r="C304" s="247"/>
      <c r="D304" s="256"/>
      <c r="E304" s="253"/>
      <c r="F304" s="247"/>
      <c r="G304" s="265"/>
      <c r="H304" s="259"/>
      <c r="I304" s="128"/>
      <c r="J304" s="250"/>
      <c r="K304" s="128"/>
      <c r="L304" s="129"/>
      <c r="M304" s="130"/>
      <c r="N304" s="262"/>
    </row>
    <row r="305" spans="2:14" ht="12.6" customHeight="1">
      <c r="B305" s="244"/>
      <c r="C305" s="247"/>
      <c r="D305" s="256"/>
      <c r="E305" s="253"/>
      <c r="F305" s="247"/>
      <c r="G305" s="265"/>
      <c r="H305" s="259"/>
      <c r="I305" s="128"/>
      <c r="J305" s="250"/>
      <c r="K305" s="128"/>
      <c r="L305" s="129"/>
      <c r="M305" s="130"/>
      <c r="N305" s="262"/>
    </row>
    <row r="306" spans="2:14" ht="12.6" customHeight="1">
      <c r="B306" s="245"/>
      <c r="C306" s="248"/>
      <c r="D306" s="257"/>
      <c r="E306" s="254"/>
      <c r="F306" s="248"/>
      <c r="G306" s="266"/>
      <c r="H306" s="260"/>
      <c r="I306" s="131"/>
      <c r="J306" s="251"/>
      <c r="K306" s="131"/>
      <c r="L306" s="132"/>
      <c r="M306" s="133"/>
      <c r="N306" s="263"/>
    </row>
    <row r="307" spans="2:14" ht="12.6" customHeight="1">
      <c r="B307" s="243"/>
      <c r="C307" s="246"/>
      <c r="D307" s="255" t="str">
        <f>IF(B307="","",IF(B307=1,DATE(YEAR($E$3),B307,C307),IF(B307=2,DATE(YEAR($E$3),B307,C307),IF(B307=3,DATE(YEAR($E$3),B307,C307),DATE(YEAR($P$3),B307,C307)))))</f>
        <v/>
      </c>
      <c r="E307" s="252" t="str">
        <f>IF(B307="","",TEXT(WEEKDAY(D307),"aaa"))</f>
        <v/>
      </c>
      <c r="F307" s="246"/>
      <c r="G307" s="264" t="str">
        <f>IF(F307="","",IF(F307&lt;100,VLOOKUP(F307,'研修事項 一覧'!$B$161:$D$209,2,FALSE),IF(F307&gt;=100,VLOOKUP(F307,'研修事項 一覧'!$F$161:$H$183,2,FALSE),"再入力")))</f>
        <v/>
      </c>
      <c r="H307" s="258" t="str">
        <f>IF(F307="","",IF(F307&lt;100,VLOOKUP(F307,'研修事項 一覧'!$B$161:$D$209,3,FALSE),IF(F307&gt;=100,VLOOKUP(F307,'研修事項 一覧'!$F$161:$H$183,3,FALSE),"再入力")))</f>
        <v/>
      </c>
      <c r="I307" s="125"/>
      <c r="J307" s="249"/>
      <c r="K307" s="125"/>
      <c r="L307" s="126"/>
      <c r="M307" s="127"/>
      <c r="N307" s="261"/>
    </row>
    <row r="308" spans="2:14" ht="12.6" customHeight="1">
      <c r="B308" s="244"/>
      <c r="C308" s="247"/>
      <c r="D308" s="256"/>
      <c r="E308" s="253"/>
      <c r="F308" s="247"/>
      <c r="G308" s="265"/>
      <c r="H308" s="259"/>
      <c r="I308" s="128"/>
      <c r="J308" s="250"/>
      <c r="K308" s="128"/>
      <c r="L308" s="129"/>
      <c r="M308" s="130"/>
      <c r="N308" s="262"/>
    </row>
    <row r="309" spans="2:14" ht="12.6" customHeight="1">
      <c r="B309" s="244"/>
      <c r="C309" s="247"/>
      <c r="D309" s="256"/>
      <c r="E309" s="253"/>
      <c r="F309" s="247"/>
      <c r="G309" s="265"/>
      <c r="H309" s="259"/>
      <c r="I309" s="128"/>
      <c r="J309" s="250"/>
      <c r="K309" s="128"/>
      <c r="L309" s="129"/>
      <c r="M309" s="130"/>
      <c r="N309" s="262"/>
    </row>
    <row r="310" spans="2:14" ht="12.6" customHeight="1">
      <c r="B310" s="244"/>
      <c r="C310" s="247"/>
      <c r="D310" s="256"/>
      <c r="E310" s="253"/>
      <c r="F310" s="247"/>
      <c r="G310" s="265"/>
      <c r="H310" s="259"/>
      <c r="I310" s="128"/>
      <c r="J310" s="250"/>
      <c r="K310" s="128"/>
      <c r="L310" s="129"/>
      <c r="M310" s="130"/>
      <c r="N310" s="262"/>
    </row>
    <row r="311" spans="2:14" ht="12.6" customHeight="1">
      <c r="B311" s="245"/>
      <c r="C311" s="248"/>
      <c r="D311" s="257"/>
      <c r="E311" s="254"/>
      <c r="F311" s="248"/>
      <c r="G311" s="266"/>
      <c r="H311" s="260"/>
      <c r="I311" s="131"/>
      <c r="J311" s="251"/>
      <c r="K311" s="131"/>
      <c r="L311" s="132"/>
      <c r="M311" s="133"/>
      <c r="N311" s="263"/>
    </row>
    <row r="312" spans="2:14" ht="12.6" customHeight="1">
      <c r="B312" s="243"/>
      <c r="C312" s="246"/>
      <c r="D312" s="255" t="str">
        <f>IF(B312="","",IF(B312=1,DATE(YEAR($E$3),B312,C312),IF(B312=2,DATE(YEAR($E$3),B312,C312),IF(B312=3,DATE(YEAR($E$3),B312,C312),DATE(YEAR($P$3),B312,C312)))))</f>
        <v/>
      </c>
      <c r="E312" s="252" t="str">
        <f>IF(B312="","",TEXT(WEEKDAY(D312),"aaa"))</f>
        <v/>
      </c>
      <c r="F312" s="246"/>
      <c r="G312" s="264" t="str">
        <f>IF(F312="","",IF(F312&lt;100,VLOOKUP(F312,'研修事項 一覧'!$B$161:$D$209,2,FALSE),IF(F312&gt;=100,VLOOKUP(F312,'研修事項 一覧'!$F$161:$H$183,2,FALSE),"再入力")))</f>
        <v/>
      </c>
      <c r="H312" s="258" t="str">
        <f>IF(F312="","",IF(F312&lt;100,VLOOKUP(F312,'研修事項 一覧'!$B$161:$D$209,3,FALSE),IF(F312&gt;=100,VLOOKUP(F312,'研修事項 一覧'!$F$161:$H$183,3,FALSE),"再入力")))</f>
        <v/>
      </c>
      <c r="I312" s="125"/>
      <c r="J312" s="249"/>
      <c r="K312" s="125"/>
      <c r="L312" s="126"/>
      <c r="M312" s="127"/>
      <c r="N312" s="261"/>
    </row>
    <row r="313" spans="2:14" ht="12.6" customHeight="1">
      <c r="B313" s="244"/>
      <c r="C313" s="247"/>
      <c r="D313" s="256"/>
      <c r="E313" s="253"/>
      <c r="F313" s="247"/>
      <c r="G313" s="265"/>
      <c r="H313" s="259"/>
      <c r="I313" s="128"/>
      <c r="J313" s="250"/>
      <c r="K313" s="128"/>
      <c r="L313" s="129"/>
      <c r="M313" s="130"/>
      <c r="N313" s="262"/>
    </row>
    <row r="314" spans="2:14" ht="12.6" customHeight="1">
      <c r="B314" s="244"/>
      <c r="C314" s="247"/>
      <c r="D314" s="256"/>
      <c r="E314" s="253"/>
      <c r="F314" s="247"/>
      <c r="G314" s="265"/>
      <c r="H314" s="259"/>
      <c r="I314" s="128"/>
      <c r="J314" s="250"/>
      <c r="K314" s="128"/>
      <c r="L314" s="129"/>
      <c r="M314" s="130"/>
      <c r="N314" s="262"/>
    </row>
    <row r="315" spans="2:14" ht="12.6" customHeight="1">
      <c r="B315" s="244"/>
      <c r="C315" s="247"/>
      <c r="D315" s="256"/>
      <c r="E315" s="253"/>
      <c r="F315" s="247"/>
      <c r="G315" s="265"/>
      <c r="H315" s="259"/>
      <c r="I315" s="128"/>
      <c r="J315" s="250"/>
      <c r="K315" s="128"/>
      <c r="L315" s="129"/>
      <c r="M315" s="130"/>
      <c r="N315" s="262"/>
    </row>
    <row r="316" spans="2:14" ht="12.6" customHeight="1">
      <c r="B316" s="245"/>
      <c r="C316" s="248"/>
      <c r="D316" s="257"/>
      <c r="E316" s="254"/>
      <c r="F316" s="248"/>
      <c r="G316" s="266"/>
      <c r="H316" s="260"/>
      <c r="I316" s="131"/>
      <c r="J316" s="251"/>
      <c r="K316" s="131"/>
      <c r="L316" s="132"/>
      <c r="M316" s="133"/>
      <c r="N316" s="263"/>
    </row>
    <row r="317" spans="2:14" ht="12.6" customHeight="1">
      <c r="B317" s="243"/>
      <c r="C317" s="246"/>
      <c r="D317" s="255" t="str">
        <f>IF(B317="","",IF(B317=1,DATE(YEAR($E$3),B317,C317),IF(B317=2,DATE(YEAR($E$3),B317,C317),IF(B317=3,DATE(YEAR($E$3),B317,C317),DATE(YEAR($P$3),B317,C317)))))</f>
        <v/>
      </c>
      <c r="E317" s="252" t="str">
        <f>IF(B317="","",TEXT(WEEKDAY(D317),"aaa"))</f>
        <v/>
      </c>
      <c r="F317" s="246"/>
      <c r="G317" s="264" t="str">
        <f>IF(F317="","",IF(F317&lt;100,VLOOKUP(F317,'研修事項 一覧'!$B$161:$D$209,2,FALSE),IF(F317&gt;=100,VLOOKUP(F317,'研修事項 一覧'!$F$161:$H$183,2,FALSE),"再入力")))</f>
        <v/>
      </c>
      <c r="H317" s="258" t="str">
        <f>IF(F317="","",IF(F317&lt;100,VLOOKUP(F317,'研修事項 一覧'!$B$161:$D$209,3,FALSE),IF(F317&gt;=100,VLOOKUP(F317,'研修事項 一覧'!$F$161:$H$183,3,FALSE),"再入力")))</f>
        <v/>
      </c>
      <c r="I317" s="125"/>
      <c r="J317" s="249"/>
      <c r="K317" s="125"/>
      <c r="L317" s="126"/>
      <c r="M317" s="127"/>
      <c r="N317" s="261"/>
    </row>
    <row r="318" spans="2:14" ht="12.6" customHeight="1">
      <c r="B318" s="244"/>
      <c r="C318" s="247"/>
      <c r="D318" s="256"/>
      <c r="E318" s="253"/>
      <c r="F318" s="247"/>
      <c r="G318" s="265"/>
      <c r="H318" s="259"/>
      <c r="I318" s="128"/>
      <c r="J318" s="250"/>
      <c r="K318" s="128"/>
      <c r="L318" s="129"/>
      <c r="M318" s="130"/>
      <c r="N318" s="262"/>
    </row>
    <row r="319" spans="2:14" ht="12.6" customHeight="1">
      <c r="B319" s="244"/>
      <c r="C319" s="247"/>
      <c r="D319" s="256"/>
      <c r="E319" s="253"/>
      <c r="F319" s="247"/>
      <c r="G319" s="265"/>
      <c r="H319" s="259"/>
      <c r="I319" s="128"/>
      <c r="J319" s="250"/>
      <c r="K319" s="128"/>
      <c r="L319" s="129"/>
      <c r="M319" s="130"/>
      <c r="N319" s="262"/>
    </row>
    <row r="320" spans="2:14" ht="12.6" customHeight="1">
      <c r="B320" s="244"/>
      <c r="C320" s="247"/>
      <c r="D320" s="256"/>
      <c r="E320" s="253"/>
      <c r="F320" s="247"/>
      <c r="G320" s="265"/>
      <c r="H320" s="259"/>
      <c r="I320" s="128"/>
      <c r="J320" s="250"/>
      <c r="K320" s="128"/>
      <c r="L320" s="129"/>
      <c r="M320" s="130"/>
      <c r="N320" s="262"/>
    </row>
    <row r="321" spans="2:14" ht="12.6" customHeight="1">
      <c r="B321" s="245"/>
      <c r="C321" s="248"/>
      <c r="D321" s="257"/>
      <c r="E321" s="254"/>
      <c r="F321" s="248"/>
      <c r="G321" s="266"/>
      <c r="H321" s="260"/>
      <c r="I321" s="131"/>
      <c r="J321" s="251"/>
      <c r="K321" s="131"/>
      <c r="L321" s="132"/>
      <c r="M321" s="133"/>
      <c r="N321" s="263"/>
    </row>
    <row r="322" spans="2:14" ht="12.6" customHeight="1">
      <c r="B322" s="243"/>
      <c r="C322" s="246"/>
      <c r="D322" s="255" t="str">
        <f>IF(B322="","",IF(B322=1,DATE(YEAR($E$3),B322,C322),IF(B322=2,DATE(YEAR($E$3),B322,C322),IF(B322=3,DATE(YEAR($E$3),B322,C322),DATE(YEAR($P$3),B322,C322)))))</f>
        <v/>
      </c>
      <c r="E322" s="252" t="str">
        <f>IF(B322="","",TEXT(WEEKDAY(D322),"aaa"))</f>
        <v/>
      </c>
      <c r="F322" s="246"/>
      <c r="G322" s="264" t="str">
        <f>IF(F322="","",IF(F322&lt;100,VLOOKUP(F322,'研修事項 一覧'!$B$161:$D$209,2,FALSE),IF(F322&gt;=100,VLOOKUP(F322,'研修事項 一覧'!$F$161:$H$183,2,FALSE),"再入力")))</f>
        <v/>
      </c>
      <c r="H322" s="258" t="str">
        <f>IF(F322="","",IF(F322&lt;100,VLOOKUP(F322,'研修事項 一覧'!$B$161:$D$209,3,FALSE),IF(F322&gt;=100,VLOOKUP(F322,'研修事項 一覧'!$F$161:$H$183,3,FALSE),"再入力")))</f>
        <v/>
      </c>
      <c r="I322" s="125"/>
      <c r="J322" s="249"/>
      <c r="K322" s="125"/>
      <c r="L322" s="126"/>
      <c r="M322" s="127"/>
      <c r="N322" s="261"/>
    </row>
    <row r="323" spans="2:14" ht="12.6" customHeight="1">
      <c r="B323" s="244"/>
      <c r="C323" s="247"/>
      <c r="D323" s="256"/>
      <c r="E323" s="253"/>
      <c r="F323" s="247"/>
      <c r="G323" s="265"/>
      <c r="H323" s="259"/>
      <c r="I323" s="128"/>
      <c r="J323" s="250"/>
      <c r="K323" s="128"/>
      <c r="L323" s="129"/>
      <c r="M323" s="130"/>
      <c r="N323" s="262"/>
    </row>
    <row r="324" spans="2:14" ht="12.6" customHeight="1">
      <c r="B324" s="244"/>
      <c r="C324" s="247"/>
      <c r="D324" s="256"/>
      <c r="E324" s="253"/>
      <c r="F324" s="247"/>
      <c r="G324" s="265"/>
      <c r="H324" s="259"/>
      <c r="I324" s="128"/>
      <c r="J324" s="250"/>
      <c r="K324" s="128"/>
      <c r="L324" s="129"/>
      <c r="M324" s="130"/>
      <c r="N324" s="262"/>
    </row>
    <row r="325" spans="2:14" ht="12.6" customHeight="1">
      <c r="B325" s="244"/>
      <c r="C325" s="247"/>
      <c r="D325" s="256"/>
      <c r="E325" s="253"/>
      <c r="F325" s="247"/>
      <c r="G325" s="265"/>
      <c r="H325" s="259"/>
      <c r="I325" s="128"/>
      <c r="J325" s="250"/>
      <c r="K325" s="128"/>
      <c r="L325" s="129"/>
      <c r="M325" s="130"/>
      <c r="N325" s="262"/>
    </row>
    <row r="326" spans="2:14" ht="12.6" customHeight="1">
      <c r="B326" s="245"/>
      <c r="C326" s="248"/>
      <c r="D326" s="257"/>
      <c r="E326" s="254"/>
      <c r="F326" s="248"/>
      <c r="G326" s="266"/>
      <c r="H326" s="260"/>
      <c r="I326" s="131"/>
      <c r="J326" s="251"/>
      <c r="K326" s="131"/>
      <c r="L326" s="132"/>
      <c r="M326" s="133"/>
      <c r="N326" s="263"/>
    </row>
    <row r="327" spans="2:14" ht="12.6" customHeight="1">
      <c r="B327" s="243"/>
      <c r="C327" s="246"/>
      <c r="D327" s="255" t="str">
        <f>IF(B327="","",IF(B327=1,DATE(YEAR($E$3),B327,C327),IF(B327=2,DATE(YEAR($E$3),B327,C327),IF(B327=3,DATE(YEAR($E$3),B327,C327),DATE(YEAR($P$3),B327,C327)))))</f>
        <v/>
      </c>
      <c r="E327" s="252" t="str">
        <f>IF(B327="","",TEXT(WEEKDAY(D327),"aaa"))</f>
        <v/>
      </c>
      <c r="F327" s="246"/>
      <c r="G327" s="264" t="str">
        <f>IF(F327="","",IF(F327&lt;100,VLOOKUP(F327,'研修事項 一覧'!$B$161:$D$209,2,FALSE),IF(F327&gt;=100,VLOOKUP(F327,'研修事項 一覧'!$F$161:$H$183,2,FALSE),"再入力")))</f>
        <v/>
      </c>
      <c r="H327" s="258" t="str">
        <f>IF(F327="","",IF(F327&lt;100,VLOOKUP(F327,'研修事項 一覧'!$B$161:$D$209,3,FALSE),IF(F327&gt;=100,VLOOKUP(F327,'研修事項 一覧'!$F$161:$H$183,3,FALSE),"再入力")))</f>
        <v/>
      </c>
      <c r="I327" s="125"/>
      <c r="J327" s="249"/>
      <c r="K327" s="125"/>
      <c r="L327" s="126"/>
      <c r="M327" s="127"/>
      <c r="N327" s="261"/>
    </row>
    <row r="328" spans="2:14" ht="12.6" customHeight="1">
      <c r="B328" s="244"/>
      <c r="C328" s="247"/>
      <c r="D328" s="256"/>
      <c r="E328" s="253"/>
      <c r="F328" s="247"/>
      <c r="G328" s="265"/>
      <c r="H328" s="259"/>
      <c r="I328" s="128"/>
      <c r="J328" s="250"/>
      <c r="K328" s="128"/>
      <c r="L328" s="129"/>
      <c r="M328" s="130"/>
      <c r="N328" s="262"/>
    </row>
    <row r="329" spans="2:14" ht="12.6" customHeight="1">
      <c r="B329" s="244"/>
      <c r="C329" s="247"/>
      <c r="D329" s="256"/>
      <c r="E329" s="253"/>
      <c r="F329" s="247"/>
      <c r="G329" s="265"/>
      <c r="H329" s="259"/>
      <c r="I329" s="128"/>
      <c r="J329" s="250"/>
      <c r="K329" s="128"/>
      <c r="L329" s="129"/>
      <c r="M329" s="130"/>
      <c r="N329" s="262"/>
    </row>
    <row r="330" spans="2:14" ht="12.6" customHeight="1">
      <c r="B330" s="244"/>
      <c r="C330" s="247"/>
      <c r="D330" s="256"/>
      <c r="E330" s="253"/>
      <c r="F330" s="247"/>
      <c r="G330" s="265"/>
      <c r="H330" s="259"/>
      <c r="I330" s="128"/>
      <c r="J330" s="250"/>
      <c r="K330" s="128"/>
      <c r="L330" s="129"/>
      <c r="M330" s="130"/>
      <c r="N330" s="262"/>
    </row>
    <row r="331" spans="2:14" ht="12.6" customHeight="1">
      <c r="B331" s="245"/>
      <c r="C331" s="248"/>
      <c r="D331" s="257"/>
      <c r="E331" s="254"/>
      <c r="F331" s="248"/>
      <c r="G331" s="266"/>
      <c r="H331" s="260"/>
      <c r="I331" s="131"/>
      <c r="J331" s="251"/>
      <c r="K331" s="131"/>
      <c r="L331" s="132"/>
      <c r="M331" s="133"/>
      <c r="N331" s="263"/>
    </row>
    <row r="332" spans="2:14" ht="12.6" customHeight="1">
      <c r="B332" s="243"/>
      <c r="C332" s="246"/>
      <c r="D332" s="255" t="str">
        <f>IF(B332="","",IF(B332=1,DATE(YEAR($E$3),B332,C332),IF(B332=2,DATE(YEAR($E$3),B332,C332),IF(B332=3,DATE(YEAR($E$3),B332,C332),DATE(YEAR($P$3),B332,C332)))))</f>
        <v/>
      </c>
      <c r="E332" s="252" t="str">
        <f>IF(B332="","",TEXT(WEEKDAY(D332),"aaa"))</f>
        <v/>
      </c>
      <c r="F332" s="246"/>
      <c r="G332" s="264" t="str">
        <f>IF(F332="","",IF(F332&lt;100,VLOOKUP(F332,'研修事項 一覧'!$B$161:$D$209,2,FALSE),IF(F332&gt;=100,VLOOKUP(F332,'研修事項 一覧'!$F$161:$H$183,2,FALSE),"再入力")))</f>
        <v/>
      </c>
      <c r="H332" s="258" t="str">
        <f>IF(F332="","",IF(F332&lt;100,VLOOKUP(F332,'研修事項 一覧'!$B$161:$D$209,3,FALSE),IF(F332&gt;=100,VLOOKUP(F332,'研修事項 一覧'!$F$161:$H$183,3,FALSE),"再入力")))</f>
        <v/>
      </c>
      <c r="I332" s="125"/>
      <c r="J332" s="249"/>
      <c r="K332" s="125"/>
      <c r="L332" s="126"/>
      <c r="M332" s="127"/>
      <c r="N332" s="261"/>
    </row>
    <row r="333" spans="2:14" ht="12.6" customHeight="1">
      <c r="B333" s="244"/>
      <c r="C333" s="247"/>
      <c r="D333" s="256"/>
      <c r="E333" s="253"/>
      <c r="F333" s="247"/>
      <c r="G333" s="265"/>
      <c r="H333" s="259"/>
      <c r="I333" s="128"/>
      <c r="J333" s="250"/>
      <c r="K333" s="128"/>
      <c r="L333" s="129"/>
      <c r="M333" s="130"/>
      <c r="N333" s="262"/>
    </row>
    <row r="334" spans="2:14" ht="12.6" customHeight="1">
      <c r="B334" s="244"/>
      <c r="C334" s="247"/>
      <c r="D334" s="256"/>
      <c r="E334" s="253"/>
      <c r="F334" s="247"/>
      <c r="G334" s="265"/>
      <c r="H334" s="259"/>
      <c r="I334" s="128"/>
      <c r="J334" s="250"/>
      <c r="K334" s="128"/>
      <c r="L334" s="129"/>
      <c r="M334" s="130"/>
      <c r="N334" s="262"/>
    </row>
    <row r="335" spans="2:14" ht="12.6" customHeight="1">
      <c r="B335" s="244"/>
      <c r="C335" s="247"/>
      <c r="D335" s="256"/>
      <c r="E335" s="253"/>
      <c r="F335" s="247"/>
      <c r="G335" s="265"/>
      <c r="H335" s="259"/>
      <c r="I335" s="128"/>
      <c r="J335" s="250"/>
      <c r="K335" s="128"/>
      <c r="L335" s="129"/>
      <c r="M335" s="130"/>
      <c r="N335" s="262"/>
    </row>
    <row r="336" spans="2:14" ht="12.6" customHeight="1">
      <c r="B336" s="245"/>
      <c r="C336" s="248"/>
      <c r="D336" s="257"/>
      <c r="E336" s="254"/>
      <c r="F336" s="248"/>
      <c r="G336" s="266"/>
      <c r="H336" s="260"/>
      <c r="I336" s="131"/>
      <c r="J336" s="251"/>
      <c r="K336" s="131"/>
      <c r="L336" s="132"/>
      <c r="M336" s="133"/>
      <c r="N336" s="263"/>
    </row>
    <row r="337" spans="2:14" ht="12.6" customHeight="1">
      <c r="B337" s="243"/>
      <c r="C337" s="246"/>
      <c r="D337" s="255" t="str">
        <f>IF(B337="","",IF(B337=1,DATE(YEAR($E$3),B337,C337),IF(B337=2,DATE(YEAR($E$3),B337,C337),IF(B337=3,DATE(YEAR($E$3),B337,C337),DATE(YEAR($P$3),B337,C337)))))</f>
        <v/>
      </c>
      <c r="E337" s="252" t="str">
        <f>IF(B337="","",TEXT(WEEKDAY(D337),"aaa"))</f>
        <v/>
      </c>
      <c r="F337" s="246"/>
      <c r="G337" s="264" t="str">
        <f>IF(F337="","",IF(F337&lt;100,VLOOKUP(F337,'研修事項 一覧'!$B$161:$D$209,2,FALSE),IF(F337&gt;=100,VLOOKUP(F337,'研修事項 一覧'!$F$161:$H$183,2,FALSE),"再入力")))</f>
        <v/>
      </c>
      <c r="H337" s="258" t="str">
        <f>IF(F337="","",IF(F337&lt;100,VLOOKUP(F337,'研修事項 一覧'!$B$161:$D$209,3,FALSE),IF(F337&gt;=100,VLOOKUP(F337,'研修事項 一覧'!$F$161:$H$183,3,FALSE),"再入力")))</f>
        <v/>
      </c>
      <c r="I337" s="125"/>
      <c r="J337" s="249"/>
      <c r="K337" s="125"/>
      <c r="L337" s="126"/>
      <c r="M337" s="127"/>
      <c r="N337" s="261"/>
    </row>
    <row r="338" spans="2:14" ht="12.6" customHeight="1">
      <c r="B338" s="244"/>
      <c r="C338" s="247"/>
      <c r="D338" s="256"/>
      <c r="E338" s="253"/>
      <c r="F338" s="247"/>
      <c r="G338" s="265"/>
      <c r="H338" s="259"/>
      <c r="I338" s="128"/>
      <c r="J338" s="250"/>
      <c r="K338" s="128"/>
      <c r="L338" s="129"/>
      <c r="M338" s="130"/>
      <c r="N338" s="262"/>
    </row>
    <row r="339" spans="2:14" ht="12.6" customHeight="1">
      <c r="B339" s="244"/>
      <c r="C339" s="247"/>
      <c r="D339" s="256"/>
      <c r="E339" s="253"/>
      <c r="F339" s="247"/>
      <c r="G339" s="265"/>
      <c r="H339" s="259"/>
      <c r="I339" s="128"/>
      <c r="J339" s="250"/>
      <c r="K339" s="128"/>
      <c r="L339" s="129"/>
      <c r="M339" s="130"/>
      <c r="N339" s="262"/>
    </row>
    <row r="340" spans="2:14" ht="12.6" customHeight="1">
      <c r="B340" s="244"/>
      <c r="C340" s="247"/>
      <c r="D340" s="256"/>
      <c r="E340" s="253"/>
      <c r="F340" s="247"/>
      <c r="G340" s="265"/>
      <c r="H340" s="259"/>
      <c r="I340" s="128"/>
      <c r="J340" s="250"/>
      <c r="K340" s="128"/>
      <c r="L340" s="129"/>
      <c r="M340" s="130"/>
      <c r="N340" s="262"/>
    </row>
    <row r="341" spans="2:14" ht="12.6" customHeight="1">
      <c r="B341" s="245"/>
      <c r="C341" s="248"/>
      <c r="D341" s="257"/>
      <c r="E341" s="254"/>
      <c r="F341" s="248"/>
      <c r="G341" s="266"/>
      <c r="H341" s="260"/>
      <c r="I341" s="131"/>
      <c r="J341" s="251"/>
      <c r="K341" s="131"/>
      <c r="L341" s="129"/>
      <c r="M341" s="133"/>
      <c r="N341" s="263"/>
    </row>
    <row r="342" spans="2:14" ht="12.6" customHeight="1">
      <c r="B342" s="243"/>
      <c r="C342" s="246"/>
      <c r="D342" s="255" t="str">
        <f>IF(B342="","",IF(B342=1,DATE(YEAR($E$3),B342,C342),IF(B342=2,DATE(YEAR($E$3),B342,C342),IF(B342=3,DATE(YEAR($E$3),B342,C342),DATE(YEAR($P$3),B342,C342)))))</f>
        <v/>
      </c>
      <c r="E342" s="252" t="str">
        <f>IF(B342="","",TEXT(WEEKDAY(D342),"aaa"))</f>
        <v/>
      </c>
      <c r="F342" s="246"/>
      <c r="G342" s="264" t="str">
        <f>IF(F342="","",IF(F342&lt;100,VLOOKUP(F342,'研修事項 一覧'!$B$161:$D$209,2,FALSE),IF(F342&gt;=100,VLOOKUP(F342,'研修事項 一覧'!$F$161:$H$183,2,FALSE),"再入力")))</f>
        <v/>
      </c>
      <c r="H342" s="258" t="str">
        <f>IF(F342="","",IF(F342&lt;100,VLOOKUP(F342,'研修事項 一覧'!$B$161:$D$209,3,FALSE),IF(F342&gt;=100,VLOOKUP(F342,'研修事項 一覧'!$F$161:$H$183,3,FALSE),"再入力")))</f>
        <v/>
      </c>
      <c r="I342" s="125"/>
      <c r="J342" s="249"/>
      <c r="K342" s="125"/>
      <c r="L342" s="126"/>
      <c r="M342" s="127"/>
      <c r="N342" s="261"/>
    </row>
    <row r="343" spans="2:14" ht="12.6" customHeight="1">
      <c r="B343" s="244"/>
      <c r="C343" s="247"/>
      <c r="D343" s="256"/>
      <c r="E343" s="253"/>
      <c r="F343" s="247"/>
      <c r="G343" s="265"/>
      <c r="H343" s="259"/>
      <c r="I343" s="128"/>
      <c r="J343" s="250"/>
      <c r="K343" s="128"/>
      <c r="L343" s="129"/>
      <c r="M343" s="130"/>
      <c r="N343" s="262"/>
    </row>
    <row r="344" spans="2:14" ht="12.6" customHeight="1">
      <c r="B344" s="244"/>
      <c r="C344" s="247"/>
      <c r="D344" s="256"/>
      <c r="E344" s="253"/>
      <c r="F344" s="247"/>
      <c r="G344" s="265"/>
      <c r="H344" s="259"/>
      <c r="I344" s="128"/>
      <c r="J344" s="250"/>
      <c r="K344" s="128"/>
      <c r="L344" s="129"/>
      <c r="M344" s="130"/>
      <c r="N344" s="262"/>
    </row>
    <row r="345" spans="2:14" ht="12.6" customHeight="1">
      <c r="B345" s="244"/>
      <c r="C345" s="247"/>
      <c r="D345" s="256"/>
      <c r="E345" s="253"/>
      <c r="F345" s="247"/>
      <c r="G345" s="265"/>
      <c r="H345" s="259"/>
      <c r="I345" s="128"/>
      <c r="J345" s="250"/>
      <c r="K345" s="128"/>
      <c r="L345" s="129"/>
      <c r="M345" s="130"/>
      <c r="N345" s="262"/>
    </row>
    <row r="346" spans="2:14" ht="12.6" customHeight="1">
      <c r="B346" s="245"/>
      <c r="C346" s="248"/>
      <c r="D346" s="257"/>
      <c r="E346" s="254"/>
      <c r="F346" s="248"/>
      <c r="G346" s="266"/>
      <c r="H346" s="260"/>
      <c r="I346" s="131"/>
      <c r="J346" s="251"/>
      <c r="K346" s="131"/>
      <c r="L346" s="129"/>
      <c r="M346" s="133"/>
      <c r="N346" s="263"/>
    </row>
    <row r="347" spans="2:14" ht="12.6" customHeight="1">
      <c r="B347" s="243"/>
      <c r="C347" s="246"/>
      <c r="D347" s="255" t="str">
        <f>IF(B347="","",IF(B347=1,DATE(YEAR($E$3),B347,C347),IF(B347=2,DATE(YEAR($E$3),B347,C347),IF(B347=3,DATE(YEAR($E$3),B347,C347),DATE(YEAR($P$3),B347,C347)))))</f>
        <v/>
      </c>
      <c r="E347" s="252" t="str">
        <f>IF(B347="","",TEXT(WEEKDAY(D347),"aaa"))</f>
        <v/>
      </c>
      <c r="F347" s="246"/>
      <c r="G347" s="264" t="str">
        <f>IF(F347="","",IF(F347&lt;100,VLOOKUP(F347,'研修事項 一覧'!$B$161:$D$209,2,FALSE),IF(F347&gt;=100,VLOOKUP(F347,'研修事項 一覧'!$F$161:$H$183,2,FALSE),"再入力")))</f>
        <v/>
      </c>
      <c r="H347" s="258" t="str">
        <f>IF(F347="","",IF(F347&lt;100,VLOOKUP(F347,'研修事項 一覧'!$B$161:$D$209,3,FALSE),IF(F347&gt;=100,VLOOKUP(F347,'研修事項 一覧'!$F$161:$H$183,3,FALSE),"再入力")))</f>
        <v/>
      </c>
      <c r="I347" s="125"/>
      <c r="J347" s="249"/>
      <c r="K347" s="125"/>
      <c r="L347" s="126"/>
      <c r="M347" s="127"/>
      <c r="N347" s="261"/>
    </row>
    <row r="348" spans="2:14" ht="12.6" customHeight="1">
      <c r="B348" s="244"/>
      <c r="C348" s="247"/>
      <c r="D348" s="256"/>
      <c r="E348" s="253"/>
      <c r="F348" s="247"/>
      <c r="G348" s="265"/>
      <c r="H348" s="259"/>
      <c r="I348" s="128"/>
      <c r="J348" s="250"/>
      <c r="K348" s="128"/>
      <c r="L348" s="129"/>
      <c r="M348" s="130"/>
      <c r="N348" s="262"/>
    </row>
    <row r="349" spans="2:14" ht="12.6" customHeight="1">
      <c r="B349" s="244"/>
      <c r="C349" s="247"/>
      <c r="D349" s="256"/>
      <c r="E349" s="253"/>
      <c r="F349" s="247"/>
      <c r="G349" s="265"/>
      <c r="H349" s="259"/>
      <c r="I349" s="128"/>
      <c r="J349" s="250"/>
      <c r="K349" s="128"/>
      <c r="L349" s="129"/>
      <c r="M349" s="130"/>
      <c r="N349" s="262"/>
    </row>
    <row r="350" spans="2:14" ht="12.6" customHeight="1">
      <c r="B350" s="244"/>
      <c r="C350" s="247"/>
      <c r="D350" s="256"/>
      <c r="E350" s="253"/>
      <c r="F350" s="247"/>
      <c r="G350" s="265"/>
      <c r="H350" s="259"/>
      <c r="I350" s="128"/>
      <c r="J350" s="250"/>
      <c r="K350" s="128"/>
      <c r="L350" s="129"/>
      <c r="M350" s="130"/>
      <c r="N350" s="262"/>
    </row>
    <row r="351" spans="2:14" ht="12.6" customHeight="1">
      <c r="B351" s="245"/>
      <c r="C351" s="248"/>
      <c r="D351" s="257"/>
      <c r="E351" s="254"/>
      <c r="F351" s="248"/>
      <c r="G351" s="266"/>
      <c r="H351" s="260"/>
      <c r="I351" s="131"/>
      <c r="J351" s="251"/>
      <c r="K351" s="131"/>
      <c r="L351" s="129"/>
      <c r="M351" s="133"/>
      <c r="N351" s="263"/>
    </row>
    <row r="352" spans="2:14" ht="12.6" customHeight="1">
      <c r="B352" s="243"/>
      <c r="C352" s="246"/>
      <c r="D352" s="255" t="str">
        <f>IF(B352="","",IF(B352=1,DATE(YEAR($E$3),B352,C352),IF(B352=2,DATE(YEAR($E$3),B352,C352),IF(B352=3,DATE(YEAR($E$3),B352,C352),DATE(YEAR($P$3),B352,C352)))))</f>
        <v/>
      </c>
      <c r="E352" s="252" t="str">
        <f>IF(B352="","",TEXT(WEEKDAY(D352),"aaa"))</f>
        <v/>
      </c>
      <c r="F352" s="246"/>
      <c r="G352" s="264" t="str">
        <f>IF(F352="","",IF(F352&lt;100,VLOOKUP(F352,'研修事項 一覧'!$B$161:$D$209,2,FALSE),IF(F352&gt;=100,VLOOKUP(F352,'研修事項 一覧'!$F$161:$H$183,2,FALSE),"再入力")))</f>
        <v/>
      </c>
      <c r="H352" s="258" t="str">
        <f>IF(F352="","",IF(F352&lt;100,VLOOKUP(F352,'研修事項 一覧'!$B$161:$D$209,3,FALSE),IF(F352&gt;=100,VLOOKUP(F352,'研修事項 一覧'!$F$161:$H$183,3,FALSE),"再入力")))</f>
        <v/>
      </c>
      <c r="I352" s="125"/>
      <c r="J352" s="249"/>
      <c r="K352" s="125"/>
      <c r="L352" s="126"/>
      <c r="M352" s="127"/>
      <c r="N352" s="261"/>
    </row>
    <row r="353" spans="2:14" ht="12.6" customHeight="1">
      <c r="B353" s="244"/>
      <c r="C353" s="247"/>
      <c r="D353" s="256"/>
      <c r="E353" s="253"/>
      <c r="F353" s="247"/>
      <c r="G353" s="265"/>
      <c r="H353" s="259"/>
      <c r="I353" s="128"/>
      <c r="J353" s="250"/>
      <c r="K353" s="128"/>
      <c r="L353" s="129"/>
      <c r="M353" s="130"/>
      <c r="N353" s="262"/>
    </row>
    <row r="354" spans="2:14" ht="12.6" customHeight="1">
      <c r="B354" s="244"/>
      <c r="C354" s="247"/>
      <c r="D354" s="256"/>
      <c r="E354" s="253"/>
      <c r="F354" s="247"/>
      <c r="G354" s="265"/>
      <c r="H354" s="259"/>
      <c r="I354" s="128"/>
      <c r="J354" s="250"/>
      <c r="K354" s="128"/>
      <c r="L354" s="129"/>
      <c r="M354" s="130"/>
      <c r="N354" s="262"/>
    </row>
    <row r="355" spans="2:14" ht="12.6" customHeight="1">
      <c r="B355" s="244"/>
      <c r="C355" s="247"/>
      <c r="D355" s="256"/>
      <c r="E355" s="253"/>
      <c r="F355" s="247"/>
      <c r="G355" s="265"/>
      <c r="H355" s="259"/>
      <c r="I355" s="128"/>
      <c r="J355" s="250"/>
      <c r="K355" s="128"/>
      <c r="L355" s="129"/>
      <c r="M355" s="130"/>
      <c r="N355" s="262"/>
    </row>
    <row r="356" spans="2:14" ht="12.6" customHeight="1">
      <c r="B356" s="245"/>
      <c r="C356" s="248"/>
      <c r="D356" s="257"/>
      <c r="E356" s="254"/>
      <c r="F356" s="248"/>
      <c r="G356" s="266"/>
      <c r="H356" s="260"/>
      <c r="I356" s="131"/>
      <c r="J356" s="251"/>
      <c r="K356" s="131"/>
      <c r="L356" s="129"/>
      <c r="M356" s="133"/>
      <c r="N356" s="263"/>
    </row>
    <row r="357" spans="2:14" ht="12.6" customHeight="1">
      <c r="B357" s="243"/>
      <c r="C357" s="246"/>
      <c r="D357" s="255" t="str">
        <f>IF(B357="","",IF(B357=1,DATE(YEAR($E$3),B357,C357),IF(B357=2,DATE(YEAR($E$3),B357,C357),IF(B357=3,DATE(YEAR($E$3),B357,C357),DATE(YEAR($P$3),B357,C357)))))</f>
        <v/>
      </c>
      <c r="E357" s="252" t="str">
        <f>IF(B357="","",TEXT(WEEKDAY(D357),"aaa"))</f>
        <v/>
      </c>
      <c r="F357" s="246"/>
      <c r="G357" s="264" t="str">
        <f>IF(F357="","",IF(F357&lt;100,VLOOKUP(F357,'研修事項 一覧'!$B$161:$D$209,2,FALSE),IF(F357&gt;=100,VLOOKUP(F357,'研修事項 一覧'!$F$161:$H$183,2,FALSE),"再入力")))</f>
        <v/>
      </c>
      <c r="H357" s="258" t="str">
        <f>IF(F357="","",IF(F357&lt;100,VLOOKUP(F357,'研修事項 一覧'!$B$161:$D$209,3,FALSE),IF(F357&gt;=100,VLOOKUP(F357,'研修事項 一覧'!$F$161:$H$183,3,FALSE),"再入力")))</f>
        <v/>
      </c>
      <c r="I357" s="125"/>
      <c r="J357" s="249"/>
      <c r="K357" s="125"/>
      <c r="L357" s="126"/>
      <c r="M357" s="127"/>
      <c r="N357" s="261"/>
    </row>
    <row r="358" spans="2:14" ht="12.6" customHeight="1">
      <c r="B358" s="244"/>
      <c r="C358" s="247"/>
      <c r="D358" s="256"/>
      <c r="E358" s="253"/>
      <c r="F358" s="247"/>
      <c r="G358" s="265"/>
      <c r="H358" s="259"/>
      <c r="I358" s="128"/>
      <c r="J358" s="250"/>
      <c r="K358" s="128"/>
      <c r="L358" s="129"/>
      <c r="M358" s="130"/>
      <c r="N358" s="262"/>
    </row>
    <row r="359" spans="2:14" ht="12.6" customHeight="1">
      <c r="B359" s="244"/>
      <c r="C359" s="247"/>
      <c r="D359" s="256"/>
      <c r="E359" s="253"/>
      <c r="F359" s="247"/>
      <c r="G359" s="265"/>
      <c r="H359" s="259"/>
      <c r="I359" s="128"/>
      <c r="J359" s="250"/>
      <c r="K359" s="128"/>
      <c r="L359" s="129"/>
      <c r="M359" s="130"/>
      <c r="N359" s="262"/>
    </row>
    <row r="360" spans="2:14" ht="12.6" customHeight="1">
      <c r="B360" s="244"/>
      <c r="C360" s="247"/>
      <c r="D360" s="256"/>
      <c r="E360" s="253"/>
      <c r="F360" s="247"/>
      <c r="G360" s="265"/>
      <c r="H360" s="259"/>
      <c r="I360" s="128"/>
      <c r="J360" s="250"/>
      <c r="K360" s="128"/>
      <c r="L360" s="129"/>
      <c r="M360" s="130"/>
      <c r="N360" s="262"/>
    </row>
    <row r="361" spans="2:14" ht="12.6" customHeight="1">
      <c r="B361" s="245"/>
      <c r="C361" s="248"/>
      <c r="D361" s="257"/>
      <c r="E361" s="254"/>
      <c r="F361" s="248"/>
      <c r="G361" s="266"/>
      <c r="H361" s="260"/>
      <c r="I361" s="131"/>
      <c r="J361" s="251"/>
      <c r="K361" s="131"/>
      <c r="L361" s="129"/>
      <c r="M361" s="133"/>
      <c r="N361" s="263"/>
    </row>
    <row r="362" spans="2:14" ht="12.6" customHeight="1">
      <c r="B362" s="243"/>
      <c r="C362" s="246"/>
      <c r="D362" s="255" t="str">
        <f>IF(B362="","",IF(B362=1,DATE(YEAR($E$3),B362,C362),IF(B362=2,DATE(YEAR($E$3),B362,C362),IF(B362=3,DATE(YEAR($E$3),B362,C362),DATE(YEAR($P$3),B362,C362)))))</f>
        <v/>
      </c>
      <c r="E362" s="252" t="str">
        <f>IF(B362="","",TEXT(WEEKDAY(D362),"aaa"))</f>
        <v/>
      </c>
      <c r="F362" s="246"/>
      <c r="G362" s="264" t="str">
        <f>IF(F362="","",IF(F362&lt;100,VLOOKUP(F362,'研修事項 一覧'!$B$161:$D$209,2,FALSE),IF(F362&gt;=100,VLOOKUP(F362,'研修事項 一覧'!$F$161:$H$183,2,FALSE),"再入力")))</f>
        <v/>
      </c>
      <c r="H362" s="258" t="str">
        <f>IF(F362="","",IF(F362&lt;100,VLOOKUP(F362,'研修事項 一覧'!$B$161:$D$209,3,FALSE),IF(F362&gt;=100,VLOOKUP(F362,'研修事項 一覧'!$F$161:$H$183,3,FALSE),"再入力")))</f>
        <v/>
      </c>
      <c r="I362" s="125"/>
      <c r="J362" s="249"/>
      <c r="K362" s="125"/>
      <c r="L362" s="126"/>
      <c r="M362" s="127"/>
      <c r="N362" s="261"/>
    </row>
    <row r="363" spans="2:14" ht="12.6" customHeight="1">
      <c r="B363" s="244"/>
      <c r="C363" s="247"/>
      <c r="D363" s="256"/>
      <c r="E363" s="253"/>
      <c r="F363" s="247"/>
      <c r="G363" s="265"/>
      <c r="H363" s="259"/>
      <c r="I363" s="128"/>
      <c r="J363" s="250"/>
      <c r="K363" s="128"/>
      <c r="L363" s="129"/>
      <c r="M363" s="130"/>
      <c r="N363" s="262"/>
    </row>
    <row r="364" spans="2:14" ht="12.6" customHeight="1">
      <c r="B364" s="244"/>
      <c r="C364" s="247"/>
      <c r="D364" s="256"/>
      <c r="E364" s="253"/>
      <c r="F364" s="247"/>
      <c r="G364" s="265"/>
      <c r="H364" s="259"/>
      <c r="I364" s="128"/>
      <c r="J364" s="250"/>
      <c r="K364" s="128"/>
      <c r="L364" s="129"/>
      <c r="M364" s="130"/>
      <c r="N364" s="262"/>
    </row>
    <row r="365" spans="2:14" ht="12.6" customHeight="1">
      <c r="B365" s="244"/>
      <c r="C365" s="247"/>
      <c r="D365" s="256"/>
      <c r="E365" s="253"/>
      <c r="F365" s="247"/>
      <c r="G365" s="265"/>
      <c r="H365" s="259"/>
      <c r="I365" s="128"/>
      <c r="J365" s="250"/>
      <c r="K365" s="128"/>
      <c r="L365" s="129"/>
      <c r="M365" s="130"/>
      <c r="N365" s="262"/>
    </row>
    <row r="366" spans="2:14" ht="12.6" customHeight="1">
      <c r="B366" s="245"/>
      <c r="C366" s="248"/>
      <c r="D366" s="257"/>
      <c r="E366" s="254"/>
      <c r="F366" s="248"/>
      <c r="G366" s="266"/>
      <c r="H366" s="260"/>
      <c r="I366" s="131"/>
      <c r="J366" s="251"/>
      <c r="K366" s="131"/>
      <c r="L366" s="132"/>
      <c r="M366" s="133"/>
      <c r="N366" s="263"/>
    </row>
    <row r="367" spans="2:14" ht="12.6" customHeight="1">
      <c r="B367" s="243"/>
      <c r="C367" s="246"/>
      <c r="D367" s="255" t="str">
        <f>IF(B367="","",IF(B367=1,DATE(YEAR($E$3),B367,C367),IF(B367=2,DATE(YEAR($E$3),B367,C367),IF(B367=3,DATE(YEAR($E$3),B367,C367),DATE(YEAR($P$3),B367,C367)))))</f>
        <v/>
      </c>
      <c r="E367" s="252" t="str">
        <f>IF(B367="","",TEXT(WEEKDAY(D367),"aaa"))</f>
        <v/>
      </c>
      <c r="F367" s="246"/>
      <c r="G367" s="264" t="str">
        <f>IF(F367="","",IF(F367&lt;100,VLOOKUP(F367,'研修事項 一覧'!$B$161:$D$209,2,FALSE),IF(F367&gt;=100,VLOOKUP(F367,'研修事項 一覧'!$F$161:$H$183,2,FALSE),"再入力")))</f>
        <v/>
      </c>
      <c r="H367" s="258" t="str">
        <f>IF(F367="","",IF(F367&lt;100,VLOOKUP(F367,'研修事項 一覧'!$B$161:$D$209,3,FALSE),IF(F367&gt;=100,VLOOKUP(F367,'研修事項 一覧'!$F$161:$H$183,3,FALSE),"再入力")))</f>
        <v/>
      </c>
      <c r="I367" s="125"/>
      <c r="J367" s="249"/>
      <c r="K367" s="125"/>
      <c r="L367" s="126"/>
      <c r="M367" s="127"/>
      <c r="N367" s="261"/>
    </row>
    <row r="368" spans="2:14" ht="12.6" customHeight="1">
      <c r="B368" s="244"/>
      <c r="C368" s="247"/>
      <c r="D368" s="256"/>
      <c r="E368" s="253"/>
      <c r="F368" s="247"/>
      <c r="G368" s="265"/>
      <c r="H368" s="259"/>
      <c r="I368" s="128"/>
      <c r="J368" s="250"/>
      <c r="K368" s="128"/>
      <c r="L368" s="129"/>
      <c r="M368" s="130"/>
      <c r="N368" s="262"/>
    </row>
    <row r="369" spans="2:14" ht="12.6" customHeight="1">
      <c r="B369" s="244"/>
      <c r="C369" s="247"/>
      <c r="D369" s="256"/>
      <c r="E369" s="253"/>
      <c r="F369" s="247"/>
      <c r="G369" s="265"/>
      <c r="H369" s="259"/>
      <c r="I369" s="128"/>
      <c r="J369" s="250"/>
      <c r="K369" s="128"/>
      <c r="L369" s="129"/>
      <c r="M369" s="130"/>
      <c r="N369" s="262"/>
    </row>
    <row r="370" spans="2:14" ht="12.6" customHeight="1">
      <c r="B370" s="244"/>
      <c r="C370" s="247"/>
      <c r="D370" s="256"/>
      <c r="E370" s="253"/>
      <c r="F370" s="247"/>
      <c r="G370" s="265"/>
      <c r="H370" s="259"/>
      <c r="I370" s="128"/>
      <c r="J370" s="250"/>
      <c r="K370" s="128"/>
      <c r="L370" s="129"/>
      <c r="M370" s="130"/>
      <c r="N370" s="262"/>
    </row>
    <row r="371" spans="2:14" ht="12.6" customHeight="1">
      <c r="B371" s="245"/>
      <c r="C371" s="248"/>
      <c r="D371" s="257"/>
      <c r="E371" s="254"/>
      <c r="F371" s="248"/>
      <c r="G371" s="266"/>
      <c r="H371" s="260"/>
      <c r="I371" s="131"/>
      <c r="J371" s="251"/>
      <c r="K371" s="131"/>
      <c r="L371" s="129"/>
      <c r="M371" s="133"/>
      <c r="N371" s="263"/>
    </row>
    <row r="372" spans="2:14" ht="12.6" customHeight="1">
      <c r="B372" s="243"/>
      <c r="C372" s="246"/>
      <c r="D372" s="255" t="str">
        <f>IF(B372="","",IF(B372=1,DATE(YEAR($E$3),B372,C372),IF(B372=2,DATE(YEAR($E$3),B372,C372),IF(B372=3,DATE(YEAR($E$3),B372,C372),DATE(YEAR($P$3),B372,C372)))))</f>
        <v/>
      </c>
      <c r="E372" s="252" t="str">
        <f>IF(B372="","",TEXT(WEEKDAY(D372),"aaa"))</f>
        <v/>
      </c>
      <c r="F372" s="246"/>
      <c r="G372" s="264" t="str">
        <f>IF(F372="","",IF(F372&lt;100,VLOOKUP(F372,'研修事項 一覧'!$B$161:$D$209,2,FALSE),IF(F372&gt;=100,VLOOKUP(F372,'研修事項 一覧'!$F$161:$H$183,2,FALSE),"再入力")))</f>
        <v/>
      </c>
      <c r="H372" s="258" t="str">
        <f>IF(F372="","",IF(F372&lt;100,VLOOKUP(F372,'研修事項 一覧'!$B$161:$D$209,3,FALSE),IF(F372&gt;=100,VLOOKUP(F372,'研修事項 一覧'!$F$161:$H$183,3,FALSE),"再入力")))</f>
        <v/>
      </c>
      <c r="I372" s="125"/>
      <c r="J372" s="249"/>
      <c r="K372" s="125"/>
      <c r="L372" s="126"/>
      <c r="M372" s="127"/>
      <c r="N372" s="261"/>
    </row>
    <row r="373" spans="2:14" ht="12.6" customHeight="1">
      <c r="B373" s="244"/>
      <c r="C373" s="247"/>
      <c r="D373" s="256"/>
      <c r="E373" s="253"/>
      <c r="F373" s="247"/>
      <c r="G373" s="265"/>
      <c r="H373" s="259"/>
      <c r="I373" s="128"/>
      <c r="J373" s="250"/>
      <c r="K373" s="128"/>
      <c r="L373" s="129"/>
      <c r="M373" s="130"/>
      <c r="N373" s="262"/>
    </row>
    <row r="374" spans="2:14" ht="12.6" customHeight="1">
      <c r="B374" s="244"/>
      <c r="C374" s="247"/>
      <c r="D374" s="256"/>
      <c r="E374" s="253"/>
      <c r="F374" s="247"/>
      <c r="G374" s="265"/>
      <c r="H374" s="259"/>
      <c r="I374" s="128"/>
      <c r="J374" s="250"/>
      <c r="K374" s="128"/>
      <c r="L374" s="129"/>
      <c r="M374" s="130"/>
      <c r="N374" s="262"/>
    </row>
    <row r="375" spans="2:14" ht="12.6" customHeight="1">
      <c r="B375" s="244"/>
      <c r="C375" s="247"/>
      <c r="D375" s="256"/>
      <c r="E375" s="253"/>
      <c r="F375" s="247"/>
      <c r="G375" s="265"/>
      <c r="H375" s="259"/>
      <c r="I375" s="128"/>
      <c r="J375" s="250"/>
      <c r="K375" s="128"/>
      <c r="L375" s="129"/>
      <c r="M375" s="130"/>
      <c r="N375" s="262"/>
    </row>
    <row r="376" spans="2:14" ht="12.6" customHeight="1">
      <c r="B376" s="245"/>
      <c r="C376" s="248"/>
      <c r="D376" s="257"/>
      <c r="E376" s="254"/>
      <c r="F376" s="248"/>
      <c r="G376" s="266"/>
      <c r="H376" s="260"/>
      <c r="I376" s="131"/>
      <c r="J376" s="251"/>
      <c r="K376" s="131"/>
      <c r="L376" s="129"/>
      <c r="M376" s="133"/>
      <c r="N376" s="263"/>
    </row>
    <row r="377" spans="2:14" ht="12.6" customHeight="1">
      <c r="B377" s="243"/>
      <c r="C377" s="246"/>
      <c r="D377" s="255" t="str">
        <f>IF(B377="","",IF(B377=1,DATE(YEAR($E$3),B377,C377),IF(B377=2,DATE(YEAR($E$3),B377,C377),IF(B377=3,DATE(YEAR($E$3),B377,C377),DATE(YEAR($P$3),B377,C377)))))</f>
        <v/>
      </c>
      <c r="E377" s="252" t="str">
        <f>IF(B377="","",TEXT(WEEKDAY(D377),"aaa"))</f>
        <v/>
      </c>
      <c r="F377" s="246"/>
      <c r="G377" s="264" t="str">
        <f>IF(F377="","",IF(F377&lt;100,VLOOKUP(F377,'研修事項 一覧'!$B$161:$D$209,2,FALSE),IF(F377&gt;=100,VLOOKUP(F377,'研修事項 一覧'!$F$161:$H$183,2,FALSE),"再入力")))</f>
        <v/>
      </c>
      <c r="H377" s="258" t="str">
        <f>IF(F377="","",IF(F377&lt;100,VLOOKUP(F377,'研修事項 一覧'!$B$161:$D$209,3,FALSE),IF(F377&gt;=100,VLOOKUP(F377,'研修事項 一覧'!$F$161:$H$183,3,FALSE),"再入力")))</f>
        <v/>
      </c>
      <c r="I377" s="125"/>
      <c r="J377" s="249"/>
      <c r="K377" s="125"/>
      <c r="L377" s="126"/>
      <c r="M377" s="127"/>
      <c r="N377" s="261"/>
    </row>
    <row r="378" spans="2:14" ht="12.6" customHeight="1">
      <c r="B378" s="244"/>
      <c r="C378" s="247"/>
      <c r="D378" s="256"/>
      <c r="E378" s="253"/>
      <c r="F378" s="247"/>
      <c r="G378" s="265"/>
      <c r="H378" s="259"/>
      <c r="I378" s="128"/>
      <c r="J378" s="250"/>
      <c r="K378" s="128"/>
      <c r="L378" s="129"/>
      <c r="M378" s="130"/>
      <c r="N378" s="262"/>
    </row>
    <row r="379" spans="2:14" ht="12.6" customHeight="1">
      <c r="B379" s="244"/>
      <c r="C379" s="247"/>
      <c r="D379" s="256"/>
      <c r="E379" s="253"/>
      <c r="F379" s="247"/>
      <c r="G379" s="265"/>
      <c r="H379" s="259"/>
      <c r="I379" s="128"/>
      <c r="J379" s="250"/>
      <c r="K379" s="128"/>
      <c r="L379" s="129"/>
      <c r="M379" s="130"/>
      <c r="N379" s="262"/>
    </row>
    <row r="380" spans="2:14" ht="12.6" customHeight="1">
      <c r="B380" s="244"/>
      <c r="C380" s="247"/>
      <c r="D380" s="256"/>
      <c r="E380" s="253"/>
      <c r="F380" s="247"/>
      <c r="G380" s="265"/>
      <c r="H380" s="259"/>
      <c r="I380" s="128"/>
      <c r="J380" s="250"/>
      <c r="K380" s="128"/>
      <c r="L380" s="129"/>
      <c r="M380" s="130"/>
      <c r="N380" s="262"/>
    </row>
    <row r="381" spans="2:14" ht="12.6" customHeight="1">
      <c r="B381" s="245"/>
      <c r="C381" s="248"/>
      <c r="D381" s="257"/>
      <c r="E381" s="254"/>
      <c r="F381" s="248"/>
      <c r="G381" s="266"/>
      <c r="H381" s="260"/>
      <c r="I381" s="131"/>
      <c r="J381" s="251"/>
      <c r="K381" s="131"/>
      <c r="L381" s="129"/>
      <c r="M381" s="133"/>
      <c r="N381" s="263"/>
    </row>
    <row r="382" spans="2:14" ht="12.6" customHeight="1">
      <c r="B382" s="243"/>
      <c r="C382" s="246"/>
      <c r="D382" s="255" t="str">
        <f>IF(B382="","",IF(B382=1,DATE(YEAR($E$3),B382,C382),IF(B382=2,DATE(YEAR($E$3),B382,C382),IF(B382=3,DATE(YEAR($E$3),B382,C382),DATE(YEAR($P$3),B382,C382)))))</f>
        <v/>
      </c>
      <c r="E382" s="252" t="str">
        <f>IF(B382="","",TEXT(WEEKDAY(D382),"aaa"))</f>
        <v/>
      </c>
      <c r="F382" s="246"/>
      <c r="G382" s="264" t="str">
        <f>IF(F382="","",IF(F382&lt;100,VLOOKUP(F382,'研修事項 一覧'!$B$161:$D$209,2,FALSE),IF(F382&gt;=100,VLOOKUP(F382,'研修事項 一覧'!$F$161:$H$183,2,FALSE),"再入力")))</f>
        <v/>
      </c>
      <c r="H382" s="258" t="str">
        <f>IF(F382="","",IF(F382&lt;100,VLOOKUP(F382,'研修事項 一覧'!$B$161:$D$209,3,FALSE),IF(F382&gt;=100,VLOOKUP(F382,'研修事項 一覧'!$F$161:$H$183,3,FALSE),"再入力")))</f>
        <v/>
      </c>
      <c r="I382" s="125"/>
      <c r="J382" s="249"/>
      <c r="K382" s="125"/>
      <c r="L382" s="126"/>
      <c r="M382" s="127"/>
      <c r="N382" s="261"/>
    </row>
    <row r="383" spans="2:14" ht="12.6" customHeight="1">
      <c r="B383" s="244"/>
      <c r="C383" s="247"/>
      <c r="D383" s="256"/>
      <c r="E383" s="253"/>
      <c r="F383" s="247"/>
      <c r="G383" s="265"/>
      <c r="H383" s="259"/>
      <c r="I383" s="128"/>
      <c r="J383" s="250"/>
      <c r="K383" s="128"/>
      <c r="L383" s="129"/>
      <c r="M383" s="130"/>
      <c r="N383" s="262"/>
    </row>
    <row r="384" spans="2:14" ht="12.6" customHeight="1">
      <c r="B384" s="244"/>
      <c r="C384" s="247"/>
      <c r="D384" s="256"/>
      <c r="E384" s="253"/>
      <c r="F384" s="247"/>
      <c r="G384" s="265"/>
      <c r="H384" s="259"/>
      <c r="I384" s="128"/>
      <c r="J384" s="250"/>
      <c r="K384" s="128"/>
      <c r="L384" s="129"/>
      <c r="M384" s="130"/>
      <c r="N384" s="262"/>
    </row>
    <row r="385" spans="2:14" ht="12.6" customHeight="1">
      <c r="B385" s="244"/>
      <c r="C385" s="247"/>
      <c r="D385" s="256"/>
      <c r="E385" s="253"/>
      <c r="F385" s="247"/>
      <c r="G385" s="265"/>
      <c r="H385" s="259"/>
      <c r="I385" s="128"/>
      <c r="J385" s="250"/>
      <c r="K385" s="128"/>
      <c r="L385" s="129"/>
      <c r="M385" s="130"/>
      <c r="N385" s="262"/>
    </row>
    <row r="386" spans="2:14" ht="12.6" customHeight="1">
      <c r="B386" s="245"/>
      <c r="C386" s="248"/>
      <c r="D386" s="257"/>
      <c r="E386" s="254"/>
      <c r="F386" s="248"/>
      <c r="G386" s="266"/>
      <c r="H386" s="260"/>
      <c r="I386" s="131"/>
      <c r="J386" s="251"/>
      <c r="K386" s="131"/>
      <c r="L386" s="129"/>
      <c r="M386" s="133"/>
      <c r="N386" s="263"/>
    </row>
    <row r="387" spans="2:14" ht="12.6" customHeight="1">
      <c r="B387" s="243"/>
      <c r="C387" s="246"/>
      <c r="D387" s="255" t="str">
        <f>IF(B387="","",IF(B387=1,DATE(YEAR($E$3),B387,C387),IF(B387=2,DATE(YEAR($E$3),B387,C387),IF(B387=3,DATE(YEAR($E$3),B387,C387),DATE(YEAR($P$3),B387,C387)))))</f>
        <v/>
      </c>
      <c r="E387" s="252" t="str">
        <f>IF(B387="","",TEXT(WEEKDAY(D387),"aaa"))</f>
        <v/>
      </c>
      <c r="F387" s="246"/>
      <c r="G387" s="264" t="str">
        <f>IF(F387="","",IF(F387&lt;100,VLOOKUP(F387,'研修事項 一覧'!$B$161:$D$209,2,FALSE),IF(F387&gt;=100,VLOOKUP(F387,'研修事項 一覧'!$F$161:$H$183,2,FALSE),"再入力")))</f>
        <v/>
      </c>
      <c r="H387" s="258" t="str">
        <f>IF(F387="","",IF(F387&lt;100,VLOOKUP(F387,'研修事項 一覧'!$B$161:$D$209,3,FALSE),IF(F387&gt;=100,VLOOKUP(F387,'研修事項 一覧'!$F$161:$H$183,3,FALSE),"再入力")))</f>
        <v/>
      </c>
      <c r="I387" s="125"/>
      <c r="J387" s="249"/>
      <c r="K387" s="125"/>
      <c r="L387" s="126"/>
      <c r="M387" s="127"/>
      <c r="N387" s="261"/>
    </row>
    <row r="388" spans="2:14" ht="12.6" customHeight="1">
      <c r="B388" s="244"/>
      <c r="C388" s="247"/>
      <c r="D388" s="256"/>
      <c r="E388" s="253"/>
      <c r="F388" s="247"/>
      <c r="G388" s="265"/>
      <c r="H388" s="259"/>
      <c r="I388" s="128"/>
      <c r="J388" s="250"/>
      <c r="K388" s="128"/>
      <c r="L388" s="129"/>
      <c r="M388" s="130"/>
      <c r="N388" s="262"/>
    </row>
    <row r="389" spans="2:14" ht="12.6" customHeight="1">
      <c r="B389" s="244"/>
      <c r="C389" s="247"/>
      <c r="D389" s="256"/>
      <c r="E389" s="253"/>
      <c r="F389" s="247"/>
      <c r="G389" s="265"/>
      <c r="H389" s="259"/>
      <c r="I389" s="128"/>
      <c r="J389" s="250"/>
      <c r="K389" s="128"/>
      <c r="L389" s="129"/>
      <c r="M389" s="130"/>
      <c r="N389" s="262"/>
    </row>
    <row r="390" spans="2:14" ht="12.6" customHeight="1">
      <c r="B390" s="244"/>
      <c r="C390" s="247"/>
      <c r="D390" s="256"/>
      <c r="E390" s="253"/>
      <c r="F390" s="247"/>
      <c r="G390" s="265"/>
      <c r="H390" s="259"/>
      <c r="I390" s="128"/>
      <c r="J390" s="250"/>
      <c r="K390" s="128"/>
      <c r="L390" s="129"/>
      <c r="M390" s="130"/>
      <c r="N390" s="262"/>
    </row>
    <row r="391" spans="2:14" ht="12.6" customHeight="1">
      <c r="B391" s="245"/>
      <c r="C391" s="248"/>
      <c r="D391" s="257"/>
      <c r="E391" s="254"/>
      <c r="F391" s="248"/>
      <c r="G391" s="266"/>
      <c r="H391" s="260"/>
      <c r="I391" s="131"/>
      <c r="J391" s="251"/>
      <c r="K391" s="131"/>
      <c r="L391" s="132"/>
      <c r="M391" s="133"/>
      <c r="N391" s="263"/>
    </row>
    <row r="392" spans="2:14" ht="12.6" customHeight="1">
      <c r="B392" s="243"/>
      <c r="C392" s="246"/>
      <c r="D392" s="255" t="str">
        <f>IF(B392="","",IF(B392=1,DATE(YEAR($E$3),B392,C392),IF(B392=2,DATE(YEAR($E$3),B392,C392),IF(B392=3,DATE(YEAR($E$3),B392,C392),DATE(YEAR($P$3),B392,C392)))))</f>
        <v/>
      </c>
      <c r="E392" s="252" t="str">
        <f>IF(B392="","",TEXT(WEEKDAY(D392),"aaa"))</f>
        <v/>
      </c>
      <c r="F392" s="246"/>
      <c r="G392" s="264" t="str">
        <f>IF(F392="","",IF(F392&lt;100,VLOOKUP(F392,'研修事項 一覧'!$B$161:$D$209,2,FALSE),IF(F392&gt;=100,VLOOKUP(F392,'研修事項 一覧'!$F$161:$H$183,2,FALSE),"再入力")))</f>
        <v/>
      </c>
      <c r="H392" s="258" t="str">
        <f>IF(F392="","",IF(F392&lt;100,VLOOKUP(F392,'研修事項 一覧'!$B$161:$D$209,3,FALSE),IF(F392&gt;=100,VLOOKUP(F392,'研修事項 一覧'!$F$161:$H$183,3,FALSE),"再入力")))</f>
        <v/>
      </c>
      <c r="I392" s="125"/>
      <c r="J392" s="249"/>
      <c r="K392" s="125"/>
      <c r="L392" s="126"/>
      <c r="M392" s="127"/>
      <c r="N392" s="261"/>
    </row>
    <row r="393" spans="2:14" ht="12.6" customHeight="1">
      <c r="B393" s="244"/>
      <c r="C393" s="247"/>
      <c r="D393" s="256"/>
      <c r="E393" s="253"/>
      <c r="F393" s="247"/>
      <c r="G393" s="265"/>
      <c r="H393" s="259"/>
      <c r="I393" s="128"/>
      <c r="J393" s="250"/>
      <c r="K393" s="128"/>
      <c r="L393" s="129"/>
      <c r="M393" s="130"/>
      <c r="N393" s="262"/>
    </row>
    <row r="394" spans="2:14" ht="12.6" customHeight="1">
      <c r="B394" s="244"/>
      <c r="C394" s="247"/>
      <c r="D394" s="256"/>
      <c r="E394" s="253"/>
      <c r="F394" s="247"/>
      <c r="G394" s="265"/>
      <c r="H394" s="259"/>
      <c r="I394" s="128"/>
      <c r="J394" s="250"/>
      <c r="K394" s="128"/>
      <c r="L394" s="129"/>
      <c r="M394" s="130"/>
      <c r="N394" s="262"/>
    </row>
    <row r="395" spans="2:14" ht="12.6" customHeight="1">
      <c r="B395" s="244"/>
      <c r="C395" s="247"/>
      <c r="D395" s="256"/>
      <c r="E395" s="253"/>
      <c r="F395" s="247"/>
      <c r="G395" s="265"/>
      <c r="H395" s="259"/>
      <c r="I395" s="128"/>
      <c r="J395" s="250"/>
      <c r="K395" s="128"/>
      <c r="L395" s="129"/>
      <c r="M395" s="130"/>
      <c r="N395" s="262"/>
    </row>
    <row r="396" spans="2:14" ht="12.6" customHeight="1">
      <c r="B396" s="245"/>
      <c r="C396" s="248"/>
      <c r="D396" s="257"/>
      <c r="E396" s="254"/>
      <c r="F396" s="248"/>
      <c r="G396" s="266"/>
      <c r="H396" s="260"/>
      <c r="I396" s="131"/>
      <c r="J396" s="251"/>
      <c r="K396" s="131"/>
      <c r="L396" s="129"/>
      <c r="M396" s="133"/>
      <c r="N396" s="263"/>
    </row>
    <row r="397" spans="2:14" ht="12.6" customHeight="1">
      <c r="B397" s="243"/>
      <c r="C397" s="246"/>
      <c r="D397" s="255" t="str">
        <f>IF(B397="","",IF(B397=1,DATE(YEAR($E$3),B397,C397),IF(B397=2,DATE(YEAR($E$3),B397,C397),IF(B397=3,DATE(YEAR($E$3),B397,C397),DATE(YEAR($P$3),B397,C397)))))</f>
        <v/>
      </c>
      <c r="E397" s="252" t="str">
        <f>IF(B397="","",TEXT(WEEKDAY(D397),"aaa"))</f>
        <v/>
      </c>
      <c r="F397" s="246"/>
      <c r="G397" s="264" t="str">
        <f>IF(F397="","",IF(F397&lt;100,VLOOKUP(F397,'研修事項 一覧'!$B$161:$D$209,2,FALSE),IF(F397&gt;=100,VLOOKUP(F397,'研修事項 一覧'!$F$161:$H$183,2,FALSE),"再入力")))</f>
        <v/>
      </c>
      <c r="H397" s="258" t="str">
        <f>IF(F397="","",IF(F397&lt;100,VLOOKUP(F397,'研修事項 一覧'!$B$161:$D$209,3,FALSE),IF(F397&gt;=100,VLOOKUP(F397,'研修事項 一覧'!$F$161:$H$183,3,FALSE),"再入力")))</f>
        <v/>
      </c>
      <c r="I397" s="125"/>
      <c r="J397" s="249"/>
      <c r="K397" s="125"/>
      <c r="L397" s="126"/>
      <c r="M397" s="127"/>
      <c r="N397" s="261"/>
    </row>
    <row r="398" spans="2:14" ht="12.6" customHeight="1">
      <c r="B398" s="244"/>
      <c r="C398" s="247"/>
      <c r="D398" s="256"/>
      <c r="E398" s="253"/>
      <c r="F398" s="247"/>
      <c r="G398" s="265"/>
      <c r="H398" s="259"/>
      <c r="I398" s="128"/>
      <c r="J398" s="250"/>
      <c r="K398" s="128"/>
      <c r="L398" s="129"/>
      <c r="M398" s="130"/>
      <c r="N398" s="262"/>
    </row>
    <row r="399" spans="2:14" ht="12.6" customHeight="1">
      <c r="B399" s="244"/>
      <c r="C399" s="247"/>
      <c r="D399" s="256"/>
      <c r="E399" s="253"/>
      <c r="F399" s="247"/>
      <c r="G399" s="265"/>
      <c r="H399" s="259"/>
      <c r="I399" s="128"/>
      <c r="J399" s="250"/>
      <c r="K399" s="128"/>
      <c r="L399" s="129"/>
      <c r="M399" s="130"/>
      <c r="N399" s="262"/>
    </row>
    <row r="400" spans="2:14" ht="12.6" customHeight="1">
      <c r="B400" s="244"/>
      <c r="C400" s="247"/>
      <c r="D400" s="256"/>
      <c r="E400" s="253"/>
      <c r="F400" s="247"/>
      <c r="G400" s="265"/>
      <c r="H400" s="259"/>
      <c r="I400" s="128"/>
      <c r="J400" s="250"/>
      <c r="K400" s="128"/>
      <c r="L400" s="129"/>
      <c r="M400" s="130"/>
      <c r="N400" s="262"/>
    </row>
    <row r="401" spans="2:14" ht="12.6" customHeight="1">
      <c r="B401" s="245"/>
      <c r="C401" s="248"/>
      <c r="D401" s="257"/>
      <c r="E401" s="254"/>
      <c r="F401" s="248"/>
      <c r="G401" s="266"/>
      <c r="H401" s="260"/>
      <c r="I401" s="131"/>
      <c r="J401" s="251"/>
      <c r="K401" s="131"/>
      <c r="L401" s="129"/>
      <c r="M401" s="133"/>
      <c r="N401" s="263"/>
    </row>
    <row r="402" spans="2:14" ht="12.6" customHeight="1">
      <c r="B402" s="243"/>
      <c r="C402" s="246"/>
      <c r="D402" s="255" t="str">
        <f>IF(B402="","",IF(B402=1,DATE(YEAR($E$3),B402,C402),IF(B402=2,DATE(YEAR($E$3),B402,C402),IF(B402=3,DATE(YEAR($E$3),B402,C402),DATE(YEAR($P$3),B402,C402)))))</f>
        <v/>
      </c>
      <c r="E402" s="252" t="str">
        <f>IF(B402="","",TEXT(WEEKDAY(D402),"aaa"))</f>
        <v/>
      </c>
      <c r="F402" s="246"/>
      <c r="G402" s="264" t="str">
        <f>IF(F402="","",IF(F402&lt;100,VLOOKUP(F402,'研修事項 一覧'!$B$161:$D$209,2,FALSE),IF(F402&gt;=100,VLOOKUP(F402,'研修事項 一覧'!$F$161:$H$183,2,FALSE),"再入力")))</f>
        <v/>
      </c>
      <c r="H402" s="258" t="str">
        <f>IF(F402="","",IF(F402&lt;100,VLOOKUP(F402,'研修事項 一覧'!$B$161:$D$209,3,FALSE),IF(F402&gt;=100,VLOOKUP(F402,'研修事項 一覧'!$F$161:$H$183,3,FALSE),"再入力")))</f>
        <v/>
      </c>
      <c r="I402" s="125"/>
      <c r="J402" s="249"/>
      <c r="K402" s="125"/>
      <c r="L402" s="126"/>
      <c r="M402" s="127"/>
      <c r="N402" s="261"/>
    </row>
    <row r="403" spans="2:14" ht="12.6" customHeight="1">
      <c r="B403" s="244"/>
      <c r="C403" s="247"/>
      <c r="D403" s="256"/>
      <c r="E403" s="253"/>
      <c r="F403" s="247"/>
      <c r="G403" s="265"/>
      <c r="H403" s="259"/>
      <c r="I403" s="128"/>
      <c r="J403" s="250"/>
      <c r="K403" s="128"/>
      <c r="L403" s="129"/>
      <c r="M403" s="130"/>
      <c r="N403" s="262"/>
    </row>
    <row r="404" spans="2:14" ht="12.6" customHeight="1">
      <c r="B404" s="244"/>
      <c r="C404" s="247"/>
      <c r="D404" s="256"/>
      <c r="E404" s="253"/>
      <c r="F404" s="247"/>
      <c r="G404" s="265"/>
      <c r="H404" s="259"/>
      <c r="I404" s="128"/>
      <c r="J404" s="250"/>
      <c r="K404" s="128"/>
      <c r="L404" s="129"/>
      <c r="M404" s="130"/>
      <c r="N404" s="262"/>
    </row>
    <row r="405" spans="2:14" ht="12.6" customHeight="1">
      <c r="B405" s="244"/>
      <c r="C405" s="247"/>
      <c r="D405" s="256"/>
      <c r="E405" s="253"/>
      <c r="F405" s="247"/>
      <c r="G405" s="265"/>
      <c r="H405" s="259"/>
      <c r="I405" s="128"/>
      <c r="J405" s="250"/>
      <c r="K405" s="128"/>
      <c r="L405" s="129"/>
      <c r="M405" s="130"/>
      <c r="N405" s="262"/>
    </row>
    <row r="406" spans="2:14" ht="12.6" customHeight="1">
      <c r="B406" s="245"/>
      <c r="C406" s="248"/>
      <c r="D406" s="257"/>
      <c r="E406" s="254"/>
      <c r="F406" s="248"/>
      <c r="G406" s="266"/>
      <c r="H406" s="260"/>
      <c r="I406" s="131"/>
      <c r="J406" s="251"/>
      <c r="K406" s="131"/>
      <c r="L406" s="129"/>
      <c r="M406" s="133"/>
      <c r="N406" s="263"/>
    </row>
    <row r="407" spans="2:14" ht="12.6" customHeight="1">
      <c r="B407" s="243"/>
      <c r="C407" s="246"/>
      <c r="D407" s="255" t="str">
        <f>IF(B407="","",IF(B407=1,DATE(YEAR($E$3),B407,C407),IF(B407=2,DATE(YEAR($E$3),B407,C407),IF(B407=3,DATE(YEAR($E$3),B407,C407),DATE(YEAR($P$3),B407,C407)))))</f>
        <v/>
      </c>
      <c r="E407" s="252" t="str">
        <f>IF(B407="","",TEXT(WEEKDAY(D407),"aaa"))</f>
        <v/>
      </c>
      <c r="F407" s="246"/>
      <c r="G407" s="264" t="str">
        <f>IF(F407="","",IF(F407&lt;100,VLOOKUP(F407,'研修事項 一覧'!$B$161:$D$209,2,FALSE),IF(F407&gt;=100,VLOOKUP(F407,'研修事項 一覧'!$F$161:$H$183,2,FALSE),"再入力")))</f>
        <v/>
      </c>
      <c r="H407" s="258" t="str">
        <f>IF(F407="","",IF(F407&lt;100,VLOOKUP(F407,'研修事項 一覧'!$B$161:$D$209,3,FALSE),IF(F407&gt;=100,VLOOKUP(F407,'研修事項 一覧'!$F$161:$H$183,3,FALSE),"再入力")))</f>
        <v/>
      </c>
      <c r="I407" s="125"/>
      <c r="J407" s="249"/>
      <c r="K407" s="125"/>
      <c r="L407" s="126"/>
      <c r="M407" s="127"/>
      <c r="N407" s="261"/>
    </row>
    <row r="408" spans="2:14" ht="12.6" customHeight="1">
      <c r="B408" s="244"/>
      <c r="C408" s="247"/>
      <c r="D408" s="256"/>
      <c r="E408" s="253"/>
      <c r="F408" s="247"/>
      <c r="G408" s="265"/>
      <c r="H408" s="259"/>
      <c r="I408" s="128"/>
      <c r="J408" s="250"/>
      <c r="K408" s="128"/>
      <c r="L408" s="129"/>
      <c r="M408" s="130"/>
      <c r="N408" s="262"/>
    </row>
    <row r="409" spans="2:14" ht="12.6" customHeight="1">
      <c r="B409" s="244"/>
      <c r="C409" s="247"/>
      <c r="D409" s="256"/>
      <c r="E409" s="253"/>
      <c r="F409" s="247"/>
      <c r="G409" s="265"/>
      <c r="H409" s="259"/>
      <c r="I409" s="128"/>
      <c r="J409" s="250"/>
      <c r="K409" s="128"/>
      <c r="L409" s="129"/>
      <c r="M409" s="130"/>
      <c r="N409" s="262"/>
    </row>
    <row r="410" spans="2:14" ht="12.6" customHeight="1">
      <c r="B410" s="244"/>
      <c r="C410" s="247"/>
      <c r="D410" s="256"/>
      <c r="E410" s="253"/>
      <c r="F410" s="247"/>
      <c r="G410" s="265"/>
      <c r="H410" s="259"/>
      <c r="I410" s="128"/>
      <c r="J410" s="250"/>
      <c r="K410" s="128"/>
      <c r="L410" s="129"/>
      <c r="M410" s="130"/>
      <c r="N410" s="262"/>
    </row>
    <row r="411" spans="2:14" ht="12.6" customHeight="1">
      <c r="B411" s="245"/>
      <c r="C411" s="248"/>
      <c r="D411" s="257"/>
      <c r="E411" s="254"/>
      <c r="F411" s="248"/>
      <c r="G411" s="266"/>
      <c r="H411" s="260"/>
      <c r="I411" s="131"/>
      <c r="J411" s="251"/>
      <c r="K411" s="131"/>
      <c r="L411" s="132"/>
      <c r="M411" s="133"/>
      <c r="N411" s="263"/>
    </row>
    <row r="412" spans="2:14" ht="12.6" customHeight="1">
      <c r="B412" s="243"/>
      <c r="C412" s="246"/>
      <c r="D412" s="255" t="str">
        <f>IF(B412="","",IF(B412=1,DATE(YEAR($E$3),B412,C412),IF(B412=2,DATE(YEAR($E$3),B412,C412),IF(B412=3,DATE(YEAR($E$3),B412,C412),DATE(YEAR($P$3),B412,C412)))))</f>
        <v/>
      </c>
      <c r="E412" s="252" t="str">
        <f>IF(B412="","",TEXT(WEEKDAY(D412),"aaa"))</f>
        <v/>
      </c>
      <c r="F412" s="246"/>
      <c r="G412" s="264" t="str">
        <f>IF(F412="","",IF(F412&lt;100,VLOOKUP(F412,'研修事項 一覧'!$B$161:$D$209,2,FALSE),IF(F412&gt;=100,VLOOKUP(F412,'研修事項 一覧'!$F$161:$H$183,2,FALSE),"再入力")))</f>
        <v/>
      </c>
      <c r="H412" s="258" t="str">
        <f>IF(F412="","",IF(F412&lt;100,VLOOKUP(F412,'研修事項 一覧'!$B$161:$D$209,3,FALSE),IF(F412&gt;=100,VLOOKUP(F412,'研修事項 一覧'!$F$161:$H$183,3,FALSE),"再入力")))</f>
        <v/>
      </c>
      <c r="I412" s="125"/>
      <c r="J412" s="249"/>
      <c r="K412" s="125"/>
      <c r="L412" s="126"/>
      <c r="M412" s="127"/>
      <c r="N412" s="261"/>
    </row>
    <row r="413" spans="2:14" ht="12.6" customHeight="1">
      <c r="B413" s="244"/>
      <c r="C413" s="247"/>
      <c r="D413" s="256"/>
      <c r="E413" s="253"/>
      <c r="F413" s="247"/>
      <c r="G413" s="265"/>
      <c r="H413" s="259"/>
      <c r="I413" s="128"/>
      <c r="J413" s="250"/>
      <c r="K413" s="128"/>
      <c r="L413" s="129"/>
      <c r="M413" s="130"/>
      <c r="N413" s="262"/>
    </row>
    <row r="414" spans="2:14" ht="12.6" customHeight="1">
      <c r="B414" s="244"/>
      <c r="C414" s="247"/>
      <c r="D414" s="256"/>
      <c r="E414" s="253"/>
      <c r="F414" s="247"/>
      <c r="G414" s="265"/>
      <c r="H414" s="259"/>
      <c r="I414" s="128"/>
      <c r="J414" s="250"/>
      <c r="K414" s="128"/>
      <c r="L414" s="129"/>
      <c r="M414" s="130"/>
      <c r="N414" s="262"/>
    </row>
    <row r="415" spans="2:14" ht="12.6" customHeight="1">
      <c r="B415" s="244"/>
      <c r="C415" s="247"/>
      <c r="D415" s="256"/>
      <c r="E415" s="253"/>
      <c r="F415" s="247"/>
      <c r="G415" s="265"/>
      <c r="H415" s="259"/>
      <c r="I415" s="128"/>
      <c r="J415" s="250"/>
      <c r="K415" s="128"/>
      <c r="L415" s="129"/>
      <c r="M415" s="130"/>
      <c r="N415" s="262"/>
    </row>
    <row r="416" spans="2:14" ht="12.6" customHeight="1">
      <c r="B416" s="245"/>
      <c r="C416" s="248"/>
      <c r="D416" s="257"/>
      <c r="E416" s="254"/>
      <c r="F416" s="248"/>
      <c r="G416" s="266"/>
      <c r="H416" s="260"/>
      <c r="I416" s="131"/>
      <c r="J416" s="251"/>
      <c r="K416" s="131"/>
      <c r="L416" s="129"/>
      <c r="M416" s="133"/>
      <c r="N416" s="263"/>
    </row>
    <row r="417" spans="2:14" ht="12.6" customHeight="1">
      <c r="B417" s="243"/>
      <c r="C417" s="246"/>
      <c r="D417" s="255" t="str">
        <f>IF(B417="","",IF(B417=1,DATE(YEAR($E$3),B417,C417),IF(B417=2,DATE(YEAR($E$3),B417,C417),IF(B417=3,DATE(YEAR($E$3),B417,C417),DATE(YEAR($P$3),B417,C417)))))</f>
        <v/>
      </c>
      <c r="E417" s="252" t="str">
        <f>IF(B417="","",TEXT(WEEKDAY(D417),"aaa"))</f>
        <v/>
      </c>
      <c r="F417" s="246"/>
      <c r="G417" s="264" t="str">
        <f>IF(F417="","",IF(F417&lt;100,VLOOKUP(F417,'研修事項 一覧'!$B$161:$D$209,2,FALSE),IF(F417&gt;=100,VLOOKUP(F417,'研修事項 一覧'!$F$161:$H$183,2,FALSE),"再入力")))</f>
        <v/>
      </c>
      <c r="H417" s="258" t="str">
        <f>IF(F417="","",IF(F417&lt;100,VLOOKUP(F417,'研修事項 一覧'!$B$161:$D$209,3,FALSE),IF(F417&gt;=100,VLOOKUP(F417,'研修事項 一覧'!$F$161:$H$183,3,FALSE),"再入力")))</f>
        <v/>
      </c>
      <c r="I417" s="125"/>
      <c r="J417" s="249"/>
      <c r="K417" s="125"/>
      <c r="L417" s="126"/>
      <c r="M417" s="127"/>
      <c r="N417" s="261"/>
    </row>
    <row r="418" spans="2:14" ht="12.6" customHeight="1">
      <c r="B418" s="244"/>
      <c r="C418" s="247"/>
      <c r="D418" s="256"/>
      <c r="E418" s="253"/>
      <c r="F418" s="247"/>
      <c r="G418" s="265"/>
      <c r="H418" s="259"/>
      <c r="I418" s="128"/>
      <c r="J418" s="250"/>
      <c r="K418" s="128"/>
      <c r="L418" s="129"/>
      <c r="M418" s="130"/>
      <c r="N418" s="262"/>
    </row>
    <row r="419" spans="2:14" ht="12.6" customHeight="1">
      <c r="B419" s="244"/>
      <c r="C419" s="247"/>
      <c r="D419" s="256"/>
      <c r="E419" s="253"/>
      <c r="F419" s="247"/>
      <c r="G419" s="265"/>
      <c r="H419" s="259"/>
      <c r="I419" s="128"/>
      <c r="J419" s="250"/>
      <c r="K419" s="128"/>
      <c r="L419" s="129"/>
      <c r="M419" s="130"/>
      <c r="N419" s="262"/>
    </row>
    <row r="420" spans="2:14" ht="12.6" customHeight="1">
      <c r="B420" s="244"/>
      <c r="C420" s="247"/>
      <c r="D420" s="256"/>
      <c r="E420" s="253"/>
      <c r="F420" s="247"/>
      <c r="G420" s="265"/>
      <c r="H420" s="259"/>
      <c r="I420" s="128"/>
      <c r="J420" s="250"/>
      <c r="K420" s="128"/>
      <c r="L420" s="129"/>
      <c r="M420" s="130"/>
      <c r="N420" s="262"/>
    </row>
    <row r="421" spans="2:14" ht="12.6" customHeight="1">
      <c r="B421" s="245"/>
      <c r="C421" s="248"/>
      <c r="D421" s="257"/>
      <c r="E421" s="254"/>
      <c r="F421" s="248"/>
      <c r="G421" s="266"/>
      <c r="H421" s="260"/>
      <c r="I421" s="131"/>
      <c r="J421" s="251"/>
      <c r="K421" s="131"/>
      <c r="L421" s="129"/>
      <c r="M421" s="133"/>
      <c r="N421" s="263"/>
    </row>
    <row r="422" spans="2:14" ht="12.6" customHeight="1">
      <c r="B422" s="243"/>
      <c r="C422" s="246"/>
      <c r="D422" s="255" t="str">
        <f>IF(B422="","",IF(B422=1,DATE(YEAR($E$3),B422,C422),IF(B422=2,DATE(YEAR($E$3),B422,C422),IF(B422=3,DATE(YEAR($E$3),B422,C422),DATE(YEAR($P$3),B422,C422)))))</f>
        <v/>
      </c>
      <c r="E422" s="252" t="str">
        <f>IF(B422="","",TEXT(WEEKDAY(D422),"aaa"))</f>
        <v/>
      </c>
      <c r="F422" s="246"/>
      <c r="G422" s="264" t="str">
        <f>IF(F422="","",IF(F422&lt;100,VLOOKUP(F422,'研修事項 一覧'!$B$161:$D$209,2,FALSE),IF(F422&gt;=100,VLOOKUP(F422,'研修事項 一覧'!$F$161:$H$183,2,FALSE),"再入力")))</f>
        <v/>
      </c>
      <c r="H422" s="258" t="str">
        <f>IF(F422="","",IF(F422&lt;100,VLOOKUP(F422,'研修事項 一覧'!$B$161:$D$209,3,FALSE),IF(F422&gt;=100,VLOOKUP(F422,'研修事項 一覧'!$F$161:$H$183,3,FALSE),"再入力")))</f>
        <v/>
      </c>
      <c r="I422" s="125"/>
      <c r="J422" s="249"/>
      <c r="K422" s="125"/>
      <c r="L422" s="126"/>
      <c r="M422" s="127"/>
      <c r="N422" s="261"/>
    </row>
    <row r="423" spans="2:14" ht="12.6" customHeight="1">
      <c r="B423" s="244"/>
      <c r="C423" s="247"/>
      <c r="D423" s="256"/>
      <c r="E423" s="253"/>
      <c r="F423" s="247"/>
      <c r="G423" s="265"/>
      <c r="H423" s="259"/>
      <c r="I423" s="128"/>
      <c r="J423" s="250"/>
      <c r="K423" s="128"/>
      <c r="L423" s="129"/>
      <c r="M423" s="130"/>
      <c r="N423" s="262"/>
    </row>
    <row r="424" spans="2:14" ht="12.6" customHeight="1">
      <c r="B424" s="244"/>
      <c r="C424" s="247"/>
      <c r="D424" s="256"/>
      <c r="E424" s="253"/>
      <c r="F424" s="247"/>
      <c r="G424" s="265"/>
      <c r="H424" s="259"/>
      <c r="I424" s="128"/>
      <c r="J424" s="250"/>
      <c r="K424" s="128"/>
      <c r="L424" s="129"/>
      <c r="M424" s="130"/>
      <c r="N424" s="262"/>
    </row>
    <row r="425" spans="2:14" ht="12.6" customHeight="1">
      <c r="B425" s="244"/>
      <c r="C425" s="247"/>
      <c r="D425" s="256"/>
      <c r="E425" s="253"/>
      <c r="F425" s="247"/>
      <c r="G425" s="265"/>
      <c r="H425" s="259"/>
      <c r="I425" s="128"/>
      <c r="J425" s="250"/>
      <c r="K425" s="128"/>
      <c r="L425" s="129"/>
      <c r="M425" s="130"/>
      <c r="N425" s="262"/>
    </row>
    <row r="426" spans="2:14" ht="12.6" customHeight="1">
      <c r="B426" s="245"/>
      <c r="C426" s="248"/>
      <c r="D426" s="257"/>
      <c r="E426" s="254"/>
      <c r="F426" s="248"/>
      <c r="G426" s="266"/>
      <c r="H426" s="260"/>
      <c r="I426" s="131"/>
      <c r="J426" s="251"/>
      <c r="K426" s="131"/>
      <c r="L426" s="132"/>
      <c r="M426" s="133"/>
      <c r="N426" s="263"/>
    </row>
    <row r="427" spans="2:14" ht="12.6" customHeight="1">
      <c r="B427" s="243"/>
      <c r="C427" s="246"/>
      <c r="D427" s="255" t="str">
        <f>IF(B427="","",IF(B427=1,DATE(YEAR($E$3),B427,C427),IF(B427=2,DATE(YEAR($E$3),B427,C427),IF(B427=3,DATE(YEAR($E$3),B427,C427),DATE(YEAR($P$3),B427,C427)))))</f>
        <v/>
      </c>
      <c r="E427" s="252" t="str">
        <f>IF(B427="","",TEXT(WEEKDAY(D427),"aaa"))</f>
        <v/>
      </c>
      <c r="F427" s="246"/>
      <c r="G427" s="264" t="str">
        <f>IF(F427="","",IF(F427&lt;100,VLOOKUP(F427,'研修事項 一覧'!$B$161:$D$209,2,FALSE),IF(F427&gt;=100,VLOOKUP(F427,'研修事項 一覧'!$F$161:$H$183,2,FALSE),"再入力")))</f>
        <v/>
      </c>
      <c r="H427" s="258" t="str">
        <f>IF(F427="","",IF(F427&lt;100,VLOOKUP(F427,'研修事項 一覧'!$B$161:$D$209,3,FALSE),IF(F427&gt;=100,VLOOKUP(F427,'研修事項 一覧'!$F$161:$H$183,3,FALSE),"再入力")))</f>
        <v/>
      </c>
      <c r="I427" s="125"/>
      <c r="J427" s="249"/>
      <c r="K427" s="125"/>
      <c r="L427" s="126"/>
      <c r="M427" s="127"/>
      <c r="N427" s="261"/>
    </row>
    <row r="428" spans="2:14" ht="12.6" customHeight="1">
      <c r="B428" s="244"/>
      <c r="C428" s="247"/>
      <c r="D428" s="256"/>
      <c r="E428" s="253"/>
      <c r="F428" s="247"/>
      <c r="G428" s="265"/>
      <c r="H428" s="259"/>
      <c r="I428" s="128"/>
      <c r="J428" s="250"/>
      <c r="K428" s="128"/>
      <c r="L428" s="129"/>
      <c r="M428" s="130"/>
      <c r="N428" s="262"/>
    </row>
    <row r="429" spans="2:14" ht="12.6" customHeight="1">
      <c r="B429" s="244"/>
      <c r="C429" s="247"/>
      <c r="D429" s="256"/>
      <c r="E429" s="253"/>
      <c r="F429" s="247"/>
      <c r="G429" s="265"/>
      <c r="H429" s="259"/>
      <c r="I429" s="128"/>
      <c r="J429" s="250"/>
      <c r="K429" s="128"/>
      <c r="L429" s="129"/>
      <c r="M429" s="130"/>
      <c r="N429" s="262"/>
    </row>
    <row r="430" spans="2:14" ht="12.6" customHeight="1">
      <c r="B430" s="244"/>
      <c r="C430" s="247"/>
      <c r="D430" s="256"/>
      <c r="E430" s="253"/>
      <c r="F430" s="247"/>
      <c r="G430" s="265"/>
      <c r="H430" s="259"/>
      <c r="I430" s="128"/>
      <c r="J430" s="250"/>
      <c r="K430" s="128"/>
      <c r="L430" s="129"/>
      <c r="M430" s="130"/>
      <c r="N430" s="262"/>
    </row>
    <row r="431" spans="2:14" ht="12.6" customHeight="1">
      <c r="B431" s="245"/>
      <c r="C431" s="248"/>
      <c r="D431" s="257"/>
      <c r="E431" s="254"/>
      <c r="F431" s="248"/>
      <c r="G431" s="266"/>
      <c r="H431" s="260"/>
      <c r="I431" s="131"/>
      <c r="J431" s="251"/>
      <c r="K431" s="131"/>
      <c r="L431" s="129"/>
      <c r="M431" s="133"/>
      <c r="N431" s="263"/>
    </row>
    <row r="432" spans="2:14" ht="12.6" customHeight="1">
      <c r="B432" s="243"/>
      <c r="C432" s="246"/>
      <c r="D432" s="255" t="str">
        <f>IF(B432="","",IF(B432=1,DATE(YEAR($E$3),B432,C432),IF(B432=2,DATE(YEAR($E$3),B432,C432),IF(B432=3,DATE(YEAR($E$3),B432,C432),DATE(YEAR($P$3),B432,C432)))))</f>
        <v/>
      </c>
      <c r="E432" s="252" t="str">
        <f>IF(B432="","",TEXT(WEEKDAY(D432),"aaa"))</f>
        <v/>
      </c>
      <c r="F432" s="246"/>
      <c r="G432" s="264" t="str">
        <f>IF(F432="","",IF(F432&lt;100,VLOOKUP(F432,'研修事項 一覧'!$B$161:$D$209,2,FALSE),IF(F432&gt;=100,VLOOKUP(F432,'研修事項 一覧'!$F$161:$H$183,2,FALSE),"再入力")))</f>
        <v/>
      </c>
      <c r="H432" s="258" t="str">
        <f>IF(F432="","",IF(F432&lt;100,VLOOKUP(F432,'研修事項 一覧'!$B$161:$D$209,3,FALSE),IF(F432&gt;=100,VLOOKUP(F432,'研修事項 一覧'!$F$161:$H$183,3,FALSE),"再入力")))</f>
        <v/>
      </c>
      <c r="I432" s="125"/>
      <c r="J432" s="249"/>
      <c r="K432" s="125"/>
      <c r="L432" s="126"/>
      <c r="M432" s="127"/>
      <c r="N432" s="261"/>
    </row>
    <row r="433" spans="2:14" ht="12.6" customHeight="1">
      <c r="B433" s="244"/>
      <c r="C433" s="247"/>
      <c r="D433" s="256"/>
      <c r="E433" s="253"/>
      <c r="F433" s="247"/>
      <c r="G433" s="265"/>
      <c r="H433" s="259"/>
      <c r="I433" s="128"/>
      <c r="J433" s="250"/>
      <c r="K433" s="128"/>
      <c r="L433" s="129"/>
      <c r="M433" s="130"/>
      <c r="N433" s="262"/>
    </row>
    <row r="434" spans="2:14" ht="12.6" customHeight="1">
      <c r="B434" s="244"/>
      <c r="C434" s="247"/>
      <c r="D434" s="256"/>
      <c r="E434" s="253"/>
      <c r="F434" s="247"/>
      <c r="G434" s="265"/>
      <c r="H434" s="259"/>
      <c r="I434" s="128"/>
      <c r="J434" s="250"/>
      <c r="K434" s="128"/>
      <c r="L434" s="129"/>
      <c r="M434" s="130"/>
      <c r="N434" s="262"/>
    </row>
    <row r="435" spans="2:14" ht="12.6" customHeight="1">
      <c r="B435" s="244"/>
      <c r="C435" s="247"/>
      <c r="D435" s="256"/>
      <c r="E435" s="253"/>
      <c r="F435" s="247"/>
      <c r="G435" s="265"/>
      <c r="H435" s="259"/>
      <c r="I435" s="128"/>
      <c r="J435" s="250"/>
      <c r="K435" s="128"/>
      <c r="L435" s="129"/>
      <c r="M435" s="130"/>
      <c r="N435" s="262"/>
    </row>
    <row r="436" spans="2:14" ht="12.6" customHeight="1">
      <c r="B436" s="245"/>
      <c r="C436" s="248"/>
      <c r="D436" s="257"/>
      <c r="E436" s="254"/>
      <c r="F436" s="248"/>
      <c r="G436" s="266"/>
      <c r="H436" s="260"/>
      <c r="I436" s="131"/>
      <c r="J436" s="251"/>
      <c r="K436" s="131"/>
      <c r="L436" s="129"/>
      <c r="M436" s="133"/>
      <c r="N436" s="263"/>
    </row>
    <row r="437" spans="2:14" ht="12.6" customHeight="1">
      <c r="B437" s="243"/>
      <c r="C437" s="246"/>
      <c r="D437" s="255" t="str">
        <f>IF(B437="","",IF(B437=1,DATE(YEAR($E$3),B437,C437),IF(B437=2,DATE(YEAR($E$3),B437,C437),IF(B437=3,DATE(YEAR($E$3),B437,C437),DATE(YEAR($P$3),B437,C437)))))</f>
        <v/>
      </c>
      <c r="E437" s="252" t="str">
        <f>IF(B437="","",TEXT(WEEKDAY(D437),"aaa"))</f>
        <v/>
      </c>
      <c r="F437" s="246"/>
      <c r="G437" s="264" t="str">
        <f>IF(F437="","",IF(F437&lt;100,VLOOKUP(F437,'研修事項 一覧'!$B$161:$D$209,2,FALSE),IF(F437&gt;=100,VLOOKUP(F437,'研修事項 一覧'!$F$161:$H$183,2,FALSE),"再入力")))</f>
        <v/>
      </c>
      <c r="H437" s="258" t="str">
        <f>IF(F437="","",IF(F437&lt;100,VLOOKUP(F437,'研修事項 一覧'!$B$161:$D$209,3,FALSE),IF(F437&gt;=100,VLOOKUP(F437,'研修事項 一覧'!$F$161:$H$183,3,FALSE),"再入力")))</f>
        <v/>
      </c>
      <c r="I437" s="125"/>
      <c r="J437" s="249"/>
      <c r="K437" s="125"/>
      <c r="L437" s="126"/>
      <c r="M437" s="127"/>
      <c r="N437" s="261"/>
    </row>
    <row r="438" spans="2:14" ht="12.6" customHeight="1">
      <c r="B438" s="244"/>
      <c r="C438" s="247"/>
      <c r="D438" s="256"/>
      <c r="E438" s="253"/>
      <c r="F438" s="247"/>
      <c r="G438" s="265"/>
      <c r="H438" s="259"/>
      <c r="I438" s="128"/>
      <c r="J438" s="250"/>
      <c r="K438" s="128"/>
      <c r="L438" s="129"/>
      <c r="M438" s="130"/>
      <c r="N438" s="262"/>
    </row>
    <row r="439" spans="2:14" ht="12.6" customHeight="1">
      <c r="B439" s="244"/>
      <c r="C439" s="247"/>
      <c r="D439" s="256"/>
      <c r="E439" s="253"/>
      <c r="F439" s="247"/>
      <c r="G439" s="265"/>
      <c r="H439" s="259"/>
      <c r="I439" s="128"/>
      <c r="J439" s="250"/>
      <c r="K439" s="128"/>
      <c r="L439" s="129"/>
      <c r="M439" s="130"/>
      <c r="N439" s="262"/>
    </row>
    <row r="440" spans="2:14" ht="12.6" customHeight="1">
      <c r="B440" s="244"/>
      <c r="C440" s="247"/>
      <c r="D440" s="256"/>
      <c r="E440" s="253"/>
      <c r="F440" s="247"/>
      <c r="G440" s="265"/>
      <c r="H440" s="259"/>
      <c r="I440" s="128"/>
      <c r="J440" s="250"/>
      <c r="K440" s="128"/>
      <c r="L440" s="129"/>
      <c r="M440" s="130"/>
      <c r="N440" s="262"/>
    </row>
    <row r="441" spans="2:14" ht="12.6" customHeight="1">
      <c r="B441" s="245"/>
      <c r="C441" s="248"/>
      <c r="D441" s="257"/>
      <c r="E441" s="254"/>
      <c r="F441" s="248"/>
      <c r="G441" s="266"/>
      <c r="H441" s="260"/>
      <c r="I441" s="131"/>
      <c r="J441" s="251"/>
      <c r="K441" s="131"/>
      <c r="L441" s="129"/>
      <c r="M441" s="133"/>
      <c r="N441" s="263"/>
    </row>
    <row r="442" spans="2:14" ht="12.6" customHeight="1">
      <c r="B442" s="243"/>
      <c r="C442" s="246"/>
      <c r="D442" s="255" t="str">
        <f>IF(B442="","",IF(B442=1,DATE(YEAR($E$3),B442,C442),IF(B442=2,DATE(YEAR($E$3),B442,C442),IF(B442=3,DATE(YEAR($E$3),B442,C442),DATE(YEAR($P$3),B442,C442)))))</f>
        <v/>
      </c>
      <c r="E442" s="252" t="str">
        <f>IF(B442="","",TEXT(WEEKDAY(D442),"aaa"))</f>
        <v/>
      </c>
      <c r="F442" s="246"/>
      <c r="G442" s="264" t="str">
        <f>IF(F442="","",IF(F442&lt;100,VLOOKUP(F442,'研修事項 一覧'!$B$161:$D$209,2,FALSE),IF(F442&gt;=100,VLOOKUP(F442,'研修事項 一覧'!$F$161:$H$183,2,FALSE),"再入力")))</f>
        <v/>
      </c>
      <c r="H442" s="258" t="str">
        <f>IF(F442="","",IF(F442&lt;100,VLOOKUP(F442,'研修事項 一覧'!$B$161:$D$209,3,FALSE),IF(F442&gt;=100,VLOOKUP(F442,'研修事項 一覧'!$F$161:$H$183,3,FALSE),"再入力")))</f>
        <v/>
      </c>
      <c r="I442" s="125"/>
      <c r="J442" s="249"/>
      <c r="K442" s="125"/>
      <c r="L442" s="126"/>
      <c r="M442" s="127"/>
      <c r="N442" s="261"/>
    </row>
    <row r="443" spans="2:14" ht="12.6" customHeight="1">
      <c r="B443" s="244"/>
      <c r="C443" s="247"/>
      <c r="D443" s="256"/>
      <c r="E443" s="253"/>
      <c r="F443" s="247"/>
      <c r="G443" s="265"/>
      <c r="H443" s="259"/>
      <c r="I443" s="128"/>
      <c r="J443" s="250"/>
      <c r="K443" s="128"/>
      <c r="L443" s="129"/>
      <c r="M443" s="130"/>
      <c r="N443" s="262"/>
    </row>
    <row r="444" spans="2:14" ht="12.6" customHeight="1">
      <c r="B444" s="244"/>
      <c r="C444" s="247"/>
      <c r="D444" s="256"/>
      <c r="E444" s="253"/>
      <c r="F444" s="247"/>
      <c r="G444" s="265"/>
      <c r="H444" s="259"/>
      <c r="I444" s="128"/>
      <c r="J444" s="250"/>
      <c r="K444" s="128"/>
      <c r="L444" s="129"/>
      <c r="M444" s="130"/>
      <c r="N444" s="262"/>
    </row>
    <row r="445" spans="2:14" ht="12.6" customHeight="1">
      <c r="B445" s="244"/>
      <c r="C445" s="247"/>
      <c r="D445" s="256"/>
      <c r="E445" s="253"/>
      <c r="F445" s="247"/>
      <c r="G445" s="265"/>
      <c r="H445" s="259"/>
      <c r="I445" s="128"/>
      <c r="J445" s="250"/>
      <c r="K445" s="128"/>
      <c r="L445" s="129"/>
      <c r="M445" s="130"/>
      <c r="N445" s="262"/>
    </row>
    <row r="446" spans="2:14" ht="12.6" customHeight="1">
      <c r="B446" s="245"/>
      <c r="C446" s="248"/>
      <c r="D446" s="257"/>
      <c r="E446" s="254"/>
      <c r="F446" s="248"/>
      <c r="G446" s="266"/>
      <c r="H446" s="260"/>
      <c r="I446" s="131"/>
      <c r="J446" s="251"/>
      <c r="K446" s="131"/>
      <c r="L446" s="132"/>
      <c r="M446" s="133"/>
      <c r="N446" s="263"/>
    </row>
    <row r="447" spans="2:14" ht="12.6" customHeight="1">
      <c r="B447" s="243"/>
      <c r="C447" s="246"/>
      <c r="D447" s="255" t="str">
        <f>IF(B447="","",IF(B447=1,DATE(YEAR($E$3),B447,C447),IF(B447=2,DATE(YEAR($E$3),B447,C447),IF(B447=3,DATE(YEAR($E$3),B447,C447),DATE(YEAR($P$3),B447,C447)))))</f>
        <v/>
      </c>
      <c r="E447" s="252" t="str">
        <f>IF(B447="","",TEXT(WEEKDAY(D447),"aaa"))</f>
        <v/>
      </c>
      <c r="F447" s="246"/>
      <c r="G447" s="264" t="str">
        <f>IF(F447="","",IF(F447&lt;100,VLOOKUP(F447,'研修事項 一覧'!$B$161:$D$209,2,FALSE),IF(F447&gt;=100,VLOOKUP(F447,'研修事項 一覧'!$F$161:$H$183,2,FALSE),"再入力")))</f>
        <v/>
      </c>
      <c r="H447" s="258" t="str">
        <f>IF(F447="","",IF(F447&lt;100,VLOOKUP(F447,'研修事項 一覧'!$B$161:$D$209,3,FALSE),IF(F447&gt;=100,VLOOKUP(F447,'研修事項 一覧'!$F$161:$H$183,3,FALSE),"再入力")))</f>
        <v/>
      </c>
      <c r="I447" s="125"/>
      <c r="J447" s="249"/>
      <c r="K447" s="125"/>
      <c r="L447" s="126"/>
      <c r="M447" s="127"/>
      <c r="N447" s="261"/>
    </row>
    <row r="448" spans="2:14" ht="12.6" customHeight="1">
      <c r="B448" s="244"/>
      <c r="C448" s="247"/>
      <c r="D448" s="256"/>
      <c r="E448" s="253"/>
      <c r="F448" s="247"/>
      <c r="G448" s="265"/>
      <c r="H448" s="259"/>
      <c r="I448" s="128"/>
      <c r="J448" s="250"/>
      <c r="K448" s="128"/>
      <c r="L448" s="129"/>
      <c r="M448" s="130"/>
      <c r="N448" s="262"/>
    </row>
    <row r="449" spans="2:14" ht="12.6" customHeight="1">
      <c r="B449" s="244"/>
      <c r="C449" s="247"/>
      <c r="D449" s="256"/>
      <c r="E449" s="253"/>
      <c r="F449" s="247"/>
      <c r="G449" s="265"/>
      <c r="H449" s="259"/>
      <c r="I449" s="128"/>
      <c r="J449" s="250"/>
      <c r="K449" s="128"/>
      <c r="L449" s="129"/>
      <c r="M449" s="130"/>
      <c r="N449" s="262"/>
    </row>
    <row r="450" spans="2:14" ht="12.6" customHeight="1">
      <c r="B450" s="244"/>
      <c r="C450" s="247"/>
      <c r="D450" s="256"/>
      <c r="E450" s="253"/>
      <c r="F450" s="247"/>
      <c r="G450" s="265"/>
      <c r="H450" s="259"/>
      <c r="I450" s="128"/>
      <c r="J450" s="250"/>
      <c r="K450" s="128"/>
      <c r="L450" s="129"/>
      <c r="M450" s="130"/>
      <c r="N450" s="262"/>
    </row>
    <row r="451" spans="2:14" ht="12.6" customHeight="1">
      <c r="B451" s="245"/>
      <c r="C451" s="248"/>
      <c r="D451" s="257"/>
      <c r="E451" s="254"/>
      <c r="F451" s="248"/>
      <c r="G451" s="266"/>
      <c r="H451" s="260"/>
      <c r="I451" s="131"/>
      <c r="J451" s="251"/>
      <c r="K451" s="131"/>
      <c r="L451" s="129"/>
      <c r="M451" s="133"/>
      <c r="N451" s="263"/>
    </row>
    <row r="452" spans="2:14" ht="12.6" customHeight="1">
      <c r="B452" s="243"/>
      <c r="C452" s="246"/>
      <c r="D452" s="255" t="str">
        <f>IF(B452="","",IF(B452=1,DATE(YEAR($E$3),B452,C452),IF(B452=2,DATE(YEAR($E$3),B452,C452),IF(B452=3,DATE(YEAR($E$3),B452,C452),DATE(YEAR($P$3),B452,C452)))))</f>
        <v/>
      </c>
      <c r="E452" s="252" t="str">
        <f>IF(B452="","",TEXT(WEEKDAY(D452),"aaa"))</f>
        <v/>
      </c>
      <c r="F452" s="246"/>
      <c r="G452" s="264" t="str">
        <f>IF(F452="","",IF(F452&lt;100,VLOOKUP(F452,'研修事項 一覧'!$B$161:$D$209,2,FALSE),IF(F452&gt;=100,VLOOKUP(F452,'研修事項 一覧'!$F$161:$H$183,2,FALSE),"再入力")))</f>
        <v/>
      </c>
      <c r="H452" s="258" t="str">
        <f>IF(F452="","",IF(F452&lt;100,VLOOKUP(F452,'研修事項 一覧'!$B$161:$D$209,3,FALSE),IF(F452&gt;=100,VLOOKUP(F452,'研修事項 一覧'!$F$161:$H$183,3,FALSE),"再入力")))</f>
        <v/>
      </c>
      <c r="I452" s="125"/>
      <c r="J452" s="249"/>
      <c r="K452" s="125"/>
      <c r="L452" s="126"/>
      <c r="M452" s="127"/>
      <c r="N452" s="261"/>
    </row>
    <row r="453" spans="2:14" ht="12.6" customHeight="1">
      <c r="B453" s="244"/>
      <c r="C453" s="247"/>
      <c r="D453" s="256"/>
      <c r="E453" s="253"/>
      <c r="F453" s="247"/>
      <c r="G453" s="265"/>
      <c r="H453" s="259"/>
      <c r="I453" s="128"/>
      <c r="J453" s="250"/>
      <c r="K453" s="128"/>
      <c r="L453" s="129"/>
      <c r="M453" s="130"/>
      <c r="N453" s="262"/>
    </row>
    <row r="454" spans="2:14" ht="12.6" customHeight="1">
      <c r="B454" s="244"/>
      <c r="C454" s="247"/>
      <c r="D454" s="256"/>
      <c r="E454" s="253"/>
      <c r="F454" s="247"/>
      <c r="G454" s="265"/>
      <c r="H454" s="259"/>
      <c r="I454" s="128"/>
      <c r="J454" s="250"/>
      <c r="K454" s="128"/>
      <c r="L454" s="129"/>
      <c r="M454" s="130"/>
      <c r="N454" s="262"/>
    </row>
    <row r="455" spans="2:14" ht="12.6" customHeight="1">
      <c r="B455" s="244"/>
      <c r="C455" s="247"/>
      <c r="D455" s="256"/>
      <c r="E455" s="253"/>
      <c r="F455" s="247"/>
      <c r="G455" s="265"/>
      <c r="H455" s="259"/>
      <c r="I455" s="128"/>
      <c r="J455" s="250"/>
      <c r="K455" s="128"/>
      <c r="L455" s="129"/>
      <c r="M455" s="130"/>
      <c r="N455" s="262"/>
    </row>
    <row r="456" spans="2:14" ht="12.6" customHeight="1">
      <c r="B456" s="245"/>
      <c r="C456" s="248"/>
      <c r="D456" s="257"/>
      <c r="E456" s="254"/>
      <c r="F456" s="248"/>
      <c r="G456" s="266"/>
      <c r="H456" s="260"/>
      <c r="I456" s="131"/>
      <c r="J456" s="251"/>
      <c r="K456" s="131"/>
      <c r="L456" s="129"/>
      <c r="M456" s="133"/>
      <c r="N456" s="263"/>
    </row>
    <row r="457" spans="2:14" ht="12.6" customHeight="1">
      <c r="B457" s="243"/>
      <c r="C457" s="246"/>
      <c r="D457" s="255" t="str">
        <f>IF(B457="","",IF(B457=1,DATE(YEAR($E$3),B457,C457),IF(B457=2,DATE(YEAR($E$3),B457,C457),IF(B457=3,DATE(YEAR($E$3),B457,C457),DATE(YEAR($P$3),B457,C457)))))</f>
        <v/>
      </c>
      <c r="E457" s="252" t="str">
        <f>IF(B457="","",TEXT(WEEKDAY(D457),"aaa"))</f>
        <v/>
      </c>
      <c r="F457" s="246"/>
      <c r="G457" s="264" t="str">
        <f>IF(F457="","",IF(F457&lt;100,VLOOKUP(F457,'研修事項 一覧'!$B$161:$D$209,2,FALSE),IF(F457&gt;=100,VLOOKUP(F457,'研修事項 一覧'!$F$161:$H$183,2,FALSE),"再入力")))</f>
        <v/>
      </c>
      <c r="H457" s="258" t="str">
        <f>IF(F457="","",IF(F457&lt;100,VLOOKUP(F457,'研修事項 一覧'!$B$161:$D$209,3,FALSE),IF(F457&gt;=100,VLOOKUP(F457,'研修事項 一覧'!$F$161:$H$183,3,FALSE),"再入力")))</f>
        <v/>
      </c>
      <c r="I457" s="125"/>
      <c r="J457" s="249"/>
      <c r="K457" s="125"/>
      <c r="L457" s="126"/>
      <c r="M457" s="127"/>
      <c r="N457" s="261"/>
    </row>
    <row r="458" spans="2:14" ht="12.6" customHeight="1">
      <c r="B458" s="244"/>
      <c r="C458" s="247"/>
      <c r="D458" s="256"/>
      <c r="E458" s="253"/>
      <c r="F458" s="247"/>
      <c r="G458" s="265"/>
      <c r="H458" s="259"/>
      <c r="I458" s="128"/>
      <c r="J458" s="250"/>
      <c r="K458" s="128"/>
      <c r="L458" s="129"/>
      <c r="M458" s="130"/>
      <c r="N458" s="262"/>
    </row>
    <row r="459" spans="2:14" ht="12.6" customHeight="1">
      <c r="B459" s="244"/>
      <c r="C459" s="247"/>
      <c r="D459" s="256"/>
      <c r="E459" s="253"/>
      <c r="F459" s="247"/>
      <c r="G459" s="265"/>
      <c r="H459" s="259"/>
      <c r="I459" s="128"/>
      <c r="J459" s="250"/>
      <c r="K459" s="128"/>
      <c r="L459" s="129"/>
      <c r="M459" s="130"/>
      <c r="N459" s="262"/>
    </row>
    <row r="460" spans="2:14" ht="12.6" customHeight="1">
      <c r="B460" s="244"/>
      <c r="C460" s="247"/>
      <c r="D460" s="256"/>
      <c r="E460" s="253"/>
      <c r="F460" s="247"/>
      <c r="G460" s="265"/>
      <c r="H460" s="259"/>
      <c r="I460" s="128"/>
      <c r="J460" s="250"/>
      <c r="K460" s="128"/>
      <c r="L460" s="129"/>
      <c r="M460" s="130"/>
      <c r="N460" s="262"/>
    </row>
    <row r="461" spans="2:14" ht="12.6" customHeight="1">
      <c r="B461" s="245"/>
      <c r="C461" s="248"/>
      <c r="D461" s="257"/>
      <c r="E461" s="254"/>
      <c r="F461" s="248"/>
      <c r="G461" s="266"/>
      <c r="H461" s="260"/>
      <c r="I461" s="131"/>
      <c r="J461" s="251"/>
      <c r="K461" s="131"/>
      <c r="L461" s="129"/>
      <c r="M461" s="133"/>
      <c r="N461" s="263"/>
    </row>
    <row r="462" spans="2:14" ht="12.6" customHeight="1">
      <c r="B462" s="243"/>
      <c r="C462" s="246"/>
      <c r="D462" s="255" t="str">
        <f>IF(B462="","",IF(B462=1,DATE(YEAR($E$3),B462,C462),IF(B462=2,DATE(YEAR($E$3),B462,C462),IF(B462=3,DATE(YEAR($E$3),B462,C462),DATE(YEAR($P$3),B462,C462)))))</f>
        <v/>
      </c>
      <c r="E462" s="252" t="str">
        <f>IF(B462="","",TEXT(WEEKDAY(D462),"aaa"))</f>
        <v/>
      </c>
      <c r="F462" s="246"/>
      <c r="G462" s="264" t="str">
        <f>IF(F462="","",IF(F462&lt;100,VLOOKUP(F462,'研修事項 一覧'!$B$161:$D$209,2,FALSE),IF(F462&gt;=100,VLOOKUP(F462,'研修事項 一覧'!$F$161:$H$183,2,FALSE),"再入力")))</f>
        <v/>
      </c>
      <c r="H462" s="258" t="str">
        <f>IF(F462="","",IF(F462&lt;100,VLOOKUP(F462,'研修事項 一覧'!$B$161:$D$209,3,FALSE),IF(F462&gt;=100,VLOOKUP(F462,'研修事項 一覧'!$F$161:$H$183,3,FALSE),"再入力")))</f>
        <v/>
      </c>
      <c r="I462" s="125"/>
      <c r="J462" s="249"/>
      <c r="K462" s="125"/>
      <c r="L462" s="126"/>
      <c r="M462" s="127"/>
      <c r="N462" s="261"/>
    </row>
    <row r="463" spans="2:14" ht="12.6" customHeight="1">
      <c r="B463" s="244"/>
      <c r="C463" s="247"/>
      <c r="D463" s="256"/>
      <c r="E463" s="253"/>
      <c r="F463" s="247"/>
      <c r="G463" s="265"/>
      <c r="H463" s="259"/>
      <c r="I463" s="128"/>
      <c r="J463" s="250"/>
      <c r="K463" s="128"/>
      <c r="L463" s="129"/>
      <c r="M463" s="130"/>
      <c r="N463" s="262"/>
    </row>
    <row r="464" spans="2:14" ht="12.6" customHeight="1">
      <c r="B464" s="244"/>
      <c r="C464" s="247"/>
      <c r="D464" s="256"/>
      <c r="E464" s="253"/>
      <c r="F464" s="247"/>
      <c r="G464" s="265"/>
      <c r="H464" s="259"/>
      <c r="I464" s="128"/>
      <c r="J464" s="250"/>
      <c r="K464" s="128"/>
      <c r="L464" s="129"/>
      <c r="M464" s="130"/>
      <c r="N464" s="262"/>
    </row>
    <row r="465" spans="2:14" ht="12.6" customHeight="1">
      <c r="B465" s="244"/>
      <c r="C465" s="247"/>
      <c r="D465" s="256"/>
      <c r="E465" s="253"/>
      <c r="F465" s="247"/>
      <c r="G465" s="265"/>
      <c r="H465" s="259"/>
      <c r="I465" s="128"/>
      <c r="J465" s="250"/>
      <c r="K465" s="128"/>
      <c r="L465" s="129"/>
      <c r="M465" s="130"/>
      <c r="N465" s="262"/>
    </row>
    <row r="466" spans="2:14" ht="12.6" customHeight="1">
      <c r="B466" s="245"/>
      <c r="C466" s="248"/>
      <c r="D466" s="257"/>
      <c r="E466" s="254"/>
      <c r="F466" s="248"/>
      <c r="G466" s="266"/>
      <c r="H466" s="260"/>
      <c r="I466" s="131"/>
      <c r="J466" s="251"/>
      <c r="K466" s="131"/>
      <c r="L466" s="129"/>
      <c r="M466" s="133"/>
      <c r="N466" s="263"/>
    </row>
    <row r="467" spans="2:14" ht="12.6" customHeight="1">
      <c r="B467" s="243"/>
      <c r="C467" s="246"/>
      <c r="D467" s="255" t="str">
        <f>IF(B467="","",IF(B467=1,DATE(YEAR($E$3),B467,C467),IF(B467=2,DATE(YEAR($E$3),B467,C467),IF(B467=3,DATE(YEAR($E$3),B467,C467),DATE(YEAR($P$3),B467,C467)))))</f>
        <v/>
      </c>
      <c r="E467" s="252" t="str">
        <f>IF(B467="","",TEXT(WEEKDAY(D467),"aaa"))</f>
        <v/>
      </c>
      <c r="F467" s="246"/>
      <c r="G467" s="264" t="str">
        <f>IF(F467="","",IF(F467&lt;100,VLOOKUP(F467,'研修事項 一覧'!$B$161:$D$209,2,FALSE),IF(F467&gt;=100,VLOOKUP(F467,'研修事項 一覧'!$F$161:$H$183,2,FALSE),"再入力")))</f>
        <v/>
      </c>
      <c r="H467" s="258" t="str">
        <f>IF(F467="","",IF(F467&lt;100,VLOOKUP(F467,'研修事項 一覧'!$B$161:$D$209,3,FALSE),IF(F467&gt;=100,VLOOKUP(F467,'研修事項 一覧'!$F$161:$H$183,3,FALSE),"再入力")))</f>
        <v/>
      </c>
      <c r="I467" s="125"/>
      <c r="J467" s="249"/>
      <c r="K467" s="125"/>
      <c r="L467" s="126"/>
      <c r="M467" s="127"/>
      <c r="N467" s="261"/>
    </row>
    <row r="468" spans="2:14" ht="12.6" customHeight="1">
      <c r="B468" s="244"/>
      <c r="C468" s="247"/>
      <c r="D468" s="256"/>
      <c r="E468" s="253"/>
      <c r="F468" s="247"/>
      <c r="G468" s="265"/>
      <c r="H468" s="259"/>
      <c r="I468" s="128"/>
      <c r="J468" s="250"/>
      <c r="K468" s="128"/>
      <c r="L468" s="129"/>
      <c r="M468" s="130"/>
      <c r="N468" s="262"/>
    </row>
    <row r="469" spans="2:14" ht="12.6" customHeight="1">
      <c r="B469" s="244"/>
      <c r="C469" s="247"/>
      <c r="D469" s="256"/>
      <c r="E469" s="253"/>
      <c r="F469" s="247"/>
      <c r="G469" s="265"/>
      <c r="H469" s="259"/>
      <c r="I469" s="128"/>
      <c r="J469" s="250"/>
      <c r="K469" s="128"/>
      <c r="L469" s="129"/>
      <c r="M469" s="130"/>
      <c r="N469" s="262"/>
    </row>
    <row r="470" spans="2:14" ht="12.6" customHeight="1">
      <c r="B470" s="244"/>
      <c r="C470" s="247"/>
      <c r="D470" s="256"/>
      <c r="E470" s="253"/>
      <c r="F470" s="247"/>
      <c r="G470" s="265"/>
      <c r="H470" s="259"/>
      <c r="I470" s="128"/>
      <c r="J470" s="250"/>
      <c r="K470" s="128"/>
      <c r="L470" s="129"/>
      <c r="M470" s="130"/>
      <c r="N470" s="262"/>
    </row>
    <row r="471" spans="2:14" ht="12.6" customHeight="1">
      <c r="B471" s="245"/>
      <c r="C471" s="248"/>
      <c r="D471" s="257"/>
      <c r="E471" s="254"/>
      <c r="F471" s="248"/>
      <c r="G471" s="266"/>
      <c r="H471" s="260"/>
      <c r="I471" s="131"/>
      <c r="J471" s="251"/>
      <c r="K471" s="131"/>
      <c r="L471" s="129"/>
      <c r="M471" s="133"/>
      <c r="N471" s="263"/>
    </row>
    <row r="472" spans="2:14" ht="12.6" customHeight="1">
      <c r="B472" s="243"/>
      <c r="C472" s="246"/>
      <c r="D472" s="255" t="str">
        <f>IF(B472="","",IF(B472=1,DATE(YEAR($E$3),B472,C472),IF(B472=2,DATE(YEAR($E$3),B472,C472),IF(B472=3,DATE(YEAR($E$3),B472,C472),DATE(YEAR($P$3),B472,C472)))))</f>
        <v/>
      </c>
      <c r="E472" s="252" t="str">
        <f>IF(B472="","",TEXT(WEEKDAY(D472),"aaa"))</f>
        <v/>
      </c>
      <c r="F472" s="246"/>
      <c r="G472" s="264" t="str">
        <f>IF(F472="","",IF(F472&lt;100,VLOOKUP(F472,'研修事項 一覧'!$B$161:$D$209,2,FALSE),IF(F472&gt;=100,VLOOKUP(F472,'研修事項 一覧'!$F$161:$H$183,2,FALSE),"再入力")))</f>
        <v/>
      </c>
      <c r="H472" s="258" t="str">
        <f>IF(F472="","",IF(F472&lt;100,VLOOKUP(F472,'研修事項 一覧'!$B$161:$D$209,3,FALSE),IF(F472&gt;=100,VLOOKUP(F472,'研修事項 一覧'!$F$161:$H$183,3,FALSE),"再入力")))</f>
        <v/>
      </c>
      <c r="I472" s="125"/>
      <c r="J472" s="249"/>
      <c r="K472" s="125"/>
      <c r="L472" s="126"/>
      <c r="M472" s="127"/>
      <c r="N472" s="261"/>
    </row>
    <row r="473" spans="2:14" ht="12.6" customHeight="1">
      <c r="B473" s="244"/>
      <c r="C473" s="247"/>
      <c r="D473" s="256"/>
      <c r="E473" s="253"/>
      <c r="F473" s="247"/>
      <c r="G473" s="265"/>
      <c r="H473" s="259"/>
      <c r="I473" s="128"/>
      <c r="J473" s="250"/>
      <c r="K473" s="128"/>
      <c r="L473" s="129"/>
      <c r="M473" s="130"/>
      <c r="N473" s="262"/>
    </row>
    <row r="474" spans="2:14" ht="12.6" customHeight="1">
      <c r="B474" s="244"/>
      <c r="C474" s="247"/>
      <c r="D474" s="256"/>
      <c r="E474" s="253"/>
      <c r="F474" s="247"/>
      <c r="G474" s="265"/>
      <c r="H474" s="259"/>
      <c r="I474" s="128"/>
      <c r="J474" s="250"/>
      <c r="K474" s="128"/>
      <c r="L474" s="129"/>
      <c r="M474" s="130"/>
      <c r="N474" s="262"/>
    </row>
    <row r="475" spans="2:14" ht="12.6" customHeight="1">
      <c r="B475" s="244"/>
      <c r="C475" s="247"/>
      <c r="D475" s="256"/>
      <c r="E475" s="253"/>
      <c r="F475" s="247"/>
      <c r="G475" s="265"/>
      <c r="H475" s="259"/>
      <c r="I475" s="128"/>
      <c r="J475" s="250"/>
      <c r="K475" s="128"/>
      <c r="L475" s="129"/>
      <c r="M475" s="130"/>
      <c r="N475" s="262"/>
    </row>
    <row r="476" spans="2:14" ht="12.6" customHeight="1">
      <c r="B476" s="245"/>
      <c r="C476" s="248"/>
      <c r="D476" s="257"/>
      <c r="E476" s="254"/>
      <c r="F476" s="248"/>
      <c r="G476" s="266"/>
      <c r="H476" s="260"/>
      <c r="I476" s="131"/>
      <c r="J476" s="251"/>
      <c r="K476" s="131"/>
      <c r="L476" s="129"/>
      <c r="M476" s="133"/>
      <c r="N476" s="263"/>
    </row>
    <row r="477" spans="2:14" ht="12.6" customHeight="1">
      <c r="B477" s="243"/>
      <c r="C477" s="246"/>
      <c r="D477" s="255" t="str">
        <f>IF(B477="","",IF(B477=1,DATE(YEAR($E$3),B477,C477),IF(B477=2,DATE(YEAR($E$3),B477,C477),IF(B477=3,DATE(YEAR($E$3),B477,C477),DATE(YEAR($P$3),B477,C477)))))</f>
        <v/>
      </c>
      <c r="E477" s="252" t="str">
        <f>IF(B477="","",TEXT(WEEKDAY(D477),"aaa"))</f>
        <v/>
      </c>
      <c r="F477" s="246"/>
      <c r="G477" s="264" t="str">
        <f>IF(F477="","",IF(F477&lt;100,VLOOKUP(F477,'研修事項 一覧'!$B$161:$D$209,2,FALSE),IF(F477&gt;=100,VLOOKUP(F477,'研修事項 一覧'!$F$161:$H$183,2,FALSE),"再入力")))</f>
        <v/>
      </c>
      <c r="H477" s="258" t="str">
        <f>IF(F477="","",IF(F477&lt;100,VLOOKUP(F477,'研修事項 一覧'!$B$161:$D$209,3,FALSE),IF(F477&gt;=100,VLOOKUP(F477,'研修事項 一覧'!$F$161:$H$183,3,FALSE),"再入力")))</f>
        <v/>
      </c>
      <c r="I477" s="125"/>
      <c r="J477" s="249"/>
      <c r="K477" s="125"/>
      <c r="L477" s="126"/>
      <c r="M477" s="127"/>
      <c r="N477" s="261"/>
    </row>
    <row r="478" spans="2:14" ht="12.6" customHeight="1">
      <c r="B478" s="244"/>
      <c r="C478" s="247"/>
      <c r="D478" s="256"/>
      <c r="E478" s="253"/>
      <c r="F478" s="247"/>
      <c r="G478" s="265"/>
      <c r="H478" s="259"/>
      <c r="I478" s="128"/>
      <c r="J478" s="250"/>
      <c r="K478" s="128"/>
      <c r="L478" s="129"/>
      <c r="M478" s="130"/>
      <c r="N478" s="262"/>
    </row>
    <row r="479" spans="2:14" ht="12.6" customHeight="1">
      <c r="B479" s="244"/>
      <c r="C479" s="247"/>
      <c r="D479" s="256"/>
      <c r="E479" s="253"/>
      <c r="F479" s="247"/>
      <c r="G479" s="265"/>
      <c r="H479" s="259"/>
      <c r="I479" s="128"/>
      <c r="J479" s="250"/>
      <c r="K479" s="128"/>
      <c r="L479" s="129"/>
      <c r="M479" s="130"/>
      <c r="N479" s="262"/>
    </row>
    <row r="480" spans="2:14" ht="12.6" customHeight="1">
      <c r="B480" s="244"/>
      <c r="C480" s="247"/>
      <c r="D480" s="256"/>
      <c r="E480" s="253"/>
      <c r="F480" s="247"/>
      <c r="G480" s="265"/>
      <c r="H480" s="259"/>
      <c r="I480" s="128"/>
      <c r="J480" s="250"/>
      <c r="K480" s="128"/>
      <c r="L480" s="129"/>
      <c r="M480" s="130"/>
      <c r="N480" s="262"/>
    </row>
    <row r="481" spans="2:14" ht="12.6" customHeight="1">
      <c r="B481" s="245"/>
      <c r="C481" s="248"/>
      <c r="D481" s="257"/>
      <c r="E481" s="254"/>
      <c r="F481" s="248"/>
      <c r="G481" s="266"/>
      <c r="H481" s="260"/>
      <c r="I481" s="131"/>
      <c r="J481" s="251"/>
      <c r="K481" s="131"/>
      <c r="L481" s="132"/>
      <c r="M481" s="133"/>
      <c r="N481" s="263"/>
    </row>
    <row r="482" spans="2:14" ht="12.6" customHeight="1">
      <c r="E482" s="147"/>
      <c r="F482" s="116"/>
      <c r="G482" s="117"/>
      <c r="H482" s="118"/>
      <c r="I482" s="115" t="s">
        <v>784</v>
      </c>
      <c r="J482" s="283" t="s">
        <v>774</v>
      </c>
      <c r="K482" s="283"/>
      <c r="L482" s="283"/>
      <c r="M482" s="283"/>
      <c r="N482" s="284" t="s">
        <v>164</v>
      </c>
    </row>
    <row r="483" spans="2:14" ht="12.6" customHeight="1">
      <c r="E483" s="148"/>
      <c r="F483" s="282" t="s">
        <v>173</v>
      </c>
      <c r="G483" s="282"/>
      <c r="H483" s="282"/>
      <c r="I483" s="115">
        <f>I491</f>
        <v>0</v>
      </c>
      <c r="J483" s="283">
        <f>J491</f>
        <v>0</v>
      </c>
      <c r="K483" s="283"/>
      <c r="L483" s="283"/>
      <c r="M483" s="283"/>
      <c r="N483" s="285"/>
    </row>
    <row r="484" spans="2:14" ht="12.6" customHeight="1">
      <c r="E484" s="148"/>
      <c r="F484" s="283" t="s">
        <v>174</v>
      </c>
      <c r="G484" s="283"/>
      <c r="H484" s="283"/>
      <c r="I484" s="115">
        <f>K491</f>
        <v>0</v>
      </c>
      <c r="J484" s="283">
        <f>L491</f>
        <v>0</v>
      </c>
      <c r="K484" s="283"/>
      <c r="L484" s="283"/>
      <c r="M484" s="283"/>
      <c r="N484" s="285"/>
    </row>
    <row r="485" spans="2:14" ht="12.6" customHeight="1">
      <c r="E485" s="148"/>
      <c r="F485" s="283" t="s">
        <v>175</v>
      </c>
      <c r="G485" s="283"/>
      <c r="H485" s="283"/>
      <c r="I485" s="115">
        <f>M491</f>
        <v>0</v>
      </c>
      <c r="J485" s="283">
        <f>N491</f>
        <v>0</v>
      </c>
      <c r="K485" s="283"/>
      <c r="L485" s="283"/>
      <c r="M485" s="283"/>
      <c r="N485" s="286"/>
    </row>
    <row r="486" spans="2:14" ht="12.6" customHeight="1">
      <c r="E486" s="148"/>
      <c r="F486" s="283" t="s">
        <v>180</v>
      </c>
      <c r="G486" s="283"/>
      <c r="H486" s="283"/>
      <c r="I486" s="295" t="str">
        <f>IF(DSUM(B5:J481,J5,J7:J481)=130,130,"時間不足")</f>
        <v>時間不足</v>
      </c>
      <c r="J486" s="295"/>
      <c r="K486" s="295"/>
      <c r="L486" s="295"/>
      <c r="M486" s="295"/>
      <c r="N486" s="114">
        <f>COUNTIF(N7:N481,"○")</f>
        <v>0</v>
      </c>
    </row>
    <row r="489" spans="2:14" hidden="1"/>
    <row r="490" spans="2:14" hidden="1">
      <c r="I490" s="1" t="s">
        <v>176</v>
      </c>
      <c r="J490" s="1" t="s">
        <v>177</v>
      </c>
      <c r="K490" s="4" t="s">
        <v>178</v>
      </c>
      <c r="L490" s="4" t="s">
        <v>177</v>
      </c>
      <c r="M490" s="4" t="s">
        <v>179</v>
      </c>
      <c r="N490" s="1" t="s">
        <v>177</v>
      </c>
    </row>
    <row r="491" spans="2:14" hidden="1">
      <c r="I491" s="1">
        <f t="shared" ref="I491:N491" si="0">SUM(I492:I586)</f>
        <v>0</v>
      </c>
      <c r="J491" s="1">
        <f t="shared" si="0"/>
        <v>0</v>
      </c>
      <c r="K491" s="1">
        <f t="shared" si="0"/>
        <v>0</v>
      </c>
      <c r="L491" s="1">
        <f t="shared" si="0"/>
        <v>0</v>
      </c>
      <c r="M491" s="1">
        <f t="shared" si="0"/>
        <v>0</v>
      </c>
      <c r="N491" s="1">
        <f t="shared" si="0"/>
        <v>0</v>
      </c>
    </row>
    <row r="492" spans="2:14" ht="10.15" hidden="1" customHeight="1">
      <c r="I492" s="114" t="str">
        <f>IF(AND($B7&gt;=4,$B7&lt;9,$F7&lt;100),$J7,"")</f>
        <v/>
      </c>
      <c r="J492" s="114" t="str">
        <f>IF(AND($B7&gt;=4,$B7&lt;9,$F7&gt;=100),$J7,"")</f>
        <v/>
      </c>
      <c r="K492" s="114" t="str">
        <f>IF(AND($B7&gt;=9,$B7&lt;13,$F7&lt;100),$J7,"")</f>
        <v/>
      </c>
      <c r="L492" s="114" t="str">
        <f>IF(AND($B7&gt;=9,$B7&lt;13,$F7&gt;=100),$J7,"")</f>
        <v/>
      </c>
      <c r="M492" s="114" t="str">
        <f>IF(AND($B7&gt;=1,$B7&lt;4,$F7&lt;100),$J7,"")</f>
        <v/>
      </c>
      <c r="N492" s="114" t="str">
        <f>IF(AND($B7&gt;=1,$B7&lt;4,$F7&gt;=100),$J7,"")</f>
        <v/>
      </c>
    </row>
    <row r="493" spans="2:14" ht="10.15" hidden="1" customHeight="1">
      <c r="I493" s="114" t="str">
        <f>IF(AND($B12&gt;=4,$B12&lt;9,$F12&lt;100),$J12,"")</f>
        <v/>
      </c>
      <c r="J493" s="114" t="str">
        <f>IF(AND($B12&gt;=4,$B12&lt;9,$F12&gt;=100),$J12,"")</f>
        <v/>
      </c>
      <c r="K493" s="114" t="str">
        <f>IF(AND($B12&gt;=9,$B12&lt;13,$F12&lt;100),$J12,"")</f>
        <v/>
      </c>
      <c r="L493" s="114" t="str">
        <f>IF(AND($B12&gt;=9,$B12&lt;13,$F12&gt;=100),$J12,"")</f>
        <v/>
      </c>
      <c r="M493" s="114" t="str">
        <f>IF(AND($B12&gt;=1,$B12&lt;4,$F12&lt;100),$J12,"")</f>
        <v/>
      </c>
      <c r="N493" s="114" t="str">
        <f>IF(AND($B12&gt;=1,$B12&lt;4,$F12&gt;=100),$J12,"")</f>
        <v/>
      </c>
    </row>
    <row r="494" spans="2:14" ht="10.15" hidden="1" customHeight="1">
      <c r="I494" s="114" t="str">
        <f>IF(AND($B17&gt;=4,$B17&lt;9,$F17&lt;100),$J17,"")</f>
        <v/>
      </c>
      <c r="J494" s="114" t="str">
        <f>IF(AND($B17&gt;=4,$B17&lt;9,$F17&gt;=100),$J17,"")</f>
        <v/>
      </c>
      <c r="K494" s="114" t="str">
        <f>IF(AND($B17&gt;=9,$B17&lt;13,$F17&lt;100),$J17,"")</f>
        <v/>
      </c>
      <c r="L494" s="114" t="str">
        <f>IF(AND($B17&gt;=9,$B17&lt;13,$F17&gt;=100),$J17,"")</f>
        <v/>
      </c>
      <c r="M494" s="114" t="str">
        <f>IF(AND($B17&gt;=1,$B17&lt;4,$F17&lt;100),$J17,"")</f>
        <v/>
      </c>
      <c r="N494" s="114" t="str">
        <f>IF(AND($B17&gt;=1,$B17&lt;4,$F17&gt;=100),$J17,"")</f>
        <v/>
      </c>
    </row>
    <row r="495" spans="2:14" ht="10.15" hidden="1" customHeight="1">
      <c r="I495" s="114" t="str">
        <f>IF(AND($B22&gt;=4,$B22&lt;9,$F22&lt;100),$J22,"")</f>
        <v/>
      </c>
      <c r="J495" s="114" t="str">
        <f>IF(AND($B22&gt;=4,$B22&lt;9,$F22&gt;=100),$J22,"")</f>
        <v/>
      </c>
      <c r="K495" s="114" t="str">
        <f>IF(AND($B22&gt;=9,$B22&lt;13,$F22&lt;100),$J22,"")</f>
        <v/>
      </c>
      <c r="L495" s="114" t="str">
        <f>IF(AND($B22&gt;=9,$B22&lt;13,$F22&gt;=100),$J22,"")</f>
        <v/>
      </c>
      <c r="M495" s="114" t="str">
        <f>IF(AND($B22&gt;=1,$B22&lt;4,$F22&lt;100),$J22,"")</f>
        <v/>
      </c>
      <c r="N495" s="114" t="str">
        <f>IF(AND($B22&gt;=1,$B22&lt;4,$F22&gt;=100),$J22,"")</f>
        <v/>
      </c>
    </row>
    <row r="496" spans="2:14" ht="10.15" hidden="1" customHeight="1">
      <c r="I496" s="114" t="str">
        <f>IF(AND($B27&gt;=4,$B27&lt;9,$F27&lt;100),$J27,"")</f>
        <v/>
      </c>
      <c r="J496" s="114" t="str">
        <f>IF(AND($B27&gt;=4,$B27&lt;9,$F27&gt;=100),$J27,"")</f>
        <v/>
      </c>
      <c r="K496" s="114" t="str">
        <f>IF(AND($B27&gt;=9,$B27&lt;13,$F27&lt;100),$J27,"")</f>
        <v/>
      </c>
      <c r="L496" s="114" t="str">
        <f>IF(AND($B27&gt;=9,$B27&lt;13,$F27&gt;=100),$J27,"")</f>
        <v/>
      </c>
      <c r="M496" s="114" t="str">
        <f>IF(AND($B27&gt;=1,$B27&lt;4,$F27&lt;100),$J27,"")</f>
        <v/>
      </c>
      <c r="N496" s="114" t="str">
        <f>IF(AND($B27&gt;=1,$B27&lt;4,$F27&gt;=100),$J27,"")</f>
        <v/>
      </c>
    </row>
    <row r="497" spans="9:14" ht="10.15" hidden="1" customHeight="1">
      <c r="I497" s="114" t="str">
        <f>IF(AND($B32&gt;=4,$B32&lt;9,$F32&lt;100),$J32,"")</f>
        <v/>
      </c>
      <c r="J497" s="114" t="str">
        <f>IF(AND($B32&gt;=4,$B32&lt;9,$F32&gt;=100),$J32,"")</f>
        <v/>
      </c>
      <c r="K497" s="114" t="str">
        <f>IF(AND($B32&gt;=9,$B32&lt;13,$F32&lt;100),$J32,"")</f>
        <v/>
      </c>
      <c r="L497" s="114" t="str">
        <f>IF(AND($B32&gt;=9,$B32&lt;13,$F32&gt;=100),$J32,"")</f>
        <v/>
      </c>
      <c r="M497" s="114" t="str">
        <f>IF(AND($B32&gt;=1,$B32&lt;4,$F32&lt;100),$J32,"")</f>
        <v/>
      </c>
      <c r="N497" s="114" t="str">
        <f>IF(AND($B32&gt;=1,$B32&lt;4,$F32&gt;=100),$J32,"")</f>
        <v/>
      </c>
    </row>
    <row r="498" spans="9:14" ht="10.15" hidden="1" customHeight="1">
      <c r="I498" s="114" t="str">
        <f>IF(AND($B37&gt;=4,$B37&lt;9,$F37&lt;100),$J37,"")</f>
        <v/>
      </c>
      <c r="J498" s="114" t="str">
        <f>IF(AND($B37&gt;=4,$B37&lt;9,$F37&gt;=100),$J37,"")</f>
        <v/>
      </c>
      <c r="K498" s="114" t="str">
        <f>IF(AND($B37&gt;=9,$B37&lt;13,$F37&lt;100),$J37,"")</f>
        <v/>
      </c>
      <c r="L498" s="114" t="str">
        <f>IF(AND($B37&gt;=9,$B37&lt;13,$F37&gt;=100),$J37,"")</f>
        <v/>
      </c>
      <c r="M498" s="114" t="str">
        <f>IF(AND($B37&gt;=1,$B37&lt;4,$F37&lt;100),$J37,"")</f>
        <v/>
      </c>
      <c r="N498" s="114" t="str">
        <f>IF(AND($B37&gt;=1,$B37&lt;4,$F37&gt;=100),$J37,"")</f>
        <v/>
      </c>
    </row>
    <row r="499" spans="9:14" ht="10.15" hidden="1" customHeight="1">
      <c r="I499" s="114" t="str">
        <f>IF(AND($B42&gt;=4,$B42&lt;9,$F42&lt;100),$J42,"")</f>
        <v/>
      </c>
      <c r="J499" s="114" t="str">
        <f>IF(AND($B42&gt;=4,$B42&lt;9,$F42&gt;=100),$J42,"")</f>
        <v/>
      </c>
      <c r="K499" s="114" t="str">
        <f>IF(AND($B42&gt;=9,$B42&lt;13,$F42&lt;100),$J42,"")</f>
        <v/>
      </c>
      <c r="L499" s="114" t="str">
        <f>IF(AND($B42&gt;=9,$B42&lt;13,$F42&gt;=100),$J42,"")</f>
        <v/>
      </c>
      <c r="M499" s="114" t="str">
        <f>IF(AND($B42&gt;=1,$B42&lt;4,$F42&lt;100),$J42,"")</f>
        <v/>
      </c>
      <c r="N499" s="114" t="str">
        <f>IF(AND($B42&gt;=1,$B42&lt;4,$F42&gt;=100),$J42,"")</f>
        <v/>
      </c>
    </row>
    <row r="500" spans="9:14" ht="10.15" hidden="1" customHeight="1">
      <c r="I500" s="114" t="str">
        <f>IF(AND($B47&gt;=4,$B47&lt;9,$F47&lt;100),$J47,"")</f>
        <v/>
      </c>
      <c r="J500" s="114" t="str">
        <f>IF(AND($B47&gt;=4,$B47&lt;9,$F47&gt;=100),$J47,"")</f>
        <v/>
      </c>
      <c r="K500" s="114" t="str">
        <f>IF(AND($B47&gt;=9,$B47&lt;13,$F47&lt;100),$J47,"")</f>
        <v/>
      </c>
      <c r="L500" s="114" t="str">
        <f>IF(AND($B47&gt;=9,$B47&lt;13,$F47&gt;=100),$J47,"")</f>
        <v/>
      </c>
      <c r="M500" s="114" t="str">
        <f>IF(AND($B47&gt;=1,$B47&lt;4,$F47&lt;100),$J47,"")</f>
        <v/>
      </c>
      <c r="N500" s="114" t="str">
        <f>IF(AND($B47&gt;=1,$B47&lt;4,$F47&gt;=100),$J47,"")</f>
        <v/>
      </c>
    </row>
    <row r="501" spans="9:14" ht="10.15" hidden="1" customHeight="1">
      <c r="I501" s="114" t="str">
        <f>IF(AND($B52&gt;=4,$B52&lt;9,$F52&lt;100),$J52,"")</f>
        <v/>
      </c>
      <c r="J501" s="114" t="str">
        <f>IF(AND($B52&gt;=4,$B52&lt;9,$F52&gt;=100),$J52,"")</f>
        <v/>
      </c>
      <c r="K501" s="114" t="str">
        <f>IF(AND($B52&gt;=9,$B52&lt;13,$F52&lt;100),$J52,"")</f>
        <v/>
      </c>
      <c r="L501" s="114" t="str">
        <f>IF(AND($B52&gt;=9,$B52&lt;13,$F52&gt;=100),$J52,"")</f>
        <v/>
      </c>
      <c r="M501" s="114" t="str">
        <f>IF(AND($B52&gt;=1,$B52&lt;4,$F52&lt;100),$J52,"")</f>
        <v/>
      </c>
      <c r="N501" s="114" t="str">
        <f>IF(AND($B52&gt;=1,$B52&lt;4,$F52&gt;=100),$J52,"")</f>
        <v/>
      </c>
    </row>
    <row r="502" spans="9:14" ht="10.15" hidden="1" customHeight="1">
      <c r="I502" s="114" t="str">
        <f>IF(AND($B57&gt;=4,$B57&lt;9,$F57&lt;100),$J57,"")</f>
        <v/>
      </c>
      <c r="J502" s="114" t="str">
        <f>IF(AND($B57&gt;=4,$B57&lt;9,$F57&gt;=100),$J57,"")</f>
        <v/>
      </c>
      <c r="K502" s="114" t="str">
        <f>IF(AND($B57&gt;=9,$B57&lt;13,$F57&lt;100),$J57,"")</f>
        <v/>
      </c>
      <c r="L502" s="114" t="str">
        <f>IF(AND($B57&gt;=9,$B57&lt;13,$F57&gt;=100),$J57,"")</f>
        <v/>
      </c>
      <c r="M502" s="114" t="str">
        <f>IF(AND($B57&gt;=1,$B57&lt;4,$F57&lt;100),$J57,"")</f>
        <v/>
      </c>
      <c r="N502" s="114" t="str">
        <f>IF(AND($B57&gt;=1,$B57&lt;4,$F57&gt;=100),$J57,"")</f>
        <v/>
      </c>
    </row>
    <row r="503" spans="9:14" ht="10.15" hidden="1" customHeight="1">
      <c r="I503" s="114" t="str">
        <f>IF(AND($B62&gt;=4,$B62&lt;9,$F62&lt;100),$J62,"")</f>
        <v/>
      </c>
      <c r="J503" s="114" t="str">
        <f>IF(AND($B62&gt;=4,$B62&lt;9,$F62&gt;=100),$J62,"")</f>
        <v/>
      </c>
      <c r="K503" s="114" t="str">
        <f>IF(AND($B62&gt;=9,$B62&lt;13,$F62&lt;100),$J62,"")</f>
        <v/>
      </c>
      <c r="L503" s="114" t="str">
        <f>IF(AND($B62&gt;=9,$B62&lt;13,$F62&gt;=100),$J62,"")</f>
        <v/>
      </c>
      <c r="M503" s="114" t="str">
        <f>IF(AND($B62&gt;=1,$B62&lt;4,$F62&lt;100),$J62,"")</f>
        <v/>
      </c>
      <c r="N503" s="114" t="str">
        <f>IF(AND($B62&gt;=1,$B62&lt;4,$F62&gt;=100),$J62,"")</f>
        <v/>
      </c>
    </row>
    <row r="504" spans="9:14" ht="10.15" hidden="1" customHeight="1">
      <c r="I504" s="114" t="str">
        <f>IF(AND($B67&gt;=4,$B67&lt;9,$F67&lt;100),$J67,"")</f>
        <v/>
      </c>
      <c r="J504" s="114" t="str">
        <f>IF(AND($B67&gt;=4,$B67&lt;9,$F67&gt;=100),$J67,"")</f>
        <v/>
      </c>
      <c r="K504" s="114" t="str">
        <f>IF(AND($B67&gt;=9,$B67&lt;13,$F67&lt;100),$J67,"")</f>
        <v/>
      </c>
      <c r="L504" s="114" t="str">
        <f>IF(AND($B67&gt;=9,$B67&lt;13,$F67&gt;=100),$J67,"")</f>
        <v/>
      </c>
      <c r="M504" s="114" t="str">
        <f>IF(AND($B67&gt;=1,$B67&lt;4,$F67&lt;100),$J67,"")</f>
        <v/>
      </c>
      <c r="N504" s="114" t="str">
        <f>IF(AND($B67&gt;=1,$B67&lt;4,$F67&gt;=100),$J67,"")</f>
        <v/>
      </c>
    </row>
    <row r="505" spans="9:14" ht="10.15" hidden="1" customHeight="1">
      <c r="I505" s="114" t="str">
        <f>IF(AND($B72&gt;=4,$B72&lt;9,$F72&lt;100),$J72,"")</f>
        <v/>
      </c>
      <c r="J505" s="114" t="str">
        <f>IF(AND($B72&gt;=4,$B72&lt;9,$F72&gt;=100),$J72,"")</f>
        <v/>
      </c>
      <c r="K505" s="114" t="str">
        <f>IF(AND($B72&gt;=9,$B72&lt;13,$F72&lt;100),$J72,"")</f>
        <v/>
      </c>
      <c r="L505" s="114" t="str">
        <f>IF(AND($B72&gt;=9,$B72&lt;13,$F72&gt;=100),$J72,"")</f>
        <v/>
      </c>
      <c r="M505" s="114" t="str">
        <f>IF(AND($B72&gt;=1,$B72&lt;4,$F72&lt;100),$J72,"")</f>
        <v/>
      </c>
      <c r="N505" s="114" t="str">
        <f>IF(AND($B72&gt;=1,$B72&lt;4,$F72&gt;=100),$J72,"")</f>
        <v/>
      </c>
    </row>
    <row r="506" spans="9:14" ht="10.15" hidden="1" customHeight="1">
      <c r="I506" s="114" t="str">
        <f>IF(AND($B77&gt;=4,$B77&lt;9,$F77&lt;100),$J77,"")</f>
        <v/>
      </c>
      <c r="J506" s="114" t="str">
        <f>IF(AND($B77&gt;=4,$B77&lt;9,$F77&gt;=100),$J77,"")</f>
        <v/>
      </c>
      <c r="K506" s="114" t="str">
        <f>IF(AND($B77&gt;=9,$B77&lt;13,$F77&lt;100),$J77,"")</f>
        <v/>
      </c>
      <c r="L506" s="114" t="str">
        <f>IF(AND($B77&gt;=9,$B77&lt;13,$F77&gt;=100),$J77,"")</f>
        <v/>
      </c>
      <c r="M506" s="114" t="str">
        <f>IF(AND($B77&gt;=1,$B77&lt;4,$F77&lt;100),$J77,"")</f>
        <v/>
      </c>
      <c r="N506" s="114" t="str">
        <f>IF(AND($B77&gt;=1,$B77&lt;4,$F77&gt;=100),$J77,"")</f>
        <v/>
      </c>
    </row>
    <row r="507" spans="9:14" ht="10.15" hidden="1" customHeight="1">
      <c r="I507" s="114" t="str">
        <f>IF(AND($B82&gt;=4,$B82&lt;9,$F82&lt;100),$J82,"")</f>
        <v/>
      </c>
      <c r="J507" s="114" t="str">
        <f>IF(AND($B82&gt;=4,$B82&lt;9,$F82&gt;=100),$J82,"")</f>
        <v/>
      </c>
      <c r="K507" s="114" t="str">
        <f>IF(AND($B82&gt;=9,$B82&lt;13,$F82&lt;100),$J82,"")</f>
        <v/>
      </c>
      <c r="L507" s="114" t="str">
        <f>IF(AND($B82&gt;=9,$B82&lt;13,$F82&gt;=100),$J82,"")</f>
        <v/>
      </c>
      <c r="M507" s="114" t="str">
        <f>IF(AND($B82&gt;=1,$B82&lt;4,$F82&lt;100),$J82,"")</f>
        <v/>
      </c>
      <c r="N507" s="114" t="str">
        <f>IF(AND($B82&gt;=1,$B82&lt;4,$F82&gt;=100),$J82,"")</f>
        <v/>
      </c>
    </row>
    <row r="508" spans="9:14" ht="10.15" hidden="1" customHeight="1">
      <c r="I508" s="114" t="str">
        <f>IF(AND($B87&gt;=4,$B87&lt;9,$F87&lt;100),$J87,"")</f>
        <v/>
      </c>
      <c r="J508" s="114" t="str">
        <f>IF(AND($B87&gt;=4,$B87&lt;9,$F87&gt;=100),$J87,"")</f>
        <v/>
      </c>
      <c r="K508" s="114" t="str">
        <f>IF(AND($B87&gt;=9,$B87&lt;13,$F87&lt;100),$J87,"")</f>
        <v/>
      </c>
      <c r="L508" s="114" t="str">
        <f>IF(AND($B87&gt;=9,$B87&lt;13,$F87&gt;=100),$J87,"")</f>
        <v/>
      </c>
      <c r="M508" s="114" t="str">
        <f>IF(AND($B87&gt;=1,$B87&lt;4,$F87&lt;100),$J87,"")</f>
        <v/>
      </c>
      <c r="N508" s="114" t="str">
        <f>IF(AND($B87&gt;=1,$B87&lt;4,$F87&gt;=100),$J87,"")</f>
        <v/>
      </c>
    </row>
    <row r="509" spans="9:14" ht="10.15" hidden="1" customHeight="1">
      <c r="I509" s="114" t="str">
        <f>IF(AND($B92&gt;=4,$B92&lt;9,$F92&lt;100),$J92,"")</f>
        <v/>
      </c>
      <c r="J509" s="114" t="str">
        <f>IF(AND($B92&gt;=4,$B92&lt;9,$F92&gt;=100),$J92,"")</f>
        <v/>
      </c>
      <c r="K509" s="114" t="str">
        <f>IF(AND($B92&gt;=9,$B92&lt;13,$F92&lt;100),$J92,"")</f>
        <v/>
      </c>
      <c r="L509" s="114" t="str">
        <f>IF(AND($B92&gt;=9,$B92&lt;13,$F92&gt;=100),$J92,"")</f>
        <v/>
      </c>
      <c r="M509" s="114" t="str">
        <f>IF(AND($B92&gt;=1,$B92&lt;4,$F92&lt;100),$J92,"")</f>
        <v/>
      </c>
      <c r="N509" s="114" t="str">
        <f>IF(AND($B92&gt;=1,$B92&lt;4,$F92&gt;=100),$J92,"")</f>
        <v/>
      </c>
    </row>
    <row r="510" spans="9:14" ht="10.15" hidden="1" customHeight="1">
      <c r="I510" s="114" t="str">
        <f>IF(AND($B97&gt;=4,$B97&lt;9,$F97&lt;100),$J97,"")</f>
        <v/>
      </c>
      <c r="J510" s="114" t="str">
        <f>IF(AND($B97&gt;=4,$B97&lt;9,$F97&gt;=100),$J97,"")</f>
        <v/>
      </c>
      <c r="K510" s="114" t="str">
        <f>IF(AND($B97&gt;=9,$B97&lt;13,$F97&lt;100),$J97,"")</f>
        <v/>
      </c>
      <c r="L510" s="114" t="str">
        <f>IF(AND($B97&gt;=9,$B97&lt;13,$F97&gt;=100),$J97,"")</f>
        <v/>
      </c>
      <c r="M510" s="114" t="str">
        <f>IF(AND($B97&gt;=1,$B97&lt;4,$F97&lt;100),$J97,"")</f>
        <v/>
      </c>
      <c r="N510" s="114" t="str">
        <f>IF(AND($B97&gt;=1,$B97&lt;4,$F97&gt;=100),$J97,"")</f>
        <v/>
      </c>
    </row>
    <row r="511" spans="9:14" ht="10.15" hidden="1" customHeight="1">
      <c r="I511" s="114" t="str">
        <f>IF(AND($B102&gt;=4,$B102&lt;9,$F102&lt;100),$J102,"")</f>
        <v/>
      </c>
      <c r="J511" s="114" t="str">
        <f>IF(AND($B102&gt;=4,$B102&lt;9,$F102&gt;=100),$J102,"")</f>
        <v/>
      </c>
      <c r="K511" s="114" t="str">
        <f>IF(AND($B102&gt;=9,$B102&lt;13,$F102&lt;100),$J102,"")</f>
        <v/>
      </c>
      <c r="L511" s="114" t="str">
        <f>IF(AND($B102&gt;=9,$B102&lt;13,$F102&gt;=100),$J102,"")</f>
        <v/>
      </c>
      <c r="M511" s="114" t="str">
        <f>IF(AND($B102&gt;=1,$B102&lt;4,$F102&lt;100),$J102,"")</f>
        <v/>
      </c>
      <c r="N511" s="114" t="str">
        <f>IF(AND($B102&gt;=1,$B102&lt;4,$F102&gt;=100),$J102,"")</f>
        <v/>
      </c>
    </row>
    <row r="512" spans="9:14" ht="10.15" hidden="1" customHeight="1">
      <c r="I512" s="114" t="str">
        <f>IF(AND($B107&gt;=4,$B107&lt;9,$F107&lt;100),$J107,"")</f>
        <v/>
      </c>
      <c r="J512" s="114" t="str">
        <f>IF(AND($B107&gt;=4,$B107&lt;9,$F107&gt;=100),$J107,"")</f>
        <v/>
      </c>
      <c r="K512" s="114" t="str">
        <f>IF(AND($B107&gt;=9,$B107&lt;13,$F107&lt;100),$J107,"")</f>
        <v/>
      </c>
      <c r="L512" s="114" t="str">
        <f>IF(AND($B107&gt;=9,$B107&lt;13,$F107&gt;=100),$J107,"")</f>
        <v/>
      </c>
      <c r="M512" s="114" t="str">
        <f>IF(AND($B107&gt;=1,$B107&lt;4,$F107&lt;100),$J107,"")</f>
        <v/>
      </c>
      <c r="N512" s="114" t="str">
        <f>IF(AND($B107&gt;=1,$B107&lt;4,$F107&gt;=100),$J107,"")</f>
        <v/>
      </c>
    </row>
    <row r="513" spans="9:14" ht="10.15" hidden="1" customHeight="1">
      <c r="I513" s="114" t="str">
        <f>IF(AND($B112&gt;=4,$B112&lt;9,$F112&lt;100),$J112,"")</f>
        <v/>
      </c>
      <c r="J513" s="114" t="str">
        <f>IF(AND($B112&gt;=4,$B112&lt;9,$F112&gt;=100),$J112,"")</f>
        <v/>
      </c>
      <c r="K513" s="114" t="str">
        <f>IF(AND($B112&gt;=9,$B112&lt;13,$F112&lt;100),$J112,"")</f>
        <v/>
      </c>
      <c r="L513" s="114" t="str">
        <f>IF(AND($B112&gt;=9,$B112&lt;13,$F112&gt;=100),$J112,"")</f>
        <v/>
      </c>
      <c r="M513" s="114" t="str">
        <f>IF(AND($B112&gt;=1,$B112&lt;4,$F112&lt;100),$J112,"")</f>
        <v/>
      </c>
      <c r="N513" s="114" t="str">
        <f>IF(AND($B112&gt;=1,$B112&lt;4,$F112&gt;=100),$J112,"")</f>
        <v/>
      </c>
    </row>
    <row r="514" spans="9:14" ht="10.15" hidden="1" customHeight="1">
      <c r="I514" s="114" t="str">
        <f>IF(AND($B117&gt;=4,$B117&lt;9,$F117&lt;100),$J117,"")</f>
        <v/>
      </c>
      <c r="J514" s="114" t="str">
        <f>IF(AND($B117&gt;=4,$B117&lt;9,$F117&gt;=100),$J117,"")</f>
        <v/>
      </c>
      <c r="K514" s="114" t="str">
        <f>IF(AND($B117&gt;=9,$B117&lt;13,$F117&lt;100),$J117,"")</f>
        <v/>
      </c>
      <c r="L514" s="114" t="str">
        <f>IF(AND($B117&gt;=9,$B117&lt;13,$F117&gt;=100),$J117,"")</f>
        <v/>
      </c>
      <c r="M514" s="114" t="str">
        <f>IF(AND($B117&gt;=1,$B117&lt;4,$F117&lt;100),$J117,"")</f>
        <v/>
      </c>
      <c r="N514" s="114" t="str">
        <f>IF(AND($B117&gt;=1,$B117&lt;4,$F117&gt;=100),$J117,"")</f>
        <v/>
      </c>
    </row>
    <row r="515" spans="9:14" ht="10.15" hidden="1" customHeight="1">
      <c r="I515" s="114" t="str">
        <f>IF(AND($B122&gt;=4,$B122&lt;9,$F122&lt;100),$J122,"")</f>
        <v/>
      </c>
      <c r="J515" s="114" t="str">
        <f>IF(AND($B122&gt;=4,$B122&lt;9,$F122&gt;=100),$J122,"")</f>
        <v/>
      </c>
      <c r="K515" s="114" t="str">
        <f>IF(AND($B122&gt;=9,$B122&lt;13,$F122&lt;100),$J122,"")</f>
        <v/>
      </c>
      <c r="L515" s="114" t="str">
        <f>IF(AND($B122&gt;=9,$B122&lt;13,$F122&gt;=100),$J122,"")</f>
        <v/>
      </c>
      <c r="M515" s="114" t="str">
        <f>IF(AND($B122&gt;=1,$B122&lt;4,$F122&lt;100),$J122,"")</f>
        <v/>
      </c>
      <c r="N515" s="114" t="str">
        <f>IF(AND($B122&gt;=1,$B122&lt;4,$F122&gt;=100),$J122,"")</f>
        <v/>
      </c>
    </row>
    <row r="516" spans="9:14" ht="10.15" hidden="1" customHeight="1">
      <c r="I516" s="114" t="str">
        <f>IF(AND($B127&gt;=4,$B127&lt;9,$F127&lt;100),$J127,"")</f>
        <v/>
      </c>
      <c r="J516" s="114" t="str">
        <f>IF(AND($B127&gt;=4,$B127&lt;9,$F127&gt;=100),$J127,"")</f>
        <v/>
      </c>
      <c r="K516" s="114" t="str">
        <f>IF(AND($B127&gt;=9,$B127&lt;13,$F127&lt;100),$J127,"")</f>
        <v/>
      </c>
      <c r="L516" s="114" t="str">
        <f>IF(AND($B127&gt;=9,$B127&lt;13,$F127&gt;=100),$J127,"")</f>
        <v/>
      </c>
      <c r="M516" s="114" t="str">
        <f>IF(AND($B127&gt;=1,$B127&lt;4,$F127&lt;100),$J127,"")</f>
        <v/>
      </c>
      <c r="N516" s="114" t="str">
        <f>IF(AND($B127&gt;=1,$B127&lt;4,$F127&gt;=100),$J127,"")</f>
        <v/>
      </c>
    </row>
    <row r="517" spans="9:14" ht="10.15" hidden="1" customHeight="1">
      <c r="I517" s="114" t="str">
        <f>IF(AND($B132&gt;=4,$B132&lt;9,$F132&lt;100),$J132,"")</f>
        <v/>
      </c>
      <c r="J517" s="114" t="str">
        <f>IF(AND($B132&gt;=4,$B132&lt;9,$F132&gt;=100),$J132,"")</f>
        <v/>
      </c>
      <c r="K517" s="114" t="str">
        <f>IF(AND($B132&gt;=9,$B132&lt;13,$F132&lt;100),$J132,"")</f>
        <v/>
      </c>
      <c r="L517" s="114" t="str">
        <f>IF(AND($B132&gt;=9,$B132&lt;13,$F132&gt;=100),$J132,"")</f>
        <v/>
      </c>
      <c r="M517" s="114" t="str">
        <f>IF(AND($B132&gt;=1,$B132&lt;4,$F132&lt;100),$J132,"")</f>
        <v/>
      </c>
      <c r="N517" s="114" t="str">
        <f>IF(AND($B132&gt;=1,$B132&lt;4,$F132&gt;=100),$J132,"")</f>
        <v/>
      </c>
    </row>
    <row r="518" spans="9:14" ht="10.15" hidden="1" customHeight="1">
      <c r="I518" s="114" t="str">
        <f>IF(AND($B137&gt;=4,$B137&lt;9,$F137&lt;100),$J137,"")</f>
        <v/>
      </c>
      <c r="J518" s="114" t="str">
        <f>IF(AND($B137&gt;=4,$B137&lt;9,$F137&gt;=100),$J137,"")</f>
        <v/>
      </c>
      <c r="K518" s="114" t="str">
        <f>IF(AND($B137&gt;=9,$B137&lt;13,$F137&lt;100),$J137,"")</f>
        <v/>
      </c>
      <c r="L518" s="114" t="str">
        <f>IF(AND($B137&gt;=9,$B137&lt;13,$F137&gt;=100),$J137,"")</f>
        <v/>
      </c>
      <c r="M518" s="114" t="str">
        <f>IF(AND($B137&gt;=1,$B137&lt;4,$F137&lt;100),$J137,"")</f>
        <v/>
      </c>
      <c r="N518" s="114" t="str">
        <f>IF(AND($B137&gt;=1,$B137&lt;4,$F137&gt;=100),$J137,"")</f>
        <v/>
      </c>
    </row>
    <row r="519" spans="9:14" ht="10.15" hidden="1" customHeight="1">
      <c r="I519" s="114" t="str">
        <f>IF(AND($B142&gt;=4,$B142&lt;9,$F142&lt;100),$J142,"")</f>
        <v/>
      </c>
      <c r="J519" s="114" t="str">
        <f>IF(AND($B142&gt;=4,$B142&lt;9,$F142&gt;=100),$J142,"")</f>
        <v/>
      </c>
      <c r="K519" s="114" t="str">
        <f>IF(AND($B142&gt;=9,$B142&lt;13,$F142&lt;100),$J142,"")</f>
        <v/>
      </c>
      <c r="L519" s="114" t="str">
        <f>IF(AND($B142&gt;=9,$B142&lt;13,$F142&gt;=100),$J142,"")</f>
        <v/>
      </c>
      <c r="M519" s="114" t="str">
        <f>IF(AND($B142&gt;=1,$B142&lt;4,$F142&lt;100),$J142,"")</f>
        <v/>
      </c>
      <c r="N519" s="114" t="str">
        <f>IF(AND($B142&gt;=1,$B142&lt;4,$F142&gt;=100),$J142,"")</f>
        <v/>
      </c>
    </row>
    <row r="520" spans="9:14" ht="10.15" hidden="1" customHeight="1">
      <c r="I520" s="114" t="str">
        <f>IF(AND($B147&gt;=4,$B147&lt;9,$F147&lt;100),$J147,"")</f>
        <v/>
      </c>
      <c r="J520" s="114" t="str">
        <f>IF(AND($B147&gt;=4,$B147&lt;9,$F147&gt;=100),$J147,"")</f>
        <v/>
      </c>
      <c r="K520" s="114" t="str">
        <f>IF(AND($B147&gt;=9,$B147&lt;13,$F147&lt;100),$J147,"")</f>
        <v/>
      </c>
      <c r="L520" s="114" t="str">
        <f>IF(AND($B147&gt;=9,$B147&lt;13,$F147&gt;=100),$J147,"")</f>
        <v/>
      </c>
      <c r="M520" s="114" t="str">
        <f>IF(AND($B147&gt;=1,$B147&lt;4,$F147&lt;100),$J147,"")</f>
        <v/>
      </c>
      <c r="N520" s="114" t="str">
        <f>IF(AND($B147&gt;=1,$B147&lt;4,$F147&gt;=100),$J147,"")</f>
        <v/>
      </c>
    </row>
    <row r="521" spans="9:14" ht="10.15" hidden="1" customHeight="1">
      <c r="I521" s="114" t="str">
        <f>IF(AND($B152&gt;=4,$B152&lt;9,$F152&lt;100),$J152,"")</f>
        <v/>
      </c>
      <c r="J521" s="114" t="str">
        <f>IF(AND($B152&gt;=4,$B152&lt;9,$F152&gt;=100),$J152,"")</f>
        <v/>
      </c>
      <c r="K521" s="114" t="str">
        <f>IF(AND($B152&gt;=9,$B152&lt;13,$F152&lt;100),$J152,"")</f>
        <v/>
      </c>
      <c r="L521" s="114" t="str">
        <f>IF(AND($B152&gt;=9,$B152&lt;13,$F152&gt;=100),$J152,"")</f>
        <v/>
      </c>
      <c r="M521" s="114" t="str">
        <f>IF(AND($B152&gt;=1,$B152&lt;4,$F152&lt;100),$J152,"")</f>
        <v/>
      </c>
      <c r="N521" s="114" t="str">
        <f>IF(AND($B152&gt;=1,$B152&lt;4,$F152&gt;=100),$J152,"")</f>
        <v/>
      </c>
    </row>
    <row r="522" spans="9:14" ht="10.15" hidden="1" customHeight="1">
      <c r="I522" s="114" t="str">
        <f>IF(AND($B157&gt;=4,$B157&lt;9,$F157&lt;100),$J157,"")</f>
        <v/>
      </c>
      <c r="J522" s="114" t="str">
        <f>IF(AND($B157&gt;=4,$B157&lt;9,$F157&gt;=100),$J157,"")</f>
        <v/>
      </c>
      <c r="K522" s="114" t="str">
        <f>IF(AND($B157&gt;=9,$B157&lt;13,$F157&lt;100),$J157,"")</f>
        <v/>
      </c>
      <c r="L522" s="114" t="str">
        <f>IF(AND($B157&gt;=9,$B157&lt;13,$F157&gt;=100),$J157,"")</f>
        <v/>
      </c>
      <c r="M522" s="114" t="str">
        <f>IF(AND($B157&gt;=1,$B157&lt;4,$F157&lt;100),$J157,"")</f>
        <v/>
      </c>
      <c r="N522" s="114" t="str">
        <f>IF(AND($B157&gt;=1,$B157&lt;4,$F157&gt;=100),$J157,"")</f>
        <v/>
      </c>
    </row>
    <row r="523" spans="9:14" ht="10.15" hidden="1" customHeight="1">
      <c r="I523" s="114" t="str">
        <f>IF(AND($B162&gt;=4,$B162&lt;9,$F162&lt;100),$J162,"")</f>
        <v/>
      </c>
      <c r="J523" s="114" t="str">
        <f>IF(AND($B162&gt;=4,$B162&lt;9,$F162&gt;=100),$J162,"")</f>
        <v/>
      </c>
      <c r="K523" s="114" t="str">
        <f>IF(AND($B162&gt;=9,$B162&lt;13,$F162&lt;100),$J162,"")</f>
        <v/>
      </c>
      <c r="L523" s="114" t="str">
        <f>IF(AND($B162&gt;=9,$B162&lt;13,$F162&gt;=100),$J162,"")</f>
        <v/>
      </c>
      <c r="M523" s="114" t="str">
        <f>IF(AND($B162&gt;=1,$B162&lt;4,$F162&lt;100),$J162,"")</f>
        <v/>
      </c>
      <c r="N523" s="114" t="str">
        <f>IF(AND($B162&gt;=1,$B162&lt;4,$F162&gt;=100),$J162,"")</f>
        <v/>
      </c>
    </row>
    <row r="524" spans="9:14" ht="10.15" hidden="1" customHeight="1">
      <c r="I524" s="114" t="str">
        <f>IF(AND($B167&gt;=4,$B167&lt;9,$F167&lt;100),$J167,"")</f>
        <v/>
      </c>
      <c r="J524" s="114" t="str">
        <f>IF(AND($B167&gt;=4,$B167&lt;9,$F167&gt;=100),$J167,"")</f>
        <v/>
      </c>
      <c r="K524" s="114" t="str">
        <f>IF(AND($B167&gt;=9,$B167&lt;13,$F167&lt;100),$J167,"")</f>
        <v/>
      </c>
      <c r="L524" s="114" t="str">
        <f>IF(AND($B167&gt;=9,$B167&lt;13,$F167&gt;=100),$J167,"")</f>
        <v/>
      </c>
      <c r="M524" s="114" t="str">
        <f>IF(AND($B167&gt;=1,$B167&lt;4,$F167&lt;100),$J167,"")</f>
        <v/>
      </c>
      <c r="N524" s="114" t="str">
        <f>IF(AND($B167&gt;=1,$B167&lt;4,$F167&gt;=100),$J167,"")</f>
        <v/>
      </c>
    </row>
    <row r="525" spans="9:14" ht="10.15" hidden="1" customHeight="1">
      <c r="I525" s="114" t="str">
        <f>IF(AND($B172&gt;=4,$B172&lt;9,$F172&lt;100),$J172,"")</f>
        <v/>
      </c>
      <c r="J525" s="114" t="str">
        <f>IF(AND($B172&gt;=4,$B172&lt;9,$F172&gt;=100),$J172,"")</f>
        <v/>
      </c>
      <c r="K525" s="114" t="str">
        <f>IF(AND($B172&gt;=9,$B172&lt;13,$F172&lt;100),$J172,"")</f>
        <v/>
      </c>
      <c r="L525" s="114" t="str">
        <f>IF(AND($B172&gt;=9,$B172&lt;13,$F172&gt;=100),$J172,"")</f>
        <v/>
      </c>
      <c r="M525" s="114" t="str">
        <f>IF(AND($B172&gt;=1,$B172&lt;4,$F172&lt;100),$J172,"")</f>
        <v/>
      </c>
      <c r="N525" s="114" t="str">
        <f>IF(AND($B172&gt;=1,$B172&lt;4,$F172&gt;=100),$J172,"")</f>
        <v/>
      </c>
    </row>
    <row r="526" spans="9:14" ht="10.15" hidden="1" customHeight="1">
      <c r="I526" s="114" t="str">
        <f>IF(AND($B177&gt;=4,$B177&lt;9,$F177&lt;100),$J177,"")</f>
        <v/>
      </c>
      <c r="J526" s="114" t="str">
        <f>IF(AND($B177&gt;=4,$B177&lt;9,$F177&gt;=100),$J177,"")</f>
        <v/>
      </c>
      <c r="K526" s="114" t="str">
        <f>IF(AND($B177&gt;=9,$B177&lt;13,$F177&lt;100),$J177,"")</f>
        <v/>
      </c>
      <c r="L526" s="114" t="str">
        <f>IF(AND($B177&gt;=9,$B177&lt;13,$F177&gt;=100),$J177,"")</f>
        <v/>
      </c>
      <c r="M526" s="114" t="str">
        <f>IF(AND($B177&gt;=1,$B177&lt;4,$F177&lt;100),$J177,"")</f>
        <v/>
      </c>
      <c r="N526" s="114" t="str">
        <f>IF(AND($B177&gt;=1,$B177&lt;4,$F177&gt;=100),$J177,"")</f>
        <v/>
      </c>
    </row>
    <row r="527" spans="9:14" ht="10.15" hidden="1" customHeight="1">
      <c r="I527" s="114" t="str">
        <f>IF(AND($B182&gt;=4,$B182&lt;9,$F182&lt;100),$J182,"")</f>
        <v/>
      </c>
      <c r="J527" s="114" t="str">
        <f>IF(AND($B182&gt;=4,$B182&lt;9,$F182&gt;=100),$J182,"")</f>
        <v/>
      </c>
      <c r="K527" s="114" t="str">
        <f>IF(AND($B182&gt;=9,$B182&lt;13,$F182&lt;100),$J182,"")</f>
        <v/>
      </c>
      <c r="L527" s="114" t="str">
        <f>IF(AND($B182&gt;=9,$B182&lt;13,$F182&gt;=100),$J182,"")</f>
        <v/>
      </c>
      <c r="M527" s="114" t="str">
        <f>IF(AND($B182&gt;=1,$B182&lt;4,$F182&lt;100),$J182,"")</f>
        <v/>
      </c>
      <c r="N527" s="114" t="str">
        <f>IF(AND($B182&gt;=1,$B182&lt;4,$F182&gt;=100),$J182,"")</f>
        <v/>
      </c>
    </row>
    <row r="528" spans="9:14" ht="10.15" hidden="1" customHeight="1">
      <c r="I528" s="114" t="str">
        <f>IF(AND($B187&gt;=4,$B187&lt;9,$F187&lt;100),$J187,"")</f>
        <v/>
      </c>
      <c r="J528" s="114" t="str">
        <f>IF(AND($B187&gt;=4,$B187&lt;9,$F187&gt;=100),$J187,"")</f>
        <v/>
      </c>
      <c r="K528" s="114" t="str">
        <f>IF(AND($B187&gt;=9,$B187&lt;13,$F187&lt;100),$J187,"")</f>
        <v/>
      </c>
      <c r="L528" s="114" t="str">
        <f>IF(AND($B187&gt;=9,$B187&lt;13,$F187&gt;=100),$J187,"")</f>
        <v/>
      </c>
      <c r="M528" s="114" t="str">
        <f>IF(AND($B187&gt;=1,$B187&lt;4,$F187&lt;100),$J187,"")</f>
        <v/>
      </c>
      <c r="N528" s="114" t="str">
        <f>IF(AND($B187&gt;=1,$B187&lt;4,$F187&gt;=100),$J187,"")</f>
        <v/>
      </c>
    </row>
    <row r="529" spans="9:14" ht="10.15" hidden="1" customHeight="1">
      <c r="I529" s="114" t="str">
        <f>IF(AND($B192&gt;=4,$B192&lt;9,$F192&lt;100),$J192,"")</f>
        <v/>
      </c>
      <c r="J529" s="114" t="str">
        <f>IF(AND($B192&gt;=4,$B192&lt;9,$F192&gt;=100),$J192,"")</f>
        <v/>
      </c>
      <c r="K529" s="114" t="str">
        <f>IF(AND($B192&gt;=9,$B192&lt;13,$F192&lt;100),$J192,"")</f>
        <v/>
      </c>
      <c r="L529" s="114" t="str">
        <f>IF(AND($B192&gt;=9,$B192&lt;13,$F192&gt;=100),$J192,"")</f>
        <v/>
      </c>
      <c r="M529" s="114" t="str">
        <f>IF(AND($B192&gt;=1,$B192&lt;4,$F192&lt;100),$J192,"")</f>
        <v/>
      </c>
      <c r="N529" s="114" t="str">
        <f>IF(AND($B192&gt;=1,$B192&lt;4,$F192&gt;=100),$J192,"")</f>
        <v/>
      </c>
    </row>
    <row r="530" spans="9:14" ht="10.15" hidden="1" customHeight="1">
      <c r="I530" s="114" t="str">
        <f>IF(AND($B197&gt;=4,$B197&lt;9,$F197&lt;100),$J197,"")</f>
        <v/>
      </c>
      <c r="J530" s="114" t="str">
        <f>IF(AND($B197&gt;=4,$B197&lt;9,$F197&gt;=100),$J197,"")</f>
        <v/>
      </c>
      <c r="K530" s="114" t="str">
        <f>IF(AND($B197&gt;=9,$B197&lt;13,$F197&lt;100),$J197,"")</f>
        <v/>
      </c>
      <c r="L530" s="114" t="str">
        <f>IF(AND($B197&gt;=9,$B197&lt;13,$F197&gt;=100),$J197,"")</f>
        <v/>
      </c>
      <c r="M530" s="114" t="str">
        <f>IF(AND($B197&gt;=1,$B197&lt;4,$F197&lt;100),$J197,"")</f>
        <v/>
      </c>
      <c r="N530" s="114" t="str">
        <f>IF(AND($B197&gt;=1,$B197&lt;4,$F197&gt;=100),$J197,"")</f>
        <v/>
      </c>
    </row>
    <row r="531" spans="9:14" ht="10.15" hidden="1" customHeight="1">
      <c r="I531" s="114" t="str">
        <f>IF(AND($B202&gt;=4,$B202&lt;9,$F202&lt;100),$J202,"")</f>
        <v/>
      </c>
      <c r="J531" s="114" t="str">
        <f>IF(AND($B202&gt;=4,$B202&lt;9,$F202&gt;=100),$J202,"")</f>
        <v/>
      </c>
      <c r="K531" s="114" t="str">
        <f>IF(AND($B202&gt;=9,$B202&lt;13,$F202&lt;100),$J202,"")</f>
        <v/>
      </c>
      <c r="L531" s="114" t="str">
        <f>IF(AND($B202&gt;=9,$B202&lt;13,$F202&gt;=100),$J202,"")</f>
        <v/>
      </c>
      <c r="M531" s="114" t="str">
        <f>IF(AND($B202&gt;=1,$B202&lt;4,$F202&lt;100),$J202,"")</f>
        <v/>
      </c>
      <c r="N531" s="114" t="str">
        <f>IF(AND($B202&gt;=1,$B202&lt;4,$F202&gt;=100),$J202,"")</f>
        <v/>
      </c>
    </row>
    <row r="532" spans="9:14" ht="10.15" hidden="1" customHeight="1">
      <c r="I532" s="114" t="str">
        <f>IF(AND($B207&gt;=4,$B207&lt;9,$F207&lt;100),$J207,"")</f>
        <v/>
      </c>
      <c r="J532" s="114" t="str">
        <f>IF(AND($B207&gt;=4,$B207&lt;9,$F207&gt;=100),$J207,"")</f>
        <v/>
      </c>
      <c r="K532" s="114" t="str">
        <f>IF(AND($B207&gt;=9,$B207&lt;13,$F207&lt;100),$J207,"")</f>
        <v/>
      </c>
      <c r="L532" s="114" t="str">
        <f>IF(AND($B207&gt;=9,$B207&lt;13,$F207&gt;=100),$J207,"")</f>
        <v/>
      </c>
      <c r="M532" s="114" t="str">
        <f>IF(AND($B207&gt;=1,$B207&lt;4,$F207&lt;100),$J207,"")</f>
        <v/>
      </c>
      <c r="N532" s="114" t="str">
        <f>IF(AND($B207&gt;=1,$B207&lt;4,$F207&gt;=100),$J207,"")</f>
        <v/>
      </c>
    </row>
    <row r="533" spans="9:14" ht="10.15" hidden="1" customHeight="1">
      <c r="I533" s="114" t="str">
        <f>IF(AND($B212&gt;=4,$B212&lt;9,$F212&lt;100),$J212,"")</f>
        <v/>
      </c>
      <c r="J533" s="114" t="str">
        <f>IF(AND($B212&gt;=4,$B212&lt;9,$F212&gt;=100),$J212,"")</f>
        <v/>
      </c>
      <c r="K533" s="114" t="str">
        <f>IF(AND($B212&gt;=9,$B212&lt;13,$F212&lt;100),$J212,"")</f>
        <v/>
      </c>
      <c r="L533" s="114" t="str">
        <f>IF(AND($B212&gt;=9,$B212&lt;13,$F212&gt;=100),$J212,"")</f>
        <v/>
      </c>
      <c r="M533" s="114" t="str">
        <f>IF(AND($B212&gt;=1,$B212&lt;4,$F212&lt;100),$J212,"")</f>
        <v/>
      </c>
      <c r="N533" s="114" t="str">
        <f>IF(AND($B212&gt;=1,$B212&lt;4,$F212&gt;=100),$J212,"")</f>
        <v/>
      </c>
    </row>
    <row r="534" spans="9:14" ht="10.15" hidden="1" customHeight="1">
      <c r="I534" s="114" t="str">
        <f>IF(AND($B217&gt;=4,$B217&lt;9,$F217&lt;100),$J217,"")</f>
        <v/>
      </c>
      <c r="J534" s="114" t="str">
        <f>IF(AND($B217&gt;=4,$B217&lt;9,$F217&gt;=100),$J217,"")</f>
        <v/>
      </c>
      <c r="K534" s="114" t="str">
        <f>IF(AND($B217&gt;=9,$B217&lt;13,$F217&lt;100),$J217,"")</f>
        <v/>
      </c>
      <c r="L534" s="114" t="str">
        <f>IF(AND($B217&gt;=9,$B217&lt;13,$F217&gt;=100),$J217,"")</f>
        <v/>
      </c>
      <c r="M534" s="114" t="str">
        <f>IF(AND($B217&gt;=1,$B217&lt;4,$F217&lt;100),$J217,"")</f>
        <v/>
      </c>
      <c r="N534" s="114" t="str">
        <f>IF(AND($B217&gt;=1,$B217&lt;4,$F217&gt;=100),$J217,"")</f>
        <v/>
      </c>
    </row>
    <row r="535" spans="9:14" ht="10.15" hidden="1" customHeight="1">
      <c r="I535" s="114" t="str">
        <f>IF(AND($B222&gt;=4,$B222&lt;9,$F222&lt;100),$J222,"")</f>
        <v/>
      </c>
      <c r="J535" s="114" t="str">
        <f>IF(AND($B222&gt;=4,$B222&lt;9,$F222&gt;=100),$J222,"")</f>
        <v/>
      </c>
      <c r="K535" s="114" t="str">
        <f>IF(AND($B222&gt;=9,$B222&lt;13,$F222&lt;100),$J222,"")</f>
        <v/>
      </c>
      <c r="L535" s="114" t="str">
        <f>IF(AND($B222&gt;=9,$B222&lt;13,$F222&gt;=100),$J222,"")</f>
        <v/>
      </c>
      <c r="M535" s="114" t="str">
        <f>IF(AND($B222&gt;=1,$B222&lt;4,$F222&lt;100),$J222,"")</f>
        <v/>
      </c>
      <c r="N535" s="114" t="str">
        <f>IF(AND($B222&gt;=1,$B222&lt;4,$F222&gt;=100),$J222,"")</f>
        <v/>
      </c>
    </row>
    <row r="536" spans="9:14" ht="10.15" hidden="1" customHeight="1">
      <c r="I536" s="114" t="str">
        <f>IF(AND($B227&gt;=4,$B227&lt;9,$F227&lt;100),$J227,"")</f>
        <v/>
      </c>
      <c r="J536" s="114" t="str">
        <f>IF(AND($B227&gt;=4,$B227&lt;9,$F227&gt;=100),$J227,"")</f>
        <v/>
      </c>
      <c r="K536" s="114" t="str">
        <f>IF(AND($B227&gt;=9,$B227&lt;13,$F227&lt;100),$J227,"")</f>
        <v/>
      </c>
      <c r="L536" s="114" t="str">
        <f>IF(AND($B227&gt;=9,$B227&lt;13,$F227&gt;=100),$J227,"")</f>
        <v/>
      </c>
      <c r="M536" s="114" t="str">
        <f>IF(AND($B227&gt;=1,$B227&lt;4,$F227&lt;100),$J227,"")</f>
        <v/>
      </c>
      <c r="N536" s="114" t="str">
        <f>IF(AND($B227&gt;=1,$B227&lt;4,$F227&gt;=100),$J227,"")</f>
        <v/>
      </c>
    </row>
    <row r="537" spans="9:14" ht="10.15" hidden="1" customHeight="1">
      <c r="I537" s="114" t="str">
        <f>IF(AND($B232&gt;=4,$B232&lt;9,$F232&lt;100),$J232,"")</f>
        <v/>
      </c>
      <c r="J537" s="114" t="str">
        <f>IF(AND($B232&gt;=4,$B232&lt;9,$F232&gt;=100),$J232,"")</f>
        <v/>
      </c>
      <c r="K537" s="114" t="str">
        <f>IF(AND($B232&gt;=9,$B232&lt;13,$F232&lt;100),$J232,"")</f>
        <v/>
      </c>
      <c r="L537" s="114" t="str">
        <f>IF(AND($B232&gt;=9,$B232&lt;13,$F232&gt;=100),$J232,"")</f>
        <v/>
      </c>
      <c r="M537" s="114" t="str">
        <f>IF(AND($B232&gt;=1,$B232&lt;4,$F232&lt;100),$J232,"")</f>
        <v/>
      </c>
      <c r="N537" s="114" t="str">
        <f>IF(AND($B232&gt;=1,$B232&lt;4,$F232&gt;=100),$J232,"")</f>
        <v/>
      </c>
    </row>
    <row r="538" spans="9:14" ht="10.15" hidden="1" customHeight="1">
      <c r="I538" s="114" t="str">
        <f>IF(AND($B237&gt;=4,$B237&lt;9,$F237&lt;100),$J237,"")</f>
        <v/>
      </c>
      <c r="J538" s="114" t="str">
        <f>IF(AND($B237&gt;=4,$B237&lt;9,$F237&gt;=100),$J237,"")</f>
        <v/>
      </c>
      <c r="K538" s="114" t="str">
        <f>IF(AND($B237&gt;=9,$B237&lt;13,$F237&lt;100),$J237,"")</f>
        <v/>
      </c>
      <c r="L538" s="114" t="str">
        <f>IF(AND($B237&gt;=9,$B237&lt;13,$F237&gt;=100),$J237,"")</f>
        <v/>
      </c>
      <c r="M538" s="114" t="str">
        <f>IF(AND($B237&gt;=1,$B237&lt;4,$F237&lt;100),$J237,"")</f>
        <v/>
      </c>
      <c r="N538" s="114" t="str">
        <f>IF(AND($B237&gt;=1,$B237&lt;4,$F237&gt;=100),$J237,"")</f>
        <v/>
      </c>
    </row>
    <row r="539" spans="9:14" ht="10.15" hidden="1" customHeight="1">
      <c r="I539" s="114" t="str">
        <f>IF(AND($B242&gt;=4,$B242&lt;9,$F242&lt;100),$J242,"")</f>
        <v/>
      </c>
      <c r="J539" s="114" t="str">
        <f>IF(AND($B242&gt;=4,$B242&lt;9,$F242&gt;=100),$J242,"")</f>
        <v/>
      </c>
      <c r="K539" s="114" t="str">
        <f>IF(AND($B242&gt;=9,$B242&lt;13,$F242&lt;100),$J242,"")</f>
        <v/>
      </c>
      <c r="L539" s="114" t="str">
        <f>IF(AND($B242&gt;=9,$B242&lt;13,$F242&gt;=100),$J242,"")</f>
        <v/>
      </c>
      <c r="M539" s="114" t="str">
        <f>IF(AND($B242&gt;=1,$B242&lt;4,$F242&lt;100),$J242,"")</f>
        <v/>
      </c>
      <c r="N539" s="114" t="str">
        <f>IF(AND($B242&gt;=1,$B242&lt;4,$F242&gt;=100),$J242,"")</f>
        <v/>
      </c>
    </row>
    <row r="540" spans="9:14" ht="10.15" hidden="1" customHeight="1">
      <c r="I540" s="114" t="str">
        <f>IF(AND($B247&gt;=4,$B247&lt;9,$F247&lt;100),$J247,"")</f>
        <v/>
      </c>
      <c r="J540" s="114" t="str">
        <f>IF(AND($B247&gt;=4,$B247&lt;9,$F247&gt;=100),$J247,"")</f>
        <v/>
      </c>
      <c r="K540" s="114" t="str">
        <f>IF(AND($B247&gt;=9,$B247&lt;13,$F247&lt;100),$J247,"")</f>
        <v/>
      </c>
      <c r="L540" s="114" t="str">
        <f>IF(AND($B247&gt;=9,$B247&lt;13,$F247&gt;=100),$J247,"")</f>
        <v/>
      </c>
      <c r="M540" s="114" t="str">
        <f>IF(AND($B247&gt;=1,$B247&lt;4,$F247&lt;100),$J247,"")</f>
        <v/>
      </c>
      <c r="N540" s="114" t="str">
        <f>IF(AND($B247&gt;=1,$B247&lt;4,$F247&gt;=100),$J247,"")</f>
        <v/>
      </c>
    </row>
    <row r="541" spans="9:14" ht="10.15" hidden="1" customHeight="1">
      <c r="I541" s="114" t="str">
        <f>IF(AND($B252&gt;=4,$B252&lt;9,$F252&lt;100),$J252,"")</f>
        <v/>
      </c>
      <c r="J541" s="114" t="str">
        <f>IF(AND($B252&gt;=4,$B252&lt;9,$F252&gt;=100),$J252,"")</f>
        <v/>
      </c>
      <c r="K541" s="114" t="str">
        <f>IF(AND($B252&gt;=9,$B252&lt;13,$F252&lt;100),$J252,"")</f>
        <v/>
      </c>
      <c r="L541" s="114" t="str">
        <f>IF(AND($B252&gt;=9,$B252&lt;13,$F252&gt;=100),$J252,"")</f>
        <v/>
      </c>
      <c r="M541" s="114" t="str">
        <f>IF(AND($B252&gt;=1,$B252&lt;4,$F252&lt;100),$J252,"")</f>
        <v/>
      </c>
      <c r="N541" s="114" t="str">
        <f>IF(AND($B252&gt;=1,$B252&lt;4,$F252&gt;=100),$J252,"")</f>
        <v/>
      </c>
    </row>
    <row r="542" spans="9:14" ht="10.15" hidden="1" customHeight="1">
      <c r="I542" s="114" t="str">
        <f>IF(AND($B257&gt;=4,$B257&lt;9,$F257&lt;100),$J257,"")</f>
        <v/>
      </c>
      <c r="J542" s="114" t="str">
        <f>IF(AND($B257&gt;=4,$B257&lt;9,$F257&gt;=100),$J257,"")</f>
        <v/>
      </c>
      <c r="K542" s="114" t="str">
        <f>IF(AND($B257&gt;=9,$B257&lt;13,$F257&lt;100),$J257,"")</f>
        <v/>
      </c>
      <c r="L542" s="114" t="str">
        <f>IF(AND($B257&gt;=9,$B257&lt;13,$F257&gt;=100),$J257,"")</f>
        <v/>
      </c>
      <c r="M542" s="114" t="str">
        <f>IF(AND($B257&gt;=1,$B257&lt;4,$F257&lt;100),$J257,"")</f>
        <v/>
      </c>
      <c r="N542" s="114" t="str">
        <f>IF(AND($B257&gt;=1,$B257&lt;4,$F257&gt;=100),$J257,"")</f>
        <v/>
      </c>
    </row>
    <row r="543" spans="9:14" ht="10.15" hidden="1" customHeight="1">
      <c r="I543" s="114" t="str">
        <f>IF(AND($B262&gt;=4,$B262&lt;9,$F262&lt;100),$J262,"")</f>
        <v/>
      </c>
      <c r="J543" s="114" t="str">
        <f>IF(AND($B262&gt;=4,$B262&lt;9,$F262&gt;=100),$J262,"")</f>
        <v/>
      </c>
      <c r="K543" s="114" t="str">
        <f>IF(AND($B262&gt;=9,$B262&lt;13,$F262&lt;100),$J262,"")</f>
        <v/>
      </c>
      <c r="L543" s="114" t="str">
        <f>IF(AND($B262&gt;=9,$B262&lt;13,$F262&gt;=100),$J262,"")</f>
        <v/>
      </c>
      <c r="M543" s="114" t="str">
        <f>IF(AND($B262&gt;=1,$B262&lt;4,$F262&lt;100),$J262,"")</f>
        <v/>
      </c>
      <c r="N543" s="114" t="str">
        <f>IF(AND($B262&gt;=1,$B262&lt;4,$F262&gt;=100),$J262,"")</f>
        <v/>
      </c>
    </row>
    <row r="544" spans="9:14" ht="10.15" hidden="1" customHeight="1">
      <c r="I544" s="114" t="str">
        <f>IF(AND($B267&gt;=4,$B267&lt;9,$F267&lt;100),$J267,"")</f>
        <v/>
      </c>
      <c r="J544" s="114" t="str">
        <f>IF(AND($B267&gt;=4,$B267&lt;9,$F267&gt;=100),$J267,"")</f>
        <v/>
      </c>
      <c r="K544" s="114" t="str">
        <f>IF(AND($B267&gt;=9,$B267&lt;13,$F267&lt;100),$J267,"")</f>
        <v/>
      </c>
      <c r="L544" s="114" t="str">
        <f>IF(AND($B267&gt;=9,$B267&lt;13,$F267&gt;=100),$J267,"")</f>
        <v/>
      </c>
      <c r="M544" s="114" t="str">
        <f>IF(AND($B267&gt;=1,$B267&lt;4,$F267&lt;100),$J267,"")</f>
        <v/>
      </c>
      <c r="N544" s="114" t="str">
        <f>IF(AND($B267&gt;=1,$B267&lt;4,$F267&gt;=100),$J267,"")</f>
        <v/>
      </c>
    </row>
    <row r="545" spans="9:14" ht="10.15" hidden="1" customHeight="1">
      <c r="I545" s="114" t="str">
        <f>IF(AND($B272&gt;=4,$B272&lt;9,$F272&lt;100),$J272,"")</f>
        <v/>
      </c>
      <c r="J545" s="114" t="str">
        <f>IF(AND($B272&gt;=4,$B272&lt;9,$F272&gt;=100),$J272,"")</f>
        <v/>
      </c>
      <c r="K545" s="114" t="str">
        <f>IF(AND($B272&gt;=9,$B272&lt;13,$F272&lt;100),$J272,"")</f>
        <v/>
      </c>
      <c r="L545" s="114" t="str">
        <f>IF(AND($B272&gt;=9,$B272&lt;13,$F272&gt;=100),$J272,"")</f>
        <v/>
      </c>
      <c r="M545" s="114" t="str">
        <f>IF(AND($B272&gt;=1,$B272&lt;4,$F272&lt;100),$J272,"")</f>
        <v/>
      </c>
      <c r="N545" s="114" t="str">
        <f>IF(AND($B272&gt;=1,$B272&lt;4,$F272&gt;=100),$J272,"")</f>
        <v/>
      </c>
    </row>
    <row r="546" spans="9:14" ht="10.15" hidden="1" customHeight="1">
      <c r="I546" s="114" t="str">
        <f>IF(AND($B277&gt;=4,$B277&lt;9,$F277&lt;100),$J277,"")</f>
        <v/>
      </c>
      <c r="J546" s="114" t="str">
        <f>IF(AND($B277&gt;=4,$B277&lt;9,$F277&gt;=100),$J277,"")</f>
        <v/>
      </c>
      <c r="K546" s="114" t="str">
        <f>IF(AND($B277&gt;=9,$B277&lt;13,$F277&lt;100),$J277,"")</f>
        <v/>
      </c>
      <c r="L546" s="114" t="str">
        <f>IF(AND($B277&gt;=9,$B277&lt;13,$F277&gt;=100),$J277,"")</f>
        <v/>
      </c>
      <c r="M546" s="114" t="str">
        <f>IF(AND($B277&gt;=1,$B277&lt;4,$F277&lt;100),$J277,"")</f>
        <v/>
      </c>
      <c r="N546" s="114" t="str">
        <f>IF(AND($B277&gt;=1,$B277&lt;4,$F277&gt;=100),$J277,"")</f>
        <v/>
      </c>
    </row>
    <row r="547" spans="9:14" ht="10.15" hidden="1" customHeight="1">
      <c r="I547" s="114" t="str">
        <f>IF(AND($B282&gt;=4,$B282&lt;9,$F282&lt;100),$J282,"")</f>
        <v/>
      </c>
      <c r="J547" s="114" t="str">
        <f>IF(AND($B282&gt;=4,$B282&lt;9,$F282&gt;=100),$J282,"")</f>
        <v/>
      </c>
      <c r="K547" s="114" t="str">
        <f>IF(AND($B282&gt;=9,$B282&lt;13,$F282&lt;100),$J282,"")</f>
        <v/>
      </c>
      <c r="L547" s="114" t="str">
        <f>IF(AND($B282&gt;=9,$B282&lt;13,$F282&gt;=100),$J282,"")</f>
        <v/>
      </c>
      <c r="M547" s="114" t="str">
        <f>IF(AND($B282&gt;=1,$B282&lt;4,$F282&lt;100),$J282,"")</f>
        <v/>
      </c>
      <c r="N547" s="114" t="str">
        <f>IF(AND($B282&gt;=1,$B282&lt;4,$F282&gt;=100),$J282,"")</f>
        <v/>
      </c>
    </row>
    <row r="548" spans="9:14" ht="10.15" hidden="1" customHeight="1">
      <c r="I548" s="114" t="str">
        <f>IF(AND($B287&gt;=4,$B287&lt;9,$F287&lt;100),$J287,"")</f>
        <v/>
      </c>
      <c r="J548" s="114" t="str">
        <f>IF(AND($B287&gt;=4,$B287&lt;9,$F287&gt;=100),$J287,"")</f>
        <v/>
      </c>
      <c r="K548" s="114" t="str">
        <f>IF(AND($B287&gt;=9,$B287&lt;13,$F287&lt;100),$J287,"")</f>
        <v/>
      </c>
      <c r="L548" s="114" t="str">
        <f>IF(AND($B287&gt;=9,$B287&lt;13,$F287&gt;=100),$J287,"")</f>
        <v/>
      </c>
      <c r="M548" s="114" t="str">
        <f>IF(AND($B287&gt;=1,$B287&lt;4,$F287&lt;100),$J287,"")</f>
        <v/>
      </c>
      <c r="N548" s="114" t="str">
        <f>IF(AND($B287&gt;=1,$B287&lt;4,$F287&gt;=100),$J287,"")</f>
        <v/>
      </c>
    </row>
    <row r="549" spans="9:14" ht="10.15" hidden="1" customHeight="1">
      <c r="I549" s="114" t="str">
        <f>IF(AND($B292&gt;=4,$B292&lt;9,$F292&lt;100),$J292,"")</f>
        <v/>
      </c>
      <c r="J549" s="114" t="str">
        <f>IF(AND($B292&gt;=4,$B292&lt;9,$F292&gt;=100),$J292,"")</f>
        <v/>
      </c>
      <c r="K549" s="114" t="str">
        <f>IF(AND($B292&gt;=9,$B292&lt;13,$F292&lt;100),$J292,"")</f>
        <v/>
      </c>
      <c r="L549" s="114" t="str">
        <f>IF(AND($B292&gt;=9,$B292&lt;13,$F292&gt;=100),$J292,"")</f>
        <v/>
      </c>
      <c r="M549" s="114" t="str">
        <f>IF(AND($B292&gt;=1,$B292&lt;4,$F292&lt;100),$J292,"")</f>
        <v/>
      </c>
      <c r="N549" s="114" t="str">
        <f>IF(AND($B292&gt;=1,$B292&lt;4,$F292&gt;=100),$J292,"")</f>
        <v/>
      </c>
    </row>
    <row r="550" spans="9:14" ht="10.15" hidden="1" customHeight="1">
      <c r="I550" s="114" t="str">
        <f>IF(AND($B297&gt;=4,$B297&lt;9,$F297&lt;100),$J297,"")</f>
        <v/>
      </c>
      <c r="J550" s="114" t="str">
        <f>IF(AND($B297&gt;=4,$B297&lt;9,$F297&gt;=100),$J297,"")</f>
        <v/>
      </c>
      <c r="K550" s="114" t="str">
        <f>IF(AND($B297&gt;=9,$B297&lt;13,$F297&lt;100),$J297,"")</f>
        <v/>
      </c>
      <c r="L550" s="114" t="str">
        <f>IF(AND($B297&gt;=9,$B297&lt;13,$F297&gt;=100),$J297,"")</f>
        <v/>
      </c>
      <c r="M550" s="114" t="str">
        <f>IF(AND($B297&gt;=1,$B297&lt;4,$F297&lt;100),$J297,"")</f>
        <v/>
      </c>
      <c r="N550" s="114" t="str">
        <f>IF(AND($B297&gt;=1,$B297&lt;4,$F297&gt;=100),$J297,"")</f>
        <v/>
      </c>
    </row>
    <row r="551" spans="9:14" ht="10.15" hidden="1" customHeight="1">
      <c r="I551" s="114" t="str">
        <f>IF(AND($B302&gt;=4,$B302&lt;9,$F302&lt;100),$J302,"")</f>
        <v/>
      </c>
      <c r="J551" s="114" t="str">
        <f>IF(AND($B302&gt;=4,$B302&lt;9,$F302&gt;=100),$J302,"")</f>
        <v/>
      </c>
      <c r="K551" s="114" t="str">
        <f>IF(AND($B302&gt;=9,$B302&lt;13,$F302&lt;100),$J302,"")</f>
        <v/>
      </c>
      <c r="L551" s="114" t="str">
        <f>IF(AND($B302&gt;=9,$B302&lt;13,$F302&gt;=100),$J302,"")</f>
        <v/>
      </c>
      <c r="M551" s="114" t="str">
        <f>IF(AND($B302&gt;=1,$B302&lt;4,$F302&lt;100),$J302,"")</f>
        <v/>
      </c>
      <c r="N551" s="114" t="str">
        <f>IF(AND($B302&gt;=1,$B302&lt;4,$F302&gt;=100),$J302,"")</f>
        <v/>
      </c>
    </row>
    <row r="552" spans="9:14" ht="10.15" hidden="1" customHeight="1">
      <c r="I552" s="114" t="str">
        <f>IF(AND($B307&gt;=4,$B307&lt;9,$F307&lt;100),$J307,"")</f>
        <v/>
      </c>
      <c r="J552" s="114" t="str">
        <f>IF(AND($B307&gt;=4,$B307&lt;9,$F307&gt;=100),$J307,"")</f>
        <v/>
      </c>
      <c r="K552" s="114" t="str">
        <f>IF(AND($B307&gt;=9,$B307&lt;13,$F307&lt;100),$J307,"")</f>
        <v/>
      </c>
      <c r="L552" s="114" t="str">
        <f>IF(AND($B307&gt;=9,$B307&lt;13,$F307&gt;=100),$J307,"")</f>
        <v/>
      </c>
      <c r="M552" s="114" t="str">
        <f>IF(AND($B307&gt;=1,$B307&lt;4,$F307&lt;100),$J307,"")</f>
        <v/>
      </c>
      <c r="N552" s="114" t="str">
        <f>IF(AND($B307&gt;=1,$B307&lt;4,$F307&gt;=100),$J307,"")</f>
        <v/>
      </c>
    </row>
    <row r="553" spans="9:14" ht="10.15" hidden="1" customHeight="1">
      <c r="I553" s="114" t="str">
        <f>IF(AND($B312&gt;=4,$B312&lt;9,$F312&lt;100),$J312,"")</f>
        <v/>
      </c>
      <c r="J553" s="114" t="str">
        <f>IF(AND($B312&gt;=4,$B312&lt;9,$F312&gt;=100),$J312,"")</f>
        <v/>
      </c>
      <c r="K553" s="114" t="str">
        <f>IF(AND($B312&gt;=9,$B312&lt;13,$F312&lt;100),$J312,"")</f>
        <v/>
      </c>
      <c r="L553" s="114" t="str">
        <f>IF(AND($B312&gt;=9,$B312&lt;13,$F312&gt;=100),$J312,"")</f>
        <v/>
      </c>
      <c r="M553" s="114" t="str">
        <f>IF(AND($B312&gt;=1,$B312&lt;4,$F312&lt;100),$J312,"")</f>
        <v/>
      </c>
      <c r="N553" s="114" t="str">
        <f>IF(AND($B312&gt;=1,$B312&lt;4,$F312&gt;=100),$J312,"")</f>
        <v/>
      </c>
    </row>
    <row r="554" spans="9:14" ht="10.15" hidden="1" customHeight="1">
      <c r="I554" s="114" t="str">
        <f>IF(AND($B317&gt;=4,$B317&lt;9,$F317&lt;100),$J317,"")</f>
        <v/>
      </c>
      <c r="J554" s="114" t="str">
        <f>IF(AND($B317&gt;=4,$B317&lt;9,$F317&gt;=100),$J317,"")</f>
        <v/>
      </c>
      <c r="K554" s="114" t="str">
        <f>IF(AND($B317&gt;=9,$B317&lt;13,$F317&lt;100),$J317,"")</f>
        <v/>
      </c>
      <c r="L554" s="114" t="str">
        <f>IF(AND($B317&gt;=9,$B317&lt;13,$F317&gt;=100),$J317,"")</f>
        <v/>
      </c>
      <c r="M554" s="114" t="str">
        <f>IF(AND($B317&gt;=1,$B317&lt;4,$F317&lt;100),$J317,"")</f>
        <v/>
      </c>
      <c r="N554" s="114" t="str">
        <f>IF(AND($B317&gt;=1,$B317&lt;4,$F317&gt;=100),$J317,"")</f>
        <v/>
      </c>
    </row>
    <row r="555" spans="9:14" ht="10.15" hidden="1" customHeight="1">
      <c r="I555" s="114" t="str">
        <f>IF(AND($B322&gt;=4,$B322&lt;9,$F322&lt;100),$J322,"")</f>
        <v/>
      </c>
      <c r="J555" s="114" t="str">
        <f>IF(AND($B322&gt;=4,$B322&lt;9,$F322&gt;=100),$J322,"")</f>
        <v/>
      </c>
      <c r="K555" s="114" t="str">
        <f>IF(AND($B322&gt;=9,$B322&lt;13,$F322&lt;100),$J322,"")</f>
        <v/>
      </c>
      <c r="L555" s="114" t="str">
        <f>IF(AND($B322&gt;=9,$B322&lt;13,$F322&gt;=100),$J322,"")</f>
        <v/>
      </c>
      <c r="M555" s="114" t="str">
        <f>IF(AND($B322&gt;=1,$B322&lt;4,$F322&lt;100),$J322,"")</f>
        <v/>
      </c>
      <c r="N555" s="114" t="str">
        <f>IF(AND($B322&gt;=1,$B322&lt;4,$F322&gt;=100),$J322,"")</f>
        <v/>
      </c>
    </row>
    <row r="556" spans="9:14" ht="10.15" hidden="1" customHeight="1">
      <c r="I556" s="114" t="str">
        <f>IF(AND($B327&gt;=4,$B327&lt;9,$F327&lt;100),$J327,"")</f>
        <v/>
      </c>
      <c r="J556" s="114" t="str">
        <f>IF(AND($B327&gt;=4,$B327&lt;9,$F327&gt;=100),$J327,"")</f>
        <v/>
      </c>
      <c r="K556" s="114" t="str">
        <f>IF(AND($B327&gt;=9,$B327&lt;13,$F327&lt;100),$J327,"")</f>
        <v/>
      </c>
      <c r="L556" s="114" t="str">
        <f>IF(AND($B327&gt;=9,$B327&lt;13,$F327&gt;=100),$J327,"")</f>
        <v/>
      </c>
      <c r="M556" s="114" t="str">
        <f>IF(AND($B327&gt;=1,$B327&lt;4,$F327&lt;100),$J327,"")</f>
        <v/>
      </c>
      <c r="N556" s="114" t="str">
        <f>IF(AND($B327&gt;=1,$B327&lt;4,$F327&gt;=100),$J327,"")</f>
        <v/>
      </c>
    </row>
    <row r="557" spans="9:14" ht="10.15" hidden="1" customHeight="1">
      <c r="I557" s="114" t="str">
        <f>IF(AND($B332&gt;=4,$B332&lt;9,$F332&lt;100),$J332,"")</f>
        <v/>
      </c>
      <c r="J557" s="114" t="str">
        <f>IF(AND($B332&gt;=4,$B332&lt;9,$F332&gt;=100),$J332,"")</f>
        <v/>
      </c>
      <c r="K557" s="114" t="str">
        <f>IF(AND($B332&gt;=9,$B332&lt;13,$F332&lt;100),$J332,"")</f>
        <v/>
      </c>
      <c r="L557" s="114" t="str">
        <f>IF(AND($B332&gt;=9,$B332&lt;13,$F332&gt;=100),$J332,"")</f>
        <v/>
      </c>
      <c r="M557" s="114" t="str">
        <f>IF(AND($B332&gt;=1,$B332&lt;4,$F332&lt;100),$J332,"")</f>
        <v/>
      </c>
      <c r="N557" s="114" t="str">
        <f>IF(AND($B332&gt;=1,$B332&lt;4,$F332&gt;=100),$J332,"")</f>
        <v/>
      </c>
    </row>
    <row r="558" spans="9:14" ht="10.15" hidden="1" customHeight="1">
      <c r="I558" s="114" t="str">
        <f>IF(AND($B337&gt;=4,$B337&lt;9,$F337&lt;100),$J337,"")</f>
        <v/>
      </c>
      <c r="J558" s="114" t="str">
        <f>IF(AND($B337&gt;=4,$B337&lt;9,$F337&gt;=100),$J337,"")</f>
        <v/>
      </c>
      <c r="K558" s="114" t="str">
        <f>IF(AND($B337&gt;=9,$B337&lt;13,$F337&lt;100),$J337,"")</f>
        <v/>
      </c>
      <c r="L558" s="114" t="str">
        <f>IF(AND($B337&gt;=9,$B337&lt;13,$F337&gt;=100),$J337,"")</f>
        <v/>
      </c>
      <c r="M558" s="114" t="str">
        <f>IF(AND($B337&gt;=1,$B337&lt;4,$F337&lt;100),$J337,"")</f>
        <v/>
      </c>
      <c r="N558" s="114" t="str">
        <f>IF(AND($B337&gt;=1,$B337&lt;4,$F337&gt;=100),$J337,"")</f>
        <v/>
      </c>
    </row>
    <row r="559" spans="9:14" ht="10.15" hidden="1" customHeight="1">
      <c r="I559" s="114" t="str">
        <f>IF(AND($B342&gt;=4,$B342&lt;9,$F342&lt;100),$J342,"")</f>
        <v/>
      </c>
      <c r="J559" s="114" t="str">
        <f>IF(AND($B342&gt;=4,$B342&lt;9,$F342&gt;=100),$J342,"")</f>
        <v/>
      </c>
      <c r="K559" s="114" t="str">
        <f>IF(AND($B342&gt;=9,$B342&lt;13,$F342&lt;100),$J342,"")</f>
        <v/>
      </c>
      <c r="L559" s="114" t="str">
        <f>IF(AND($B342&gt;=9,$B342&lt;13,$F342&gt;=100),$J342,"")</f>
        <v/>
      </c>
      <c r="M559" s="114" t="str">
        <f>IF(AND($B342&gt;=1,$B342&lt;4,$F342&lt;100),$J342,"")</f>
        <v/>
      </c>
      <c r="N559" s="114" t="str">
        <f>IF(AND($B342&gt;=1,$B342&lt;4,$F342&gt;=100),$J342,"")</f>
        <v/>
      </c>
    </row>
    <row r="560" spans="9:14" ht="10.15" hidden="1" customHeight="1">
      <c r="I560" s="114" t="str">
        <f>IF(AND($B347&gt;=4,$B347&lt;9,$F347&lt;100),$J347,"")</f>
        <v/>
      </c>
      <c r="J560" s="114" t="str">
        <f>IF(AND($B347&gt;=4,$B347&lt;9,$F347&gt;=100),$J347,"")</f>
        <v/>
      </c>
      <c r="K560" s="114" t="str">
        <f>IF(AND($B347&gt;=9,$B347&lt;13,$F347&lt;100),$J347,"")</f>
        <v/>
      </c>
      <c r="L560" s="114" t="str">
        <f>IF(AND($B347&gt;=9,$B347&lt;13,$F347&gt;=100),$J347,"")</f>
        <v/>
      </c>
      <c r="M560" s="114" t="str">
        <f>IF(AND($B347&gt;=1,$B347&lt;4,$F347&lt;100),$J347,"")</f>
        <v/>
      </c>
      <c r="N560" s="114" t="str">
        <f>IF(AND($B347&gt;=1,$B347&lt;4,$F347&gt;=100),$J347,"")</f>
        <v/>
      </c>
    </row>
    <row r="561" spans="9:14" ht="10.15" hidden="1" customHeight="1">
      <c r="I561" s="114" t="str">
        <f>IF(AND($B352&gt;=4,$B352&lt;9,$F352&lt;100),$J352,"")</f>
        <v/>
      </c>
      <c r="J561" s="114" t="str">
        <f>IF(AND($B352&gt;=4,$B352&lt;9,$F352&gt;=100),$J352,"")</f>
        <v/>
      </c>
      <c r="K561" s="114" t="str">
        <f>IF(AND($B352&gt;=9,$B352&lt;13,$F352&lt;100),$J352,"")</f>
        <v/>
      </c>
      <c r="L561" s="114" t="str">
        <f>IF(AND($B352&gt;=9,$B352&lt;13,$F352&gt;=100),$J352,"")</f>
        <v/>
      </c>
      <c r="M561" s="114" t="str">
        <f>IF(AND($B352&gt;=1,$B352&lt;4,$F352&lt;100),$J352,"")</f>
        <v/>
      </c>
      <c r="N561" s="114" t="str">
        <f>IF(AND($B352&gt;=1,$B352&lt;4,$F352&gt;=100),$J352,"")</f>
        <v/>
      </c>
    </row>
    <row r="562" spans="9:14" ht="10.15" hidden="1" customHeight="1">
      <c r="I562" s="114" t="str">
        <f>IF(AND($B357&gt;=4,$B357&lt;9,$F357&lt;100),$J357,"")</f>
        <v/>
      </c>
      <c r="J562" s="114" t="str">
        <f>IF(AND($B357&gt;=4,$B357&lt;9,$F357&gt;=100),$J357,"")</f>
        <v/>
      </c>
      <c r="K562" s="114" t="str">
        <f>IF(AND($B357&gt;=9,$B357&lt;13,$F357&lt;100),$J357,"")</f>
        <v/>
      </c>
      <c r="L562" s="114" t="str">
        <f>IF(AND($B357&gt;=9,$B357&lt;13,$F357&gt;=100),$J357,"")</f>
        <v/>
      </c>
      <c r="M562" s="114" t="str">
        <f>IF(AND($B357&gt;=1,$B357&lt;4,$F357&lt;100),$J357,"")</f>
        <v/>
      </c>
      <c r="N562" s="114" t="str">
        <f>IF(AND($B357&gt;=1,$B357&lt;4,$F357&gt;=100),$J357,"")</f>
        <v/>
      </c>
    </row>
    <row r="563" spans="9:14" ht="10.15" hidden="1" customHeight="1">
      <c r="I563" s="114" t="str">
        <f>IF(AND($B362&gt;=4,$B362&lt;9,$F362&lt;100),$J362,"")</f>
        <v/>
      </c>
      <c r="J563" s="114" t="str">
        <f>IF(AND($B362&gt;=4,$B362&lt;9,$F362&gt;=100),$J362,"")</f>
        <v/>
      </c>
      <c r="K563" s="114" t="str">
        <f>IF(AND($B362&gt;=9,$B362&lt;13,$F362&lt;100),$J362,"")</f>
        <v/>
      </c>
      <c r="L563" s="114" t="str">
        <f>IF(AND($B362&gt;=9,$B362&lt;13,$F362&gt;=100),$J362,"")</f>
        <v/>
      </c>
      <c r="M563" s="114" t="str">
        <f>IF(AND($B362&gt;=1,$B362&lt;4,$F362&lt;100),$J362,"")</f>
        <v/>
      </c>
      <c r="N563" s="114" t="str">
        <f>IF(AND($B362&gt;=1,$B362&lt;4,$F362&gt;=100),$J362,"")</f>
        <v/>
      </c>
    </row>
    <row r="564" spans="9:14" ht="10.15" hidden="1" customHeight="1">
      <c r="I564" s="114" t="str">
        <f>IF(AND($B367&gt;=4,$B367&lt;9,$F367&lt;100),$J367,"")</f>
        <v/>
      </c>
      <c r="J564" s="114" t="str">
        <f>IF(AND($B367&gt;=4,$B367&lt;9,$F367&gt;=100),$J367,"")</f>
        <v/>
      </c>
      <c r="K564" s="114" t="str">
        <f>IF(AND($B367&gt;=9,$B367&lt;13,$F367&lt;100),$J367,"")</f>
        <v/>
      </c>
      <c r="L564" s="114" t="str">
        <f>IF(AND($B367&gt;=9,$B367&lt;13,$F367&gt;=100),$J367,"")</f>
        <v/>
      </c>
      <c r="M564" s="114" t="str">
        <f>IF(AND($B367&gt;=1,$B367&lt;4,$F367&lt;100),$J367,"")</f>
        <v/>
      </c>
      <c r="N564" s="114" t="str">
        <f>IF(AND($B367&gt;=1,$B367&lt;4,$F367&gt;=100),$J367,"")</f>
        <v/>
      </c>
    </row>
    <row r="565" spans="9:14" ht="10.15" hidden="1" customHeight="1">
      <c r="I565" s="114" t="str">
        <f>IF(AND($B372&gt;=4,$B372&lt;9,$F372&lt;100),$J372,"")</f>
        <v/>
      </c>
      <c r="J565" s="114" t="str">
        <f>IF(AND($B372&gt;=4,$B372&lt;9,$F372&gt;=100),$J372,"")</f>
        <v/>
      </c>
      <c r="K565" s="114" t="str">
        <f>IF(AND($B372&gt;=9,$B372&lt;13,$F372&lt;100),$J372,"")</f>
        <v/>
      </c>
      <c r="L565" s="114" t="str">
        <f>IF(AND($B372&gt;=9,$B372&lt;13,$F372&gt;=100),$J372,"")</f>
        <v/>
      </c>
      <c r="M565" s="114" t="str">
        <f>IF(AND($B372&gt;=1,$B372&lt;4,$F372&lt;100),$J372,"")</f>
        <v/>
      </c>
      <c r="N565" s="114" t="str">
        <f>IF(AND($B372&gt;=1,$B372&lt;4,$F372&gt;=100),$J372,"")</f>
        <v/>
      </c>
    </row>
    <row r="566" spans="9:14" ht="10.15" hidden="1" customHeight="1">
      <c r="I566" s="114" t="str">
        <f>IF(AND($B377&gt;=4,$B377&lt;9,$F377&lt;100),$J377,"")</f>
        <v/>
      </c>
      <c r="J566" s="114" t="str">
        <f>IF(AND($B377&gt;=4,$B377&lt;9,$F377&gt;=100),$J377,"")</f>
        <v/>
      </c>
      <c r="K566" s="114" t="str">
        <f>IF(AND($B377&gt;=9,$B377&lt;13,$F377&lt;100),$J377,"")</f>
        <v/>
      </c>
      <c r="L566" s="114" t="str">
        <f>IF(AND($B377&gt;=9,$B377&lt;13,$F377&gt;=100),$J377,"")</f>
        <v/>
      </c>
      <c r="M566" s="114" t="str">
        <f>IF(AND($B377&gt;=1,$B377&lt;4,$F377&lt;100),$J377,"")</f>
        <v/>
      </c>
      <c r="N566" s="114" t="str">
        <f>IF(AND($B377&gt;=1,$B377&lt;4,$F377&gt;=100),$J377,"")</f>
        <v/>
      </c>
    </row>
    <row r="567" spans="9:14" ht="10.15" hidden="1" customHeight="1">
      <c r="I567" s="114" t="str">
        <f>IF(AND($B382&gt;=4,$B382&lt;9,$F382&lt;100),$J382,"")</f>
        <v/>
      </c>
      <c r="J567" s="114" t="str">
        <f>IF(AND($B382&gt;=4,$B382&lt;9,$F382&gt;=100),$J382,"")</f>
        <v/>
      </c>
      <c r="K567" s="114" t="str">
        <f>IF(AND($B382&gt;=9,$B382&lt;13,$F382&lt;100),$J382,"")</f>
        <v/>
      </c>
      <c r="L567" s="114" t="str">
        <f>IF(AND($B382&gt;=9,$B382&lt;13,$F382&gt;=100),$J382,"")</f>
        <v/>
      </c>
      <c r="M567" s="114" t="str">
        <f>IF(AND($B382&gt;=1,$B382&lt;4,$F382&lt;100),$J382,"")</f>
        <v/>
      </c>
      <c r="N567" s="114" t="str">
        <f>IF(AND($B382&gt;=1,$B382&lt;4,$F382&gt;=100),$J382,"")</f>
        <v/>
      </c>
    </row>
    <row r="568" spans="9:14" ht="10.15" hidden="1" customHeight="1">
      <c r="I568" s="114" t="str">
        <f>IF(AND($B387&gt;=4,$B387&lt;9,$F387&lt;100),$J387,"")</f>
        <v/>
      </c>
      <c r="J568" s="114" t="str">
        <f>IF(AND($B387&gt;=4,$B387&lt;9,$F387&gt;=100),$J387,"")</f>
        <v/>
      </c>
      <c r="K568" s="114" t="str">
        <f>IF(AND($B387&gt;=9,$B387&lt;13,$F387&lt;100),$J387,"")</f>
        <v/>
      </c>
      <c r="L568" s="114" t="str">
        <f>IF(AND($B387&gt;=9,$B387&lt;13,$F387&gt;=100),$J387,"")</f>
        <v/>
      </c>
      <c r="M568" s="114" t="str">
        <f>IF(AND($B387&gt;=1,$B387&lt;4,$F387&lt;100),$J387,"")</f>
        <v/>
      </c>
      <c r="N568" s="114" t="str">
        <f>IF(AND($B387&gt;=1,$B387&lt;4,$F387&gt;=100),$J387,"")</f>
        <v/>
      </c>
    </row>
    <row r="569" spans="9:14" ht="10.15" hidden="1" customHeight="1">
      <c r="I569" s="114" t="str">
        <f>IF(AND($B392&gt;=4,$B392&lt;9,$F392&lt;100),$J392,"")</f>
        <v/>
      </c>
      <c r="J569" s="114" t="str">
        <f>IF(AND($B392&gt;=4,$B392&lt;9,$F392&gt;=100),$J392,"")</f>
        <v/>
      </c>
      <c r="K569" s="114" t="str">
        <f>IF(AND($B392&gt;=9,$B392&lt;13,$F392&lt;100),$J392,"")</f>
        <v/>
      </c>
      <c r="L569" s="114" t="str">
        <f>IF(AND($B392&gt;=9,$B392&lt;13,$F392&gt;=100),$J392,"")</f>
        <v/>
      </c>
      <c r="M569" s="114" t="str">
        <f>IF(AND($B392&gt;=1,$B392&lt;4,$F392&lt;100),$J392,"")</f>
        <v/>
      </c>
      <c r="N569" s="114" t="str">
        <f>IF(AND($B392&gt;=1,$B392&lt;4,$F392&gt;=100),$J392,"")</f>
        <v/>
      </c>
    </row>
    <row r="570" spans="9:14" ht="10.15" hidden="1" customHeight="1">
      <c r="I570" s="114" t="str">
        <f>IF(AND($B397&gt;=4,$B397&lt;9,$F397&lt;100),$J397,"")</f>
        <v/>
      </c>
      <c r="J570" s="114" t="str">
        <f>IF(AND($B397&gt;=4,$B397&lt;9,$F397&gt;=100),$J397,"")</f>
        <v/>
      </c>
      <c r="K570" s="114" t="str">
        <f>IF(AND($B397&gt;=9,$B397&lt;13,$F397&lt;100),$J397,"")</f>
        <v/>
      </c>
      <c r="L570" s="114" t="str">
        <f>IF(AND($B397&gt;=9,$B397&lt;13,$F397&gt;=100),$J397,"")</f>
        <v/>
      </c>
      <c r="M570" s="114" t="str">
        <f>IF(AND($B397&gt;=1,$B397&lt;4,$F397&lt;100),$J397,"")</f>
        <v/>
      </c>
      <c r="N570" s="114" t="str">
        <f>IF(AND($B397&gt;=1,$B397&lt;4,$F397&gt;=100),$J397,"")</f>
        <v/>
      </c>
    </row>
    <row r="571" spans="9:14" ht="10.15" hidden="1" customHeight="1">
      <c r="I571" s="114" t="str">
        <f>IF(AND($B402&gt;=4,$B402&lt;9,$F402&lt;100),$J402,"")</f>
        <v/>
      </c>
      <c r="J571" s="114" t="str">
        <f>IF(AND($B402&gt;=4,$B402&lt;9,$F402&gt;=100),$J402,"")</f>
        <v/>
      </c>
      <c r="K571" s="114" t="str">
        <f>IF(AND($B402&gt;=9,$B402&lt;13,$F402&lt;100),$J402,"")</f>
        <v/>
      </c>
      <c r="L571" s="114" t="str">
        <f>IF(AND($B402&gt;=9,$B402&lt;13,$F402&gt;=100),$J402,"")</f>
        <v/>
      </c>
      <c r="M571" s="114" t="str">
        <f>IF(AND($B402&gt;=1,$B402&lt;4,$F402&lt;100),$J402,"")</f>
        <v/>
      </c>
      <c r="N571" s="114" t="str">
        <f>IF(AND($B402&gt;=1,$B402&lt;4,$F402&gt;=100),$J402,"")</f>
        <v/>
      </c>
    </row>
    <row r="572" spans="9:14" ht="10.15" hidden="1" customHeight="1">
      <c r="I572" s="114" t="str">
        <f>IF(AND($B407&gt;=4,$B407&lt;9,$F407&lt;100),$J407,"")</f>
        <v/>
      </c>
      <c r="J572" s="114" t="str">
        <f>IF(AND($B407&gt;=4,$B407&lt;9,$F407&gt;=100),$J407,"")</f>
        <v/>
      </c>
      <c r="K572" s="114" t="str">
        <f>IF(AND($B407&gt;=9,$B407&lt;13,$F407&lt;100),$J407,"")</f>
        <v/>
      </c>
      <c r="L572" s="114" t="str">
        <f>IF(AND($B407&gt;=9,$B407&lt;13,$F407&gt;=100),$J407,"")</f>
        <v/>
      </c>
      <c r="M572" s="114" t="str">
        <f>IF(AND($B407&gt;=1,$B407&lt;4,$F407&lt;100),$J407,"")</f>
        <v/>
      </c>
      <c r="N572" s="114" t="str">
        <f>IF(AND($B407&gt;=1,$B407&lt;4,$F407&gt;=100),$J407,"")</f>
        <v/>
      </c>
    </row>
    <row r="573" spans="9:14" ht="10.15" hidden="1" customHeight="1">
      <c r="I573" s="114" t="str">
        <f>IF(AND($B412&gt;=4,$B412&lt;9,$F412&lt;100),$J412,"")</f>
        <v/>
      </c>
      <c r="J573" s="114" t="str">
        <f>IF(AND($B412&gt;=4,$B412&lt;9,$F412&gt;=100),$J412,"")</f>
        <v/>
      </c>
      <c r="K573" s="114" t="str">
        <f>IF(AND($B412&gt;=9,$B412&lt;13,$F412&lt;100),$J412,"")</f>
        <v/>
      </c>
      <c r="L573" s="114" t="str">
        <f>IF(AND($B412&gt;=9,$B412&lt;13,$F412&gt;=100),$J412,"")</f>
        <v/>
      </c>
      <c r="M573" s="114" t="str">
        <f>IF(AND($B412&gt;=1,$B412&lt;4,$F412&lt;100),$J412,"")</f>
        <v/>
      </c>
      <c r="N573" s="114" t="str">
        <f>IF(AND($B412&gt;=1,$B412&lt;4,$F412&gt;=100),$J412,"")</f>
        <v/>
      </c>
    </row>
    <row r="574" spans="9:14" ht="10.15" hidden="1" customHeight="1">
      <c r="I574" s="114" t="str">
        <f>IF(AND($B417&gt;=4,$B417&lt;9,$F417&lt;100),$J417,"")</f>
        <v/>
      </c>
      <c r="J574" s="114" t="str">
        <f>IF(AND($B417&gt;=4,$B417&lt;9,$F417&gt;=100),$J417,"")</f>
        <v/>
      </c>
      <c r="K574" s="114" t="str">
        <f>IF(AND($B417&gt;=9,$B417&lt;13,$F417&lt;100),$J417,"")</f>
        <v/>
      </c>
      <c r="L574" s="114" t="str">
        <f>IF(AND($B417&gt;=9,$B417&lt;13,$F417&gt;=100),$J417,"")</f>
        <v/>
      </c>
      <c r="M574" s="114" t="str">
        <f>IF(AND($B417&gt;=1,$B417&lt;4,$F417&lt;100),$J417,"")</f>
        <v/>
      </c>
      <c r="N574" s="114" t="str">
        <f>IF(AND($B417&gt;=1,$B417&lt;4,$F417&gt;=100),$J417,"")</f>
        <v/>
      </c>
    </row>
    <row r="575" spans="9:14" ht="10.15" hidden="1" customHeight="1">
      <c r="I575" s="114" t="str">
        <f>IF(AND($B422&gt;=4,$B422&lt;9,$F422&lt;100),$J422,"")</f>
        <v/>
      </c>
      <c r="J575" s="114" t="str">
        <f>IF(AND($B422&gt;=4,$B422&lt;9,$F422&gt;=100),$J422,"")</f>
        <v/>
      </c>
      <c r="K575" s="114" t="str">
        <f>IF(AND($B422&gt;=9,$B422&lt;13,$F422&lt;100),$J422,"")</f>
        <v/>
      </c>
      <c r="L575" s="114" t="str">
        <f>IF(AND($B422&gt;=9,$B422&lt;13,$F422&gt;=100),$J422,"")</f>
        <v/>
      </c>
      <c r="M575" s="114" t="str">
        <f>IF(AND($B422&gt;=1,$B422&lt;4,$F422&lt;100),$J422,"")</f>
        <v/>
      </c>
      <c r="N575" s="114" t="str">
        <f>IF(AND($B422&gt;=1,$B422&lt;4,$F422&gt;=100),$J422,"")</f>
        <v/>
      </c>
    </row>
    <row r="576" spans="9:14" ht="10.15" hidden="1" customHeight="1">
      <c r="I576" s="114" t="str">
        <f>IF(AND($B427&gt;=4,$B427&lt;9,$F427&lt;100),$J427,"")</f>
        <v/>
      </c>
      <c r="J576" s="114" t="str">
        <f>IF(AND($B427&gt;=4,$B427&lt;9,$F427&gt;=100),$J427,"")</f>
        <v/>
      </c>
      <c r="K576" s="114" t="str">
        <f>IF(AND($B427&gt;=9,$B427&lt;13,$F427&lt;100),$J427,"")</f>
        <v/>
      </c>
      <c r="L576" s="114" t="str">
        <f>IF(AND($B427&gt;=9,$B427&lt;13,$F427&gt;=100),$J427,"")</f>
        <v/>
      </c>
      <c r="M576" s="114" t="str">
        <f>IF(AND($B427&gt;=1,$B427&lt;4,$F427&lt;100),$J427,"")</f>
        <v/>
      </c>
      <c r="N576" s="114" t="str">
        <f>IF(AND($B427&gt;=1,$B427&lt;4,$F427&gt;=100),$J427,"")</f>
        <v/>
      </c>
    </row>
    <row r="577" spans="9:16" ht="10.15" hidden="1" customHeight="1">
      <c r="I577" s="114" t="str">
        <f>IF(AND($B432&gt;=4,$B432&lt;9,$F432&lt;100),$J432,"")</f>
        <v/>
      </c>
      <c r="J577" s="114" t="str">
        <f>IF(AND($B432&gt;=4,$B432&lt;9,$F432&gt;=100),$J432,"")</f>
        <v/>
      </c>
      <c r="K577" s="114" t="str">
        <f>IF(AND($B432&gt;=9,$B432&lt;13,$F432&lt;100),$J432,"")</f>
        <v/>
      </c>
      <c r="L577" s="114" t="str">
        <f>IF(AND($B432&gt;=9,$B432&lt;13,$F432&gt;=100),$J432,"")</f>
        <v/>
      </c>
      <c r="M577" s="114" t="str">
        <f>IF(AND($B432&gt;=1,$B432&lt;4,$F432&lt;100),$J432,"")</f>
        <v/>
      </c>
      <c r="N577" s="114" t="str">
        <f>IF(AND($B432&gt;=1,$B432&lt;4,$F432&gt;=100),$J432,"")</f>
        <v/>
      </c>
    </row>
    <row r="578" spans="9:16" ht="10.15" hidden="1" customHeight="1">
      <c r="I578" s="114" t="str">
        <f>IF(AND($B437&gt;=4,$B437&lt;9,$F437&lt;100),$J437,"")</f>
        <v/>
      </c>
      <c r="J578" s="114" t="str">
        <f>IF(AND($B437&gt;=4,$B437&lt;9,$F437&gt;=100),$J437,"")</f>
        <v/>
      </c>
      <c r="K578" s="114" t="str">
        <f>IF(AND($B437&gt;=9,$B437&lt;13,$F437&lt;100),$J437,"")</f>
        <v/>
      </c>
      <c r="L578" s="114" t="str">
        <f>IF(AND($B437&gt;=9,$B437&lt;13,$F437&gt;=100),$J437,"")</f>
        <v/>
      </c>
      <c r="M578" s="114" t="str">
        <f>IF(AND($B437&gt;=1,$B437&lt;4,$F437&lt;100),$J437,"")</f>
        <v/>
      </c>
      <c r="N578" s="114" t="str">
        <f>IF(AND($B437&gt;=1,$B437&lt;4,$F437&gt;=100),$J437,"")</f>
        <v/>
      </c>
    </row>
    <row r="579" spans="9:16" ht="10.15" hidden="1" customHeight="1">
      <c r="I579" s="114" t="str">
        <f>IF(AND($B442&gt;=4,$B442&lt;9,$F442&lt;100),$J442,"")</f>
        <v/>
      </c>
      <c r="J579" s="114" t="str">
        <f>IF(AND($B442&gt;=4,$B442&lt;9,$F442&gt;=100),$J442,"")</f>
        <v/>
      </c>
      <c r="K579" s="114" t="str">
        <f>IF(AND($B442&gt;=9,$B442&lt;13,$F442&lt;100),$J442,"")</f>
        <v/>
      </c>
      <c r="L579" s="114" t="str">
        <f>IF(AND($B442&gt;=9,$B442&lt;13,$F442&gt;=100),$J442,"")</f>
        <v/>
      </c>
      <c r="M579" s="114" t="str">
        <f>IF(AND($B442&gt;=1,$B442&lt;4,$F442&lt;100),$J442,"")</f>
        <v/>
      </c>
      <c r="N579" s="114" t="str">
        <f>IF(AND($B442&gt;=1,$B442&lt;4,$F442&gt;=100),$J442,"")</f>
        <v/>
      </c>
    </row>
    <row r="580" spans="9:16" ht="10.15" hidden="1" customHeight="1">
      <c r="I580" s="114" t="str">
        <f>IF(AND($B447&gt;=4,$B447&lt;9,$F447&lt;100),$J447,"")</f>
        <v/>
      </c>
      <c r="J580" s="114" t="str">
        <f>IF(AND($B447&gt;=4,$B447&lt;9,$F447&gt;=100),$J447,"")</f>
        <v/>
      </c>
      <c r="K580" s="114" t="str">
        <f>IF(AND($B447&gt;=9,$B447&lt;13,$F447&lt;100),$J447,"")</f>
        <v/>
      </c>
      <c r="L580" s="114" t="str">
        <f>IF(AND($B447&gt;=9,$B447&lt;13,$F447&gt;=100),$J447,"")</f>
        <v/>
      </c>
      <c r="M580" s="114" t="str">
        <f>IF(AND($B447&gt;=1,$B447&lt;4,$F447&lt;100),$J447,"")</f>
        <v/>
      </c>
      <c r="N580" s="114" t="str">
        <f>IF(AND($B447&gt;=1,$B447&lt;4,$F447&gt;=100),$J447,"")</f>
        <v/>
      </c>
    </row>
    <row r="581" spans="9:16" ht="10.15" hidden="1" customHeight="1">
      <c r="I581" s="114" t="str">
        <f>IF(AND($B452&gt;=4,$B452&lt;9,$F452&lt;100),$J452,"")</f>
        <v/>
      </c>
      <c r="J581" s="114" t="str">
        <f>IF(AND($B452&gt;=4,$B452&lt;9,$F452&gt;=100),$J452,"")</f>
        <v/>
      </c>
      <c r="K581" s="114" t="str">
        <f>IF(AND($B452&gt;=9,$B452&lt;13,$F452&lt;100),$J452,"")</f>
        <v/>
      </c>
      <c r="L581" s="114" t="str">
        <f>IF(AND($B452&gt;=9,$B452&lt;13,$F452&gt;=100),$J452,"")</f>
        <v/>
      </c>
      <c r="M581" s="114" t="str">
        <f>IF(AND($B452&gt;=1,$B452&lt;4,$F452&lt;100),$J452,"")</f>
        <v/>
      </c>
      <c r="N581" s="114" t="str">
        <f>IF(AND($B452&gt;=1,$B452&lt;4,$F452&gt;=100),$J452,"")</f>
        <v/>
      </c>
    </row>
    <row r="582" spans="9:16" ht="10.15" hidden="1" customHeight="1">
      <c r="I582" s="114" t="str">
        <f>IF(AND($B457&gt;=4,$B457&lt;9,$F457&lt;100),$J457,"")</f>
        <v/>
      </c>
      <c r="J582" s="114" t="str">
        <f>IF(AND($B457&gt;=4,$B457&lt;9,$F457&gt;=100),$J457,"")</f>
        <v/>
      </c>
      <c r="K582" s="114" t="str">
        <f>IF(AND($B457&gt;=9,$B457&lt;13,$F457&lt;100),$J457,"")</f>
        <v/>
      </c>
      <c r="L582" s="114" t="str">
        <f>IF(AND($B457&gt;=9,$B457&lt;13,$F457&gt;=100),$J457,"")</f>
        <v/>
      </c>
      <c r="M582" s="114" t="str">
        <f>IF(AND($B457&gt;=1,$B457&lt;4,$F457&lt;100),$J457,"")</f>
        <v/>
      </c>
      <c r="N582" s="114" t="str">
        <f>IF(AND($B457&gt;=1,$B457&lt;4,$F457&gt;=100),$J457,"")</f>
        <v/>
      </c>
    </row>
    <row r="583" spans="9:16" ht="10.15" hidden="1" customHeight="1">
      <c r="I583" s="114" t="str">
        <f>IF(AND($B462&gt;=4,$B462&lt;9,$F462&lt;100),$J462,"")</f>
        <v/>
      </c>
      <c r="J583" s="114" t="str">
        <f>IF(AND($B462&gt;=4,$B462&lt;9,$F462&gt;=100),$J462,"")</f>
        <v/>
      </c>
      <c r="K583" s="114" t="str">
        <f>IF(AND($B462&gt;=9,$B462&lt;13,$F462&lt;100),$J462,"")</f>
        <v/>
      </c>
      <c r="L583" s="114" t="str">
        <f>IF(AND($B462&gt;=9,$B462&lt;13,$F462&gt;=100),$J462,"")</f>
        <v/>
      </c>
      <c r="M583" s="114" t="str">
        <f>IF(AND($B462&gt;=1,$B462&lt;4,$F462&lt;100),$J462,"")</f>
        <v/>
      </c>
      <c r="N583" s="114" t="str">
        <f>IF(AND($B462&gt;=1,$B462&lt;4,$F462&gt;=100),$J462,"")</f>
        <v/>
      </c>
    </row>
    <row r="584" spans="9:16" ht="10.15" hidden="1" customHeight="1">
      <c r="I584" s="114" t="str">
        <f>IF(AND($B467&gt;=4,$B467&lt;9,$F467&lt;100),$J467,"")</f>
        <v/>
      </c>
      <c r="J584" s="114" t="str">
        <f>IF(AND($B467&gt;=4,$B467&lt;9,$F467&gt;=100),$J467,"")</f>
        <v/>
      </c>
      <c r="K584" s="114" t="str">
        <f>IF(AND($B467&gt;=9,$B467&lt;13,$F467&lt;100),$J467,"")</f>
        <v/>
      </c>
      <c r="L584" s="114" t="str">
        <f>IF(AND($B467&gt;=9,$B467&lt;13,$F467&gt;=100),$J467,"")</f>
        <v/>
      </c>
      <c r="M584" s="114" t="str">
        <f>IF(AND($B467&gt;=1,$B467&lt;4,$F467&lt;100),$J467,"")</f>
        <v/>
      </c>
      <c r="N584" s="114" t="str">
        <f>IF(AND($B467&gt;=1,$B467&lt;4,$F467&gt;=100),$J467,"")</f>
        <v/>
      </c>
    </row>
    <row r="585" spans="9:16" ht="10.15" hidden="1" customHeight="1">
      <c r="I585" s="114" t="str">
        <f>IF(AND($B472&gt;=4,$B472&lt;9,$F472&lt;100),$J472,"")</f>
        <v/>
      </c>
      <c r="J585" s="114" t="str">
        <f>IF(AND($B472&gt;=4,$B472&lt;9,$F472&gt;=100),$J472,"")</f>
        <v/>
      </c>
      <c r="K585" s="114" t="str">
        <f>IF(AND($B472&gt;=9,$B472&lt;13,$F472&lt;100),$J472,"")</f>
        <v/>
      </c>
      <c r="L585" s="114" t="str">
        <f>IF(AND($B472&gt;=9,$B472&lt;13,$F472&gt;=100),$J472,"")</f>
        <v/>
      </c>
      <c r="M585" s="114" t="str">
        <f>IF(AND($B472&gt;=1,$B472&lt;4,$F472&lt;100),$J472,"")</f>
        <v/>
      </c>
      <c r="N585" s="114" t="str">
        <f>IF(AND($B472&gt;=1,$B472&lt;4,$F472&gt;=100),$J472,"")</f>
        <v/>
      </c>
    </row>
    <row r="586" spans="9:16" ht="10.15" hidden="1" customHeight="1">
      <c r="I586" s="114" t="str">
        <f>IF(AND($B477&gt;=4,$B477&lt;9,$F477&lt;100),$J477,"")</f>
        <v/>
      </c>
      <c r="J586" s="114" t="str">
        <f>IF(AND($B477&gt;=4,$B477&lt;9,$F477&gt;=100),$J477,"")</f>
        <v/>
      </c>
      <c r="K586" s="114" t="str">
        <f>IF(AND($B477&gt;=9,$B477&lt;13,$F477&lt;100),$J477,"")</f>
        <v/>
      </c>
      <c r="L586" s="114" t="str">
        <f>IF(AND($B477&gt;=9,$B477&lt;13,$F477&gt;=100),$J477,"")</f>
        <v/>
      </c>
      <c r="M586" s="114" t="str">
        <f>IF(AND($B477&gt;=1,$B477&lt;4,$F477&lt;100),$J477,"")</f>
        <v/>
      </c>
      <c r="N586" s="114" t="str">
        <f>IF(AND($B477&gt;=1,$B477&lt;4,$F477&gt;=100),$J477,"")</f>
        <v/>
      </c>
    </row>
    <row r="587" spans="9:16" ht="10.15" hidden="1" customHeight="1">
      <c r="I587" s="114" t="str">
        <f>IF(AND($B482&gt;=4,$B482&lt;9,$F482&lt;100),$J482,"")</f>
        <v/>
      </c>
      <c r="J587" s="114" t="str">
        <f>IF(AND($B482&gt;=4,$B482&lt;9,$F482&gt;=100),$J482,"")</f>
        <v/>
      </c>
      <c r="K587" s="114" t="str">
        <f>IF(AND($B482&gt;=9,$B482&lt;13,$F482&lt;100),$J482,"")</f>
        <v/>
      </c>
      <c r="L587" s="114" t="str">
        <f>IF(AND($B482&gt;=9,$B482&lt;13,$F482&gt;=100),$J482,"")</f>
        <v/>
      </c>
      <c r="M587" s="114" t="str">
        <f>IF(AND($B482&gt;=1,$B482&lt;4,$F482&lt;100),$J482,"")</f>
        <v/>
      </c>
      <c r="N587" s="114" t="str">
        <f>IF(AND($B482&gt;=1,$B482&lt;4,$F482&gt;=100),$J482,"")</f>
        <v/>
      </c>
    </row>
    <row r="588" spans="9:16" hidden="1"/>
    <row r="589" spans="9:16" ht="108" hidden="1">
      <c r="I589" s="112" t="s">
        <v>172</v>
      </c>
      <c r="J589" s="95" t="s">
        <v>3</v>
      </c>
      <c r="K589" s="87" t="s">
        <v>134</v>
      </c>
      <c r="L589" s="14" t="s">
        <v>136</v>
      </c>
      <c r="M589" s="18" t="s">
        <v>141</v>
      </c>
      <c r="N589" s="99" t="s">
        <v>2</v>
      </c>
      <c r="O589" s="113" t="s">
        <v>128</v>
      </c>
      <c r="P589" s="9"/>
    </row>
    <row r="590" spans="9:16" ht="18.75" hidden="1">
      <c r="I590" s="106">
        <v>4</v>
      </c>
      <c r="J590" s="91" t="s">
        <v>6</v>
      </c>
      <c r="K590" s="88" t="s">
        <v>132</v>
      </c>
      <c r="L590" s="91" t="s">
        <v>195</v>
      </c>
      <c r="M590" s="94"/>
      <c r="N590" s="103" t="s">
        <v>4</v>
      </c>
      <c r="O590" s="108" t="s">
        <v>166</v>
      </c>
      <c r="P590" s="9"/>
    </row>
    <row r="591" spans="9:16" ht="45" hidden="1">
      <c r="I591" s="106">
        <v>5</v>
      </c>
      <c r="J591" s="92" t="s">
        <v>13</v>
      </c>
      <c r="K591" s="89" t="s">
        <v>133</v>
      </c>
      <c r="L591" s="92" t="s">
        <v>162</v>
      </c>
      <c r="M591" s="104" t="s">
        <v>165</v>
      </c>
      <c r="N591" s="96" t="s">
        <v>149</v>
      </c>
      <c r="O591" s="108" t="s">
        <v>167</v>
      </c>
      <c r="P591" s="9"/>
    </row>
    <row r="592" spans="9:16" ht="45" hidden="1">
      <c r="I592" s="106">
        <v>6</v>
      </c>
      <c r="J592" s="92" t="s">
        <v>15</v>
      </c>
      <c r="K592" s="92" t="s">
        <v>5</v>
      </c>
      <c r="L592" s="92" t="s">
        <v>163</v>
      </c>
      <c r="M592" s="11"/>
      <c r="N592" s="96" t="s">
        <v>150</v>
      </c>
      <c r="O592" s="108" t="s">
        <v>168</v>
      </c>
      <c r="P592" s="9"/>
    </row>
    <row r="593" spans="9:16" ht="45" hidden="1">
      <c r="I593" s="106">
        <v>7</v>
      </c>
      <c r="J593" s="91" t="s">
        <v>16</v>
      </c>
      <c r="K593" s="92" t="s">
        <v>12</v>
      </c>
      <c r="L593" s="92" t="s">
        <v>137</v>
      </c>
      <c r="M593" s="9"/>
      <c r="N593" s="96" t="s">
        <v>150</v>
      </c>
      <c r="O593" s="108" t="s">
        <v>169</v>
      </c>
      <c r="P593" s="9"/>
    </row>
    <row r="594" spans="9:16" ht="27.75" hidden="1">
      <c r="I594" s="106">
        <v>8</v>
      </c>
      <c r="J594" s="90" t="s">
        <v>17</v>
      </c>
      <c r="K594" s="123" t="s">
        <v>181</v>
      </c>
      <c r="L594" s="91" t="s">
        <v>142</v>
      </c>
      <c r="M594" s="9"/>
      <c r="N594" s="105" t="s">
        <v>146</v>
      </c>
      <c r="O594" s="108" t="s">
        <v>170</v>
      </c>
      <c r="P594" s="9"/>
    </row>
    <row r="595" spans="9:16" ht="27.75" hidden="1">
      <c r="I595" s="106">
        <v>9</v>
      </c>
      <c r="J595" s="90" t="s">
        <v>18</v>
      </c>
      <c r="K595" s="123" t="s">
        <v>182</v>
      </c>
      <c r="L595" s="93" t="s">
        <v>139</v>
      </c>
      <c r="M595" s="9"/>
      <c r="N595" s="100" t="s">
        <v>147</v>
      </c>
      <c r="O595" s="108" t="s">
        <v>171</v>
      </c>
      <c r="P595" s="9"/>
    </row>
    <row r="596" spans="9:16" ht="27.75" hidden="1">
      <c r="I596" s="106">
        <v>10</v>
      </c>
      <c r="J596" s="90" t="s">
        <v>19</v>
      </c>
      <c r="K596" s="123" t="s">
        <v>186</v>
      </c>
      <c r="L596" s="91" t="s">
        <v>138</v>
      </c>
      <c r="M596" s="9"/>
      <c r="N596" s="100" t="s">
        <v>148</v>
      </c>
      <c r="O596" s="9"/>
      <c r="P596" s="9"/>
    </row>
    <row r="597" spans="9:16" ht="27.75" hidden="1">
      <c r="I597" s="106">
        <v>11</v>
      </c>
      <c r="J597" s="88" t="s">
        <v>20</v>
      </c>
      <c r="K597" s="92" t="s">
        <v>14</v>
      </c>
      <c r="L597" s="91" t="s">
        <v>140</v>
      </c>
      <c r="M597" s="9"/>
      <c r="N597" s="100" t="s">
        <v>143</v>
      </c>
      <c r="O597" s="9"/>
      <c r="P597" s="9"/>
    </row>
    <row r="598" spans="9:16" ht="36.75" hidden="1">
      <c r="I598" s="106">
        <v>12</v>
      </c>
      <c r="J598" s="9"/>
      <c r="K598" s="9"/>
      <c r="L598" s="9"/>
      <c r="M598" s="9"/>
      <c r="N598" s="100" t="s">
        <v>144</v>
      </c>
      <c r="O598" s="9"/>
      <c r="P598" s="9"/>
    </row>
    <row r="599" spans="9:16" ht="36.75" hidden="1">
      <c r="I599" s="107">
        <v>1</v>
      </c>
      <c r="J599" s="9"/>
      <c r="K599" s="23"/>
      <c r="L599" s="22"/>
      <c r="M599" s="9"/>
      <c r="N599" s="100" t="s">
        <v>145</v>
      </c>
      <c r="O599" s="9"/>
      <c r="P599" s="9"/>
    </row>
    <row r="600" spans="9:16" ht="18.75" hidden="1">
      <c r="I600" s="107">
        <v>2</v>
      </c>
      <c r="J600" s="9"/>
      <c r="K600" s="23"/>
      <c r="L600" s="22"/>
      <c r="M600" s="9"/>
      <c r="N600" s="100" t="s">
        <v>21</v>
      </c>
      <c r="O600" s="9"/>
      <c r="P600" s="9"/>
    </row>
    <row r="601" spans="9:16" ht="18.75" hidden="1">
      <c r="I601" s="107">
        <v>3</v>
      </c>
      <c r="J601" s="9"/>
      <c r="K601" s="19"/>
      <c r="L601" s="21"/>
      <c r="M601" s="9"/>
      <c r="N601" s="100" t="s">
        <v>135</v>
      </c>
      <c r="O601" s="9"/>
      <c r="P601" s="9"/>
    </row>
    <row r="602" spans="9:16" ht="18.75" hidden="1">
      <c r="I602" s="6"/>
      <c r="J602" s="20"/>
      <c r="K602" s="19"/>
      <c r="L602" s="21"/>
      <c r="M602" s="9"/>
      <c r="N602" s="100" t="s">
        <v>151</v>
      </c>
      <c r="O602" s="9"/>
      <c r="P602" s="9"/>
    </row>
    <row r="603" spans="9:16" ht="18.75" hidden="1">
      <c r="I603" s="6"/>
      <c r="J603" s="20"/>
      <c r="K603" s="19"/>
      <c r="L603" s="21"/>
      <c r="M603" s="9"/>
      <c r="N603" s="100" t="s">
        <v>152</v>
      </c>
      <c r="O603" s="9"/>
      <c r="P603" s="9"/>
    </row>
    <row r="604" spans="9:16" ht="18.75" hidden="1">
      <c r="I604" s="6"/>
      <c r="J604" s="20"/>
      <c r="K604" s="19"/>
      <c r="L604" s="21"/>
      <c r="M604" s="9"/>
      <c r="N604" s="100" t="s">
        <v>153</v>
      </c>
      <c r="O604" s="9"/>
      <c r="P604" s="9"/>
    </row>
    <row r="605" spans="9:16" ht="18.75" hidden="1">
      <c r="I605" s="6"/>
      <c r="J605" s="20"/>
      <c r="K605" s="19"/>
      <c r="L605" s="21"/>
      <c r="M605" s="9"/>
      <c r="N605" s="100" t="s">
        <v>154</v>
      </c>
      <c r="O605" s="9"/>
      <c r="P605" s="9"/>
    </row>
    <row r="606" spans="9:16" ht="27.75" hidden="1">
      <c r="I606" s="6"/>
      <c r="J606" s="20"/>
      <c r="K606" s="19"/>
      <c r="L606" s="21"/>
      <c r="M606" s="9"/>
      <c r="N606" s="100" t="s">
        <v>155</v>
      </c>
      <c r="O606" s="9"/>
      <c r="P606" s="9"/>
    </row>
    <row r="607" spans="9:16" ht="27.75" hidden="1">
      <c r="I607" s="6"/>
      <c r="J607" s="20"/>
      <c r="K607" s="19"/>
      <c r="L607" s="21"/>
      <c r="M607" s="9"/>
      <c r="N607" s="100" t="s">
        <v>156</v>
      </c>
      <c r="O607" s="9"/>
      <c r="P607" s="9"/>
    </row>
    <row r="608" spans="9:16" ht="27.75" hidden="1">
      <c r="I608" s="6"/>
      <c r="J608" s="20"/>
      <c r="K608" s="19"/>
      <c r="L608" s="21"/>
      <c r="M608" s="9"/>
      <c r="N608" s="100" t="s">
        <v>157</v>
      </c>
      <c r="O608" s="9"/>
      <c r="P608" s="9"/>
    </row>
    <row r="609" spans="9:16" ht="18.75" hidden="1">
      <c r="I609" s="6"/>
      <c r="J609" s="20"/>
      <c r="K609" s="19"/>
      <c r="L609" s="21"/>
      <c r="M609" s="9"/>
      <c r="N609" s="100" t="s">
        <v>158</v>
      </c>
      <c r="O609" s="9"/>
      <c r="P609" s="9"/>
    </row>
    <row r="610" spans="9:16" ht="18.75" hidden="1">
      <c r="I610" s="6"/>
      <c r="J610" s="20"/>
      <c r="K610" s="19"/>
      <c r="L610" s="21"/>
      <c r="M610" s="9"/>
      <c r="N610" s="100" t="s">
        <v>159</v>
      </c>
      <c r="O610" s="9"/>
      <c r="P610" s="9"/>
    </row>
    <row r="611" spans="9:16" ht="18.75" hidden="1">
      <c r="I611" s="6"/>
      <c r="J611" s="20"/>
      <c r="K611" s="19"/>
      <c r="L611" s="21"/>
      <c r="M611" s="9"/>
      <c r="N611" s="100" t="s">
        <v>160</v>
      </c>
      <c r="O611" s="9"/>
      <c r="P611" s="9"/>
    </row>
    <row r="612" spans="9:16" ht="18.75" hidden="1">
      <c r="I612" s="6"/>
      <c r="J612" s="20"/>
      <c r="K612" s="19"/>
      <c r="L612" s="21"/>
      <c r="M612" s="9"/>
      <c r="N612" s="100" t="s">
        <v>161</v>
      </c>
      <c r="O612" s="9"/>
      <c r="P612" s="9"/>
    </row>
    <row r="613" spans="9:16" ht="27.75" hidden="1">
      <c r="I613" s="6"/>
      <c r="J613" s="20"/>
      <c r="K613" s="19"/>
      <c r="L613" s="21"/>
      <c r="M613" s="9"/>
      <c r="N613" s="100" t="s">
        <v>22</v>
      </c>
      <c r="O613" s="9"/>
      <c r="P613" s="9"/>
    </row>
    <row r="614" spans="9:16" ht="18.75" hidden="1">
      <c r="I614" s="9"/>
      <c r="J614" s="9"/>
      <c r="K614" s="9"/>
      <c r="L614" s="9"/>
      <c r="M614" s="9"/>
      <c r="N614" s="9"/>
      <c r="O614" s="9"/>
      <c r="P614" s="9"/>
    </row>
    <row r="615" spans="9:16" ht="18.75">
      <c r="I615" s="9"/>
      <c r="J615" s="100"/>
      <c r="K615" s="9"/>
      <c r="L615" s="9"/>
      <c r="M615" s="9"/>
      <c r="N615" s="9"/>
      <c r="O615" s="9"/>
      <c r="P615" s="9"/>
    </row>
    <row r="616" spans="9:16" ht="18.75">
      <c r="I616" s="9"/>
      <c r="J616" s="100"/>
      <c r="K616" s="9"/>
      <c r="L616" s="9"/>
      <c r="M616" s="9"/>
      <c r="N616" s="9"/>
      <c r="O616" s="9"/>
      <c r="P616" s="9"/>
    </row>
  </sheetData>
  <sheetProtection formatCells="0" formatColumns="0" formatRows="0"/>
  <mergeCells count="883">
    <mergeCell ref="B2:N2"/>
    <mergeCell ref="F486:H486"/>
    <mergeCell ref="I486:M486"/>
    <mergeCell ref="F484:H484"/>
    <mergeCell ref="J484:M484"/>
    <mergeCell ref="F485:H485"/>
    <mergeCell ref="J485:M485"/>
    <mergeCell ref="N477:N481"/>
    <mergeCell ref="J482:M482"/>
    <mergeCell ref="F483:H483"/>
    <mergeCell ref="J483:M483"/>
    <mergeCell ref="N472:N476"/>
    <mergeCell ref="B477:B481"/>
    <mergeCell ref="C477:C481"/>
    <mergeCell ref="D477:D481"/>
    <mergeCell ref="E477:E481"/>
    <mergeCell ref="F477:F481"/>
    <mergeCell ref="G477:G481"/>
    <mergeCell ref="H477:H481"/>
    <mergeCell ref="N482:N485"/>
    <mergeCell ref="J477:J481"/>
    <mergeCell ref="B472:B476"/>
    <mergeCell ref="C472:C476"/>
    <mergeCell ref="D472:D476"/>
    <mergeCell ref="E472:E476"/>
    <mergeCell ref="F472:F476"/>
    <mergeCell ref="G472:G476"/>
    <mergeCell ref="H472:H476"/>
    <mergeCell ref="J472:J476"/>
    <mergeCell ref="B467:B471"/>
    <mergeCell ref="C467:C471"/>
    <mergeCell ref="D467:D471"/>
    <mergeCell ref="E467:E471"/>
    <mergeCell ref="F467:F471"/>
    <mergeCell ref="G467:G471"/>
    <mergeCell ref="H467:H471"/>
    <mergeCell ref="J467:J471"/>
    <mergeCell ref="N467:N471"/>
    <mergeCell ref="G457:G461"/>
    <mergeCell ref="H457:H461"/>
    <mergeCell ref="J457:J461"/>
    <mergeCell ref="B457:B461"/>
    <mergeCell ref="C457:C461"/>
    <mergeCell ref="D457:D461"/>
    <mergeCell ref="E457:E461"/>
    <mergeCell ref="N457:N461"/>
    <mergeCell ref="B462:B466"/>
    <mergeCell ref="C462:C466"/>
    <mergeCell ref="D462:D466"/>
    <mergeCell ref="E462:E466"/>
    <mergeCell ref="F462:F466"/>
    <mergeCell ref="G462:G466"/>
    <mergeCell ref="H462:H466"/>
    <mergeCell ref="J462:J466"/>
    <mergeCell ref="F457:F461"/>
    <mergeCell ref="N462:N466"/>
    <mergeCell ref="N452:N456"/>
    <mergeCell ref="B447:B451"/>
    <mergeCell ref="C447:C451"/>
    <mergeCell ref="D447:D451"/>
    <mergeCell ref="E447:E451"/>
    <mergeCell ref="F447:F451"/>
    <mergeCell ref="G447:G451"/>
    <mergeCell ref="H447:H451"/>
    <mergeCell ref="J447:J451"/>
    <mergeCell ref="N447:N451"/>
    <mergeCell ref="B452:B456"/>
    <mergeCell ref="C452:C456"/>
    <mergeCell ref="D452:D456"/>
    <mergeCell ref="E452:E456"/>
    <mergeCell ref="F452:F456"/>
    <mergeCell ref="G452:G456"/>
    <mergeCell ref="H452:H456"/>
    <mergeCell ref="J452:J456"/>
    <mergeCell ref="H442:H446"/>
    <mergeCell ref="J442:J446"/>
    <mergeCell ref="N432:N436"/>
    <mergeCell ref="B437:B441"/>
    <mergeCell ref="C437:C441"/>
    <mergeCell ref="D437:D441"/>
    <mergeCell ref="E437:E441"/>
    <mergeCell ref="F437:F441"/>
    <mergeCell ref="G437:G441"/>
    <mergeCell ref="H437:H441"/>
    <mergeCell ref="B442:B446"/>
    <mergeCell ref="C442:C446"/>
    <mergeCell ref="D442:D446"/>
    <mergeCell ref="E442:E446"/>
    <mergeCell ref="F442:F446"/>
    <mergeCell ref="G442:G446"/>
    <mergeCell ref="N442:N446"/>
    <mergeCell ref="J437:J441"/>
    <mergeCell ref="N437:N441"/>
    <mergeCell ref="B432:B436"/>
    <mergeCell ref="C432:C436"/>
    <mergeCell ref="D432:D436"/>
    <mergeCell ref="E432:E436"/>
    <mergeCell ref="F432:F436"/>
    <mergeCell ref="G432:G436"/>
    <mergeCell ref="H432:H436"/>
    <mergeCell ref="J432:J436"/>
    <mergeCell ref="B427:B431"/>
    <mergeCell ref="C427:C431"/>
    <mergeCell ref="D427:D431"/>
    <mergeCell ref="E427:E431"/>
    <mergeCell ref="F427:F431"/>
    <mergeCell ref="G427:G431"/>
    <mergeCell ref="H427:H431"/>
    <mergeCell ref="J427:J431"/>
    <mergeCell ref="N427:N431"/>
    <mergeCell ref="H422:H426"/>
    <mergeCell ref="J422:J426"/>
    <mergeCell ref="N412:N416"/>
    <mergeCell ref="B417:B421"/>
    <mergeCell ref="C417:C421"/>
    <mergeCell ref="D417:D421"/>
    <mergeCell ref="E417:E421"/>
    <mergeCell ref="F417:F421"/>
    <mergeCell ref="G417:G421"/>
    <mergeCell ref="H417:H421"/>
    <mergeCell ref="B422:B426"/>
    <mergeCell ref="C422:C426"/>
    <mergeCell ref="D422:D426"/>
    <mergeCell ref="E422:E426"/>
    <mergeCell ref="F422:F426"/>
    <mergeCell ref="G422:G426"/>
    <mergeCell ref="N422:N426"/>
    <mergeCell ref="J417:J421"/>
    <mergeCell ref="N417:N421"/>
    <mergeCell ref="B412:B416"/>
    <mergeCell ref="C412:C416"/>
    <mergeCell ref="D412:D416"/>
    <mergeCell ref="E412:E416"/>
    <mergeCell ref="F412:F416"/>
    <mergeCell ref="G412:G416"/>
    <mergeCell ref="H412:H416"/>
    <mergeCell ref="J412:J416"/>
    <mergeCell ref="B407:B411"/>
    <mergeCell ref="C407:C411"/>
    <mergeCell ref="D407:D411"/>
    <mergeCell ref="E407:E411"/>
    <mergeCell ref="F407:F411"/>
    <mergeCell ref="G407:G411"/>
    <mergeCell ref="H407:H411"/>
    <mergeCell ref="J407:J411"/>
    <mergeCell ref="N407:N411"/>
    <mergeCell ref="H402:H406"/>
    <mergeCell ref="J402:J406"/>
    <mergeCell ref="N392:N396"/>
    <mergeCell ref="B397:B401"/>
    <mergeCell ref="C397:C401"/>
    <mergeCell ref="D397:D401"/>
    <mergeCell ref="E397:E401"/>
    <mergeCell ref="F397:F401"/>
    <mergeCell ref="G397:G401"/>
    <mergeCell ref="H397:H401"/>
    <mergeCell ref="B402:B406"/>
    <mergeCell ref="C402:C406"/>
    <mergeCell ref="D402:D406"/>
    <mergeCell ref="E402:E406"/>
    <mergeCell ref="F402:F406"/>
    <mergeCell ref="G402:G406"/>
    <mergeCell ref="N402:N406"/>
    <mergeCell ref="J397:J401"/>
    <mergeCell ref="N397:N401"/>
    <mergeCell ref="N387:N391"/>
    <mergeCell ref="B392:B396"/>
    <mergeCell ref="C392:C396"/>
    <mergeCell ref="D392:D396"/>
    <mergeCell ref="E392:E396"/>
    <mergeCell ref="F392:F396"/>
    <mergeCell ref="G392:G396"/>
    <mergeCell ref="H392:H396"/>
    <mergeCell ref="J392:J396"/>
    <mergeCell ref="F387:F391"/>
    <mergeCell ref="G387:G391"/>
    <mergeCell ref="H387:H391"/>
    <mergeCell ref="J387:J391"/>
    <mergeCell ref="B387:B391"/>
    <mergeCell ref="C387:C391"/>
    <mergeCell ref="D387:D391"/>
    <mergeCell ref="E387:E391"/>
    <mergeCell ref="H377:H381"/>
    <mergeCell ref="J377:J381"/>
    <mergeCell ref="N377:N381"/>
    <mergeCell ref="D377:D381"/>
    <mergeCell ref="E377:E381"/>
    <mergeCell ref="F377:F381"/>
    <mergeCell ref="G377:G381"/>
    <mergeCell ref="H382:H386"/>
    <mergeCell ref="J382:J386"/>
    <mergeCell ref="N382:N386"/>
    <mergeCell ref="D382:D386"/>
    <mergeCell ref="E382:E386"/>
    <mergeCell ref="F382:F386"/>
    <mergeCell ref="G382:G386"/>
    <mergeCell ref="H367:H371"/>
    <mergeCell ref="J367:J371"/>
    <mergeCell ref="N367:N371"/>
    <mergeCell ref="D367:D371"/>
    <mergeCell ref="E367:E371"/>
    <mergeCell ref="F367:F371"/>
    <mergeCell ref="G367:G371"/>
    <mergeCell ref="H372:H376"/>
    <mergeCell ref="J372:J376"/>
    <mergeCell ref="N372:N376"/>
    <mergeCell ref="D372:D376"/>
    <mergeCell ref="E372:E376"/>
    <mergeCell ref="F372:F376"/>
    <mergeCell ref="G372:G376"/>
    <mergeCell ref="H357:H361"/>
    <mergeCell ref="J357:J361"/>
    <mergeCell ref="N357:N361"/>
    <mergeCell ref="D357:D361"/>
    <mergeCell ref="E357:E361"/>
    <mergeCell ref="F357:F361"/>
    <mergeCell ref="G357:G361"/>
    <mergeCell ref="H362:H366"/>
    <mergeCell ref="J362:J366"/>
    <mergeCell ref="N362:N366"/>
    <mergeCell ref="D362:D366"/>
    <mergeCell ref="E362:E366"/>
    <mergeCell ref="F362:F366"/>
    <mergeCell ref="G362:G366"/>
    <mergeCell ref="N347:N351"/>
    <mergeCell ref="D347:D351"/>
    <mergeCell ref="E347:E351"/>
    <mergeCell ref="F347:F351"/>
    <mergeCell ref="G347:G351"/>
    <mergeCell ref="H352:H356"/>
    <mergeCell ref="J352:J356"/>
    <mergeCell ref="N352:N356"/>
    <mergeCell ref="D352:D356"/>
    <mergeCell ref="E352:E356"/>
    <mergeCell ref="F352:F356"/>
    <mergeCell ref="G352:G356"/>
    <mergeCell ref="N337:N341"/>
    <mergeCell ref="D337:D341"/>
    <mergeCell ref="E337:E341"/>
    <mergeCell ref="F337:F341"/>
    <mergeCell ref="G337:G341"/>
    <mergeCell ref="H342:H346"/>
    <mergeCell ref="J342:J346"/>
    <mergeCell ref="N342:N346"/>
    <mergeCell ref="D342:D346"/>
    <mergeCell ref="E342:E346"/>
    <mergeCell ref="F342:F346"/>
    <mergeCell ref="G342:G346"/>
    <mergeCell ref="N327:N331"/>
    <mergeCell ref="D327:D331"/>
    <mergeCell ref="E327:E331"/>
    <mergeCell ref="F327:F331"/>
    <mergeCell ref="G327:G331"/>
    <mergeCell ref="H332:H336"/>
    <mergeCell ref="J332:J336"/>
    <mergeCell ref="N332:N336"/>
    <mergeCell ref="D332:D336"/>
    <mergeCell ref="E332:E336"/>
    <mergeCell ref="F332:F336"/>
    <mergeCell ref="G332:G336"/>
    <mergeCell ref="N317:N321"/>
    <mergeCell ref="D317:D321"/>
    <mergeCell ref="E317:E321"/>
    <mergeCell ref="F317:F321"/>
    <mergeCell ref="G317:G321"/>
    <mergeCell ref="H322:H326"/>
    <mergeCell ref="J322:J326"/>
    <mergeCell ref="N322:N326"/>
    <mergeCell ref="D322:D326"/>
    <mergeCell ref="E322:E326"/>
    <mergeCell ref="F322:F326"/>
    <mergeCell ref="G322:G326"/>
    <mergeCell ref="N307:N311"/>
    <mergeCell ref="D307:D311"/>
    <mergeCell ref="E307:E311"/>
    <mergeCell ref="F307:F311"/>
    <mergeCell ref="G307:G311"/>
    <mergeCell ref="H312:H316"/>
    <mergeCell ref="J312:J316"/>
    <mergeCell ref="N312:N316"/>
    <mergeCell ref="D312:D316"/>
    <mergeCell ref="E312:E316"/>
    <mergeCell ref="F312:F316"/>
    <mergeCell ref="G312:G316"/>
    <mergeCell ref="N297:N301"/>
    <mergeCell ref="D297:D301"/>
    <mergeCell ref="E297:E301"/>
    <mergeCell ref="F297:F301"/>
    <mergeCell ref="G297:G301"/>
    <mergeCell ref="H302:H306"/>
    <mergeCell ref="J302:J306"/>
    <mergeCell ref="N302:N306"/>
    <mergeCell ref="D302:D306"/>
    <mergeCell ref="E302:E306"/>
    <mergeCell ref="F302:F306"/>
    <mergeCell ref="G302:G306"/>
    <mergeCell ref="N287:N291"/>
    <mergeCell ref="D287:D291"/>
    <mergeCell ref="E287:E291"/>
    <mergeCell ref="F287:F291"/>
    <mergeCell ref="G287:G291"/>
    <mergeCell ref="H292:H296"/>
    <mergeCell ref="J292:J296"/>
    <mergeCell ref="N292:N296"/>
    <mergeCell ref="D292:D296"/>
    <mergeCell ref="E292:E296"/>
    <mergeCell ref="F292:F296"/>
    <mergeCell ref="G292:G296"/>
    <mergeCell ref="N277:N281"/>
    <mergeCell ref="D277:D281"/>
    <mergeCell ref="E277:E281"/>
    <mergeCell ref="F277:F281"/>
    <mergeCell ref="G277:G281"/>
    <mergeCell ref="H282:H286"/>
    <mergeCell ref="J282:J286"/>
    <mergeCell ref="N282:N286"/>
    <mergeCell ref="D282:D286"/>
    <mergeCell ref="E282:E286"/>
    <mergeCell ref="F282:F286"/>
    <mergeCell ref="G282:G286"/>
    <mergeCell ref="N267:N271"/>
    <mergeCell ref="D267:D271"/>
    <mergeCell ref="E267:E271"/>
    <mergeCell ref="F267:F271"/>
    <mergeCell ref="G267:G271"/>
    <mergeCell ref="J272:J276"/>
    <mergeCell ref="N272:N276"/>
    <mergeCell ref="D272:D276"/>
    <mergeCell ref="E272:E276"/>
    <mergeCell ref="F272:F276"/>
    <mergeCell ref="G272:G276"/>
    <mergeCell ref="N257:N261"/>
    <mergeCell ref="D257:D261"/>
    <mergeCell ref="E257:E261"/>
    <mergeCell ref="F257:F261"/>
    <mergeCell ref="G257:G261"/>
    <mergeCell ref="H262:H266"/>
    <mergeCell ref="J262:J266"/>
    <mergeCell ref="N262:N266"/>
    <mergeCell ref="D262:D266"/>
    <mergeCell ref="E262:E266"/>
    <mergeCell ref="N247:N251"/>
    <mergeCell ref="D252:D256"/>
    <mergeCell ref="E252:E256"/>
    <mergeCell ref="F252:F256"/>
    <mergeCell ref="G252:G256"/>
    <mergeCell ref="H252:H256"/>
    <mergeCell ref="J252:J256"/>
    <mergeCell ref="N252:N256"/>
    <mergeCell ref="E247:E251"/>
    <mergeCell ref="F247:F251"/>
    <mergeCell ref="D242:D246"/>
    <mergeCell ref="E242:E246"/>
    <mergeCell ref="F242:F246"/>
    <mergeCell ref="G242:G246"/>
    <mergeCell ref="H242:H246"/>
    <mergeCell ref="J242:J246"/>
    <mergeCell ref="N242:N246"/>
    <mergeCell ref="F237:F241"/>
    <mergeCell ref="G237:G241"/>
    <mergeCell ref="H237:H241"/>
    <mergeCell ref="J237:J241"/>
    <mergeCell ref="F212:F216"/>
    <mergeCell ref="G212:G216"/>
    <mergeCell ref="F222:F226"/>
    <mergeCell ref="G227:G231"/>
    <mergeCell ref="H227:H231"/>
    <mergeCell ref="N227:N231"/>
    <mergeCell ref="D232:D236"/>
    <mergeCell ref="E232:E236"/>
    <mergeCell ref="F232:F236"/>
    <mergeCell ref="G232:G236"/>
    <mergeCell ref="H232:H236"/>
    <mergeCell ref="J232:J236"/>
    <mergeCell ref="N232:N236"/>
    <mergeCell ref="J227:J231"/>
    <mergeCell ref="F227:F231"/>
    <mergeCell ref="N237:N241"/>
    <mergeCell ref="N222:N226"/>
    <mergeCell ref="H212:H216"/>
    <mergeCell ref="J212:J216"/>
    <mergeCell ref="N212:N216"/>
    <mergeCell ref="G217:G221"/>
    <mergeCell ref="H217:H221"/>
    <mergeCell ref="J217:J221"/>
    <mergeCell ref="N217:N221"/>
    <mergeCell ref="G222:G226"/>
    <mergeCell ref="H222:H226"/>
    <mergeCell ref="J222:J226"/>
    <mergeCell ref="N202:N206"/>
    <mergeCell ref="N207:N211"/>
    <mergeCell ref="F202:F206"/>
    <mergeCell ref="G202:G206"/>
    <mergeCell ref="H202:H206"/>
    <mergeCell ref="J202:J206"/>
    <mergeCell ref="G207:G211"/>
    <mergeCell ref="H207:H211"/>
    <mergeCell ref="J207:J211"/>
    <mergeCell ref="N177:N181"/>
    <mergeCell ref="N192:N196"/>
    <mergeCell ref="F197:F201"/>
    <mergeCell ref="G197:G201"/>
    <mergeCell ref="H197:H201"/>
    <mergeCell ref="J197:J201"/>
    <mergeCell ref="N197:N201"/>
    <mergeCell ref="H192:H196"/>
    <mergeCell ref="J192:J196"/>
    <mergeCell ref="G192:G196"/>
    <mergeCell ref="F192:F196"/>
    <mergeCell ref="F132:F136"/>
    <mergeCell ref="G132:G136"/>
    <mergeCell ref="H132:H136"/>
    <mergeCell ref="N152:N156"/>
    <mergeCell ref="H167:H171"/>
    <mergeCell ref="J167:J171"/>
    <mergeCell ref="N167:N171"/>
    <mergeCell ref="H152:H156"/>
    <mergeCell ref="J152:J156"/>
    <mergeCell ref="H157:H161"/>
    <mergeCell ref="N157:N161"/>
    <mergeCell ref="G167:G171"/>
    <mergeCell ref="J157:J161"/>
    <mergeCell ref="N52:N56"/>
    <mergeCell ref="J52:J56"/>
    <mergeCell ref="G72:G76"/>
    <mergeCell ref="H72:H76"/>
    <mergeCell ref="J72:J76"/>
    <mergeCell ref="G57:G61"/>
    <mergeCell ref="N57:N61"/>
    <mergeCell ref="N62:N66"/>
    <mergeCell ref="N67:N71"/>
    <mergeCell ref="H52:H56"/>
    <mergeCell ref="N72:N76"/>
    <mergeCell ref="N37:N41"/>
    <mergeCell ref="F37:F41"/>
    <mergeCell ref="G37:G41"/>
    <mergeCell ref="B357:B361"/>
    <mergeCell ref="C357:C361"/>
    <mergeCell ref="B352:B356"/>
    <mergeCell ref="C352:C356"/>
    <mergeCell ref="B337:B341"/>
    <mergeCell ref="N42:N46"/>
    <mergeCell ref="J42:J46"/>
    <mergeCell ref="F47:F51"/>
    <mergeCell ref="G47:G51"/>
    <mergeCell ref="N47:N51"/>
    <mergeCell ref="J47:J51"/>
    <mergeCell ref="F42:F46"/>
    <mergeCell ref="G42:G46"/>
    <mergeCell ref="H47:H51"/>
    <mergeCell ref="F77:F81"/>
    <mergeCell ref="F52:F56"/>
    <mergeCell ref="G52:G56"/>
    <mergeCell ref="F62:F66"/>
    <mergeCell ref="J57:J61"/>
    <mergeCell ref="H57:H61"/>
    <mergeCell ref="F57:F61"/>
    <mergeCell ref="B362:B366"/>
    <mergeCell ref="C362:C366"/>
    <mergeCell ref="H257:H261"/>
    <mergeCell ref="J257:J261"/>
    <mergeCell ref="F262:F266"/>
    <mergeCell ref="B382:B386"/>
    <mergeCell ref="C382:C386"/>
    <mergeCell ref="B367:B371"/>
    <mergeCell ref="C367:C371"/>
    <mergeCell ref="B372:B376"/>
    <mergeCell ref="C372:C376"/>
    <mergeCell ref="B377:B381"/>
    <mergeCell ref="C377:C381"/>
    <mergeCell ref="J267:J271"/>
    <mergeCell ref="H277:H281"/>
    <mergeCell ref="J277:J281"/>
    <mergeCell ref="H287:H291"/>
    <mergeCell ref="J287:J291"/>
    <mergeCell ref="H297:H301"/>
    <mergeCell ref="J297:J301"/>
    <mergeCell ref="H307:H311"/>
    <mergeCell ref="J307:J311"/>
    <mergeCell ref="H317:H321"/>
    <mergeCell ref="J317:J321"/>
    <mergeCell ref="C337:C341"/>
    <mergeCell ref="B342:B346"/>
    <mergeCell ref="C342:C346"/>
    <mergeCell ref="B347:B351"/>
    <mergeCell ref="C347:C351"/>
    <mergeCell ref="G262:G266"/>
    <mergeCell ref="H267:H271"/>
    <mergeCell ref="H272:H276"/>
    <mergeCell ref="J247:J251"/>
    <mergeCell ref="B317:B321"/>
    <mergeCell ref="C317:C321"/>
    <mergeCell ref="B302:B306"/>
    <mergeCell ref="C302:C306"/>
    <mergeCell ref="H327:H331"/>
    <mergeCell ref="J327:J331"/>
    <mergeCell ref="H337:H341"/>
    <mergeCell ref="J337:J341"/>
    <mergeCell ref="H347:H351"/>
    <mergeCell ref="J347:J351"/>
    <mergeCell ref="G67:G71"/>
    <mergeCell ref="G77:G81"/>
    <mergeCell ref="D67:D71"/>
    <mergeCell ref="E67:E71"/>
    <mergeCell ref="F72:F76"/>
    <mergeCell ref="F67:F71"/>
    <mergeCell ref="G62:G66"/>
    <mergeCell ref="G247:G251"/>
    <mergeCell ref="H247:H251"/>
    <mergeCell ref="E97:E101"/>
    <mergeCell ref="G82:G86"/>
    <mergeCell ref="F87:F91"/>
    <mergeCell ref="H77:H81"/>
    <mergeCell ref="H82:H86"/>
    <mergeCell ref="E92:E96"/>
    <mergeCell ref="F92:F96"/>
    <mergeCell ref="H97:H101"/>
    <mergeCell ref="E102:E106"/>
    <mergeCell ref="G102:G106"/>
    <mergeCell ref="G107:G111"/>
    <mergeCell ref="H107:H111"/>
    <mergeCell ref="H102:H106"/>
    <mergeCell ref="E117:E121"/>
    <mergeCell ref="E107:E111"/>
    <mergeCell ref="E207:E211"/>
    <mergeCell ref="F207:F211"/>
    <mergeCell ref="C212:C216"/>
    <mergeCell ref="D217:D221"/>
    <mergeCell ref="E217:E221"/>
    <mergeCell ref="F217:F221"/>
    <mergeCell ref="D212:D216"/>
    <mergeCell ref="E212:E216"/>
    <mergeCell ref="C12:C16"/>
    <mergeCell ref="D12:D16"/>
    <mergeCell ref="E12:E16"/>
    <mergeCell ref="F117:F121"/>
    <mergeCell ref="D112:D116"/>
    <mergeCell ref="E112:E116"/>
    <mergeCell ref="F112:F116"/>
    <mergeCell ref="D117:D121"/>
    <mergeCell ref="F127:F131"/>
    <mergeCell ref="D122:D126"/>
    <mergeCell ref="E122:E126"/>
    <mergeCell ref="F122:F126"/>
    <mergeCell ref="F152:F156"/>
    <mergeCell ref="F157:F161"/>
    <mergeCell ref="D132:D136"/>
    <mergeCell ref="E132:E136"/>
    <mergeCell ref="E202:E206"/>
    <mergeCell ref="D197:D201"/>
    <mergeCell ref="D192:D196"/>
    <mergeCell ref="E192:E196"/>
    <mergeCell ref="D167:D171"/>
    <mergeCell ref="E167:E171"/>
    <mergeCell ref="E172:E176"/>
    <mergeCell ref="D172:D176"/>
    <mergeCell ref="N182:N186"/>
    <mergeCell ref="F182:F186"/>
    <mergeCell ref="G182:G186"/>
    <mergeCell ref="H182:H186"/>
    <mergeCell ref="J182:J186"/>
    <mergeCell ref="F187:F191"/>
    <mergeCell ref="G187:G191"/>
    <mergeCell ref="H187:H191"/>
    <mergeCell ref="J187:J191"/>
    <mergeCell ref="N187:N191"/>
    <mergeCell ref="F172:F176"/>
    <mergeCell ref="G172:G176"/>
    <mergeCell ref="H172:H176"/>
    <mergeCell ref="J172:J176"/>
    <mergeCell ref="H177:H181"/>
    <mergeCell ref="J177:J181"/>
    <mergeCell ref="G177:G181"/>
    <mergeCell ref="C182:C186"/>
    <mergeCell ref="D177:D181"/>
    <mergeCell ref="E177:E181"/>
    <mergeCell ref="F177:F181"/>
    <mergeCell ref="C177:C181"/>
    <mergeCell ref="D182:D186"/>
    <mergeCell ref="E182:E186"/>
    <mergeCell ref="F167:F171"/>
    <mergeCell ref="N147:N151"/>
    <mergeCell ref="D147:D151"/>
    <mergeCell ref="E147:E151"/>
    <mergeCell ref="H147:H151"/>
    <mergeCell ref="J147:J151"/>
    <mergeCell ref="F147:F151"/>
    <mergeCell ref="G147:G151"/>
    <mergeCell ref="N172:N176"/>
    <mergeCell ref="C172:C176"/>
    <mergeCell ref="D162:D166"/>
    <mergeCell ref="E162:E166"/>
    <mergeCell ref="F162:F166"/>
    <mergeCell ref="H162:H166"/>
    <mergeCell ref="J162:J166"/>
    <mergeCell ref="N162:N166"/>
    <mergeCell ref="G162:G166"/>
    <mergeCell ref="C162:C166"/>
    <mergeCell ref="G157:G161"/>
    <mergeCell ref="G152:G156"/>
    <mergeCell ref="G87:G91"/>
    <mergeCell ref="H92:H96"/>
    <mergeCell ref="G97:G101"/>
    <mergeCell ref="F102:F106"/>
    <mergeCell ref="J92:J96"/>
    <mergeCell ref="N137:N141"/>
    <mergeCell ref="J97:J101"/>
    <mergeCell ref="G92:G96"/>
    <mergeCell ref="J112:J116"/>
    <mergeCell ref="F107:F111"/>
    <mergeCell ref="J102:J106"/>
    <mergeCell ref="J122:J126"/>
    <mergeCell ref="N122:N126"/>
    <mergeCell ref="G117:G121"/>
    <mergeCell ref="N107:N111"/>
    <mergeCell ref="G112:G116"/>
    <mergeCell ref="H112:H116"/>
    <mergeCell ref="J132:J136"/>
    <mergeCell ref="N132:N136"/>
    <mergeCell ref="G127:G131"/>
    <mergeCell ref="N117:N121"/>
    <mergeCell ref="G122:G126"/>
    <mergeCell ref="H122:H126"/>
    <mergeCell ref="N127:N131"/>
    <mergeCell ref="F142:F146"/>
    <mergeCell ref="G137:G141"/>
    <mergeCell ref="H137:H141"/>
    <mergeCell ref="J137:J141"/>
    <mergeCell ref="F137:F141"/>
    <mergeCell ref="G142:G146"/>
    <mergeCell ref="H142:H146"/>
    <mergeCell ref="J142:J146"/>
    <mergeCell ref="N142:N146"/>
    <mergeCell ref="N97:N101"/>
    <mergeCell ref="N92:N96"/>
    <mergeCell ref="H127:H131"/>
    <mergeCell ref="J127:J131"/>
    <mergeCell ref="H117:H121"/>
    <mergeCell ref="J117:J121"/>
    <mergeCell ref="N112:N116"/>
    <mergeCell ref="J107:J111"/>
    <mergeCell ref="N102:N106"/>
    <mergeCell ref="N87:N91"/>
    <mergeCell ref="H67:H71"/>
    <mergeCell ref="J67:J71"/>
    <mergeCell ref="H62:H66"/>
    <mergeCell ref="J62:J66"/>
    <mergeCell ref="J77:J81"/>
    <mergeCell ref="H87:H91"/>
    <mergeCell ref="J82:J86"/>
    <mergeCell ref="J87:J91"/>
    <mergeCell ref="N82:N86"/>
    <mergeCell ref="N77:N81"/>
    <mergeCell ref="B77:B81"/>
    <mergeCell ref="C62:C66"/>
    <mergeCell ref="G12:G16"/>
    <mergeCell ref="H12:H16"/>
    <mergeCell ref="H22:H26"/>
    <mergeCell ref="E27:E31"/>
    <mergeCell ref="F27:F31"/>
    <mergeCell ref="E42:E46"/>
    <mergeCell ref="E32:E36"/>
    <mergeCell ref="E37:E41"/>
    <mergeCell ref="H17:H21"/>
    <mergeCell ref="E17:E21"/>
    <mergeCell ref="D47:D51"/>
    <mergeCell ref="D52:D56"/>
    <mergeCell ref="D17:D21"/>
    <mergeCell ref="D22:D26"/>
    <mergeCell ref="H32:H36"/>
    <mergeCell ref="G22:G26"/>
    <mergeCell ref="E52:E56"/>
    <mergeCell ref="E47:E51"/>
    <mergeCell ref="H42:H46"/>
    <mergeCell ref="C42:C46"/>
    <mergeCell ref="B47:B51"/>
    <mergeCell ref="D37:D41"/>
    <mergeCell ref="B102:B106"/>
    <mergeCell ref="C102:C106"/>
    <mergeCell ref="B107:B111"/>
    <mergeCell ref="C142:C146"/>
    <mergeCell ref="C127:C131"/>
    <mergeCell ref="B27:B31"/>
    <mergeCell ref="B32:B36"/>
    <mergeCell ref="C77:C81"/>
    <mergeCell ref="C67:C71"/>
    <mergeCell ref="C72:C76"/>
    <mergeCell ref="B52:B56"/>
    <mergeCell ref="B62:B66"/>
    <mergeCell ref="B57:B61"/>
    <mergeCell ref="C32:C36"/>
    <mergeCell ref="C47:C51"/>
    <mergeCell ref="B82:B86"/>
    <mergeCell ref="C82:C86"/>
    <mergeCell ref="B37:B41"/>
    <mergeCell ref="C37:C41"/>
    <mergeCell ref="B42:B46"/>
    <mergeCell ref="C87:C91"/>
    <mergeCell ref="C57:C61"/>
    <mergeCell ref="B67:B71"/>
    <mergeCell ref="B72:B76"/>
    <mergeCell ref="B157:B161"/>
    <mergeCell ref="B112:B116"/>
    <mergeCell ref="C112:C116"/>
    <mergeCell ref="B117:B121"/>
    <mergeCell ref="C117:C121"/>
    <mergeCell ref="B122:B126"/>
    <mergeCell ref="C122:C126"/>
    <mergeCell ref="C147:C151"/>
    <mergeCell ref="B132:B136"/>
    <mergeCell ref="M5:M6"/>
    <mergeCell ref="G7:G11"/>
    <mergeCell ref="H7:H11"/>
    <mergeCell ref="J5:J6"/>
    <mergeCell ref="F5:F6"/>
    <mergeCell ref="H5:H6"/>
    <mergeCell ref="F7:F11"/>
    <mergeCell ref="C52:C56"/>
    <mergeCell ref="D27:D31"/>
    <mergeCell ref="D42:D46"/>
    <mergeCell ref="J37:J41"/>
    <mergeCell ref="G27:G31"/>
    <mergeCell ref="E187:E191"/>
    <mergeCell ref="D92:D96"/>
    <mergeCell ref="E142:E146"/>
    <mergeCell ref="D137:D141"/>
    <mergeCell ref="E137:E141"/>
    <mergeCell ref="H27:H31"/>
    <mergeCell ref="D97:D101"/>
    <mergeCell ref="C152:C156"/>
    <mergeCell ref="C187:C191"/>
    <mergeCell ref="C167:C171"/>
    <mergeCell ref="C137:C141"/>
    <mergeCell ref="C132:C136"/>
    <mergeCell ref="C107:C111"/>
    <mergeCell ref="F32:F36"/>
    <mergeCell ref="D82:D86"/>
    <mergeCell ref="D77:D81"/>
    <mergeCell ref="E77:E81"/>
    <mergeCell ref="D72:D76"/>
    <mergeCell ref="E72:E76"/>
    <mergeCell ref="D62:D66"/>
    <mergeCell ref="E62:E66"/>
    <mergeCell ref="D57:D61"/>
    <mergeCell ref="E57:E61"/>
    <mergeCell ref="B137:B141"/>
    <mergeCell ref="B142:B146"/>
    <mergeCell ref="B147:B151"/>
    <mergeCell ref="B192:B196"/>
    <mergeCell ref="D127:D131"/>
    <mergeCell ref="D107:D111"/>
    <mergeCell ref="E127:E131"/>
    <mergeCell ref="C27:C31"/>
    <mergeCell ref="B22:B26"/>
    <mergeCell ref="C22:C26"/>
    <mergeCell ref="C157:C161"/>
    <mergeCell ref="B97:B101"/>
    <mergeCell ref="C97:C101"/>
    <mergeCell ref="B87:B91"/>
    <mergeCell ref="B92:B96"/>
    <mergeCell ref="C92:C96"/>
    <mergeCell ref="B127:B131"/>
    <mergeCell ref="E82:E86"/>
    <mergeCell ref="D87:D91"/>
    <mergeCell ref="E87:E91"/>
    <mergeCell ref="B152:B156"/>
    <mergeCell ref="B187:B191"/>
    <mergeCell ref="E157:E161"/>
    <mergeCell ref="D152:D156"/>
    <mergeCell ref="B217:B221"/>
    <mergeCell ref="D187:D191"/>
    <mergeCell ref="B162:B166"/>
    <mergeCell ref="B212:B216"/>
    <mergeCell ref="C197:C201"/>
    <mergeCell ref="B197:B201"/>
    <mergeCell ref="B202:B206"/>
    <mergeCell ref="C202:C206"/>
    <mergeCell ref="C192:C196"/>
    <mergeCell ref="B167:B171"/>
    <mergeCell ref="B207:B211"/>
    <mergeCell ref="C207:C211"/>
    <mergeCell ref="B172:B176"/>
    <mergeCell ref="B177:B181"/>
    <mergeCell ref="B182:B186"/>
    <mergeCell ref="D202:D206"/>
    <mergeCell ref="C217:C221"/>
    <mergeCell ref="D207:D211"/>
    <mergeCell ref="B332:B336"/>
    <mergeCell ref="C332:C336"/>
    <mergeCell ref="B322:B326"/>
    <mergeCell ref="C322:C326"/>
    <mergeCell ref="B327:B331"/>
    <mergeCell ref="C327:C331"/>
    <mergeCell ref="C312:C316"/>
    <mergeCell ref="B237:B241"/>
    <mergeCell ref="C237:C241"/>
    <mergeCell ref="C267:C271"/>
    <mergeCell ref="B282:B286"/>
    <mergeCell ref="C282:C286"/>
    <mergeCell ref="C307:C311"/>
    <mergeCell ref="B287:B291"/>
    <mergeCell ref="B297:B301"/>
    <mergeCell ref="B292:B296"/>
    <mergeCell ref="B272:B276"/>
    <mergeCell ref="C272:C276"/>
    <mergeCell ref="B277:B281"/>
    <mergeCell ref="B252:B256"/>
    <mergeCell ref="B257:B261"/>
    <mergeCell ref="B262:B266"/>
    <mergeCell ref="C262:C266"/>
    <mergeCell ref="B267:B271"/>
    <mergeCell ref="B307:B311"/>
    <mergeCell ref="B312:B316"/>
    <mergeCell ref="J7:J11"/>
    <mergeCell ref="G17:G21"/>
    <mergeCell ref="C277:C281"/>
    <mergeCell ref="D102:D106"/>
    <mergeCell ref="C287:C291"/>
    <mergeCell ref="E237:E241"/>
    <mergeCell ref="C257:C261"/>
    <mergeCell ref="D237:D241"/>
    <mergeCell ref="C292:C296"/>
    <mergeCell ref="C297:C301"/>
    <mergeCell ref="E227:E231"/>
    <mergeCell ref="E222:E226"/>
    <mergeCell ref="B247:B251"/>
    <mergeCell ref="C247:C251"/>
    <mergeCell ref="B222:B226"/>
    <mergeCell ref="C222:C226"/>
    <mergeCell ref="B232:B236"/>
    <mergeCell ref="B227:B231"/>
    <mergeCell ref="C227:C231"/>
    <mergeCell ref="C232:C236"/>
    <mergeCell ref="B242:B246"/>
    <mergeCell ref="C242:C246"/>
    <mergeCell ref="B1:F1"/>
    <mergeCell ref="J3:N3"/>
    <mergeCell ref="J17:J21"/>
    <mergeCell ref="N17:N21"/>
    <mergeCell ref="L5:L6"/>
    <mergeCell ref="N12:N16"/>
    <mergeCell ref="B5:B6"/>
    <mergeCell ref="C5:C6"/>
    <mergeCell ref="E5:E6"/>
    <mergeCell ref="I5:I6"/>
    <mergeCell ref="B7:B11"/>
    <mergeCell ref="F17:F21"/>
    <mergeCell ref="E7:E11"/>
    <mergeCell ref="D7:D11"/>
    <mergeCell ref="F12:F16"/>
    <mergeCell ref="B17:B21"/>
    <mergeCell ref="C17:C21"/>
    <mergeCell ref="B12:B16"/>
    <mergeCell ref="N7:N11"/>
    <mergeCell ref="J12:J16"/>
    <mergeCell ref="C7:C11"/>
    <mergeCell ref="D5:D6"/>
    <mergeCell ref="N5:N6"/>
    <mergeCell ref="K5:K6"/>
    <mergeCell ref="G3:H3"/>
    <mergeCell ref="D247:D251"/>
    <mergeCell ref="C252:C256"/>
    <mergeCell ref="J4:L4"/>
    <mergeCell ref="M4:N4"/>
    <mergeCell ref="D227:D231"/>
    <mergeCell ref="D222:D226"/>
    <mergeCell ref="E197:E201"/>
    <mergeCell ref="D142:D146"/>
    <mergeCell ref="D157:D161"/>
    <mergeCell ref="F97:F101"/>
    <mergeCell ref="H37:H41"/>
    <mergeCell ref="E152:E156"/>
    <mergeCell ref="F82:F86"/>
    <mergeCell ref="E22:E26"/>
    <mergeCell ref="F22:F26"/>
    <mergeCell ref="N22:N26"/>
    <mergeCell ref="N27:N31"/>
    <mergeCell ref="J32:J36"/>
    <mergeCell ref="N32:N36"/>
    <mergeCell ref="G32:G36"/>
    <mergeCell ref="D32:D36"/>
    <mergeCell ref="J22:J26"/>
    <mergeCell ref="J27:J31"/>
  </mergeCells>
  <phoneticPr fontId="2"/>
  <conditionalFormatting sqref="O5:O235 E5:E6 F7 F5 F477 F12 F17 F22 F27 F32 F37 F42 F47 F52 F57 F62 F67 F72 F77 F82 F87 F92 F97 F102 F107 F112 F117 F122 F127 F132 F137 F142 F147 F152 F157 F162 F167 F172 F177 F182 F187 F192 F197 F202 F207 F212 F217 F222 F227 F232 F237 F242 F247 F252 F257 F262 F267 F272 F277 F282 F287 F292 F297 F302 F307 F312 F317 F322 F327 F332 F337 F342 F347 F352 F357 F362 F367 F372 F377 F382 F387 F392 F397 F402 F407 F412 F417 F422 F427 F432 F437 F442 F447 F452 F457 F462 F467 F472 C3:C4 E3:F4">
    <cfRule type="cellIs" dxfId="3" priority="1" stopIfTrue="1" operator="equal">
      <formula>"日"</formula>
    </cfRule>
  </conditionalFormatting>
  <conditionalFormatting sqref="D7 D12 D17 D22 D27 D32 D37 D42 D47 D52 D57 D62 D67 D72 D77 D82 D87 D92 D97 D102 D107 D112 D117 D122 D127 D132 D137 D142 D147 D152 D157 D162 D167 D172 D177 D182 D187 D192 D197 D202 D207 D212 D217 D222 D227 D232 D237 D242 D247 D252 D257 D262 D267 D272 D277 D282 D287 D292 D297 D302 D307 D312 D317 D322 D327 D332 D337 D342 D347 D352 D357 D362 D367 D372 D377 D382 D387 D392 D397 D402 D407 D412 D417 D422 D427 D432 D437 D442 D447 D452 D457 D462 D467 D472 D477">
    <cfRule type="expression" dxfId="2" priority="2" stopIfTrue="1">
      <formula>WEEKDAY(D7)=1</formula>
    </cfRule>
    <cfRule type="expression" dxfId="1" priority="3" stopIfTrue="1">
      <formula>MATCH(D7,(((#REF!))),0)</formula>
    </cfRule>
    <cfRule type="expression" dxfId="0" priority="4" stopIfTrue="1">
      <formula>WEEKDAY(D7)=7</formula>
    </cfRule>
  </conditionalFormatting>
  <dataValidations count="5">
    <dataValidation type="list" allowBlank="1" showInputMessage="1" showErrorMessage="1" sqref="K7:K481">
      <formula1>$J$590:$J$597</formula1>
    </dataValidation>
    <dataValidation type="list" allowBlank="1" showInputMessage="1" showErrorMessage="1" sqref="M7:M481">
      <formula1>$L$590:$L$597</formula1>
    </dataValidation>
    <dataValidation type="list" allowBlank="1" showInputMessage="1" showErrorMessage="1" sqref="N7:N481">
      <formula1>$M$590:$M$591</formula1>
    </dataValidation>
    <dataValidation type="list" allowBlank="1" showInputMessage="1" showErrorMessage="1" sqref="B7:B481">
      <formula1>$I$590:$I$601</formula1>
    </dataValidation>
    <dataValidation type="list" allowBlank="1" showInputMessage="1" showErrorMessage="1" sqref="L7:L481">
      <formula1>$K$590:$K$597</formula1>
    </dataValidation>
  </dataValidations>
  <printOptions horizontalCentered="1"/>
  <pageMargins left="0.39370078740157483" right="0.39370078740157483" top="0.59055118110236227" bottom="0.59055118110236227" header="0" footer="0.19685039370078741"/>
  <pageSetup paperSize="9" orientation="portrait" r:id="rId1"/>
  <headerFooter alignWithMargins="0">
    <oddFooter>&amp;C-&amp;P&amp;[-</oddFooter>
  </headerFooter>
  <rowBreaks count="7" manualBreakCount="7">
    <brk id="116" min="1" max="13" man="1"/>
    <brk id="171" min="1" max="13" man="1"/>
    <brk id="226" min="1" max="13" man="1"/>
    <brk id="281" min="1" max="13" man="1"/>
    <brk id="336" min="1" max="13" man="1"/>
    <brk id="391" min="1" max="13" man="1"/>
    <brk id="446" min="1" max="1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0"/>
  </sheetPr>
  <dimension ref="A1:R356"/>
  <sheetViews>
    <sheetView view="pageBreakPreview" topLeftCell="A295" zoomScaleNormal="100" zoomScaleSheetLayoutView="100" workbookViewId="0">
      <selection activeCell="C301" sqref="C301"/>
    </sheetView>
  </sheetViews>
  <sheetFormatPr defaultColWidth="8.85546875" defaultRowHeight="12"/>
  <cols>
    <col min="1" max="1" width="1.28515625" style="48" customWidth="1"/>
    <col min="2" max="2" width="4.28515625" style="46" customWidth="1"/>
    <col min="3" max="3" width="45.7109375" style="48" customWidth="1"/>
    <col min="4" max="5" width="3.85546875" style="46" customWidth="1"/>
    <col min="6" max="6" width="4.42578125" style="46" customWidth="1"/>
    <col min="7" max="7" width="31.28515625" style="48" customWidth="1"/>
    <col min="8" max="9" width="3.85546875" style="46" customWidth="1"/>
    <col min="10" max="10" width="1" style="48" customWidth="1"/>
    <col min="11" max="11" width="6.28515625" style="48" customWidth="1"/>
    <col min="12" max="12" width="4.140625" style="48" hidden="1" customWidth="1"/>
    <col min="13" max="13" width="9.85546875" style="48" hidden="1" customWidth="1"/>
    <col min="14" max="14" width="14.5703125" style="48" hidden="1" customWidth="1"/>
    <col min="15" max="15" width="16.85546875" style="48" hidden="1" customWidth="1"/>
    <col min="16" max="16" width="8" style="48" hidden="1" customWidth="1"/>
    <col min="17" max="17" width="9.85546875" style="48" hidden="1" customWidth="1"/>
    <col min="18" max="18" width="17.7109375" style="48" hidden="1" customWidth="1"/>
    <col min="19" max="16384" width="8.85546875" style="48"/>
  </cols>
  <sheetData>
    <row r="1" spans="1:18" s="24" customFormat="1" ht="12" hidden="1" customHeight="1">
      <c r="A1" s="338">
        <v>1</v>
      </c>
      <c r="B1" s="338"/>
      <c r="C1" s="338"/>
      <c r="D1" s="338"/>
      <c r="E1" s="338"/>
      <c r="F1" s="338"/>
      <c r="G1" s="338"/>
      <c r="H1" s="338"/>
      <c r="I1" s="338"/>
    </row>
    <row r="2" spans="1:18" s="24" customFormat="1" ht="12" hidden="1" customHeight="1">
      <c r="B2" s="336" t="s">
        <v>201</v>
      </c>
      <c r="C2" s="336"/>
      <c r="D2" s="25"/>
      <c r="E2" s="26"/>
      <c r="F2" s="26"/>
      <c r="G2" s="337"/>
      <c r="H2" s="337"/>
      <c r="I2" s="337"/>
    </row>
    <row r="3" spans="1:18" s="27" customFormat="1" ht="13.5" hidden="1" customHeight="1">
      <c r="B3" s="325"/>
      <c r="C3" s="326" t="s">
        <v>213</v>
      </c>
      <c r="D3" s="327"/>
      <c r="E3" s="328"/>
      <c r="F3" s="329" t="s">
        <v>23</v>
      </c>
      <c r="G3" s="330"/>
      <c r="H3" s="330"/>
      <c r="I3" s="331"/>
    </row>
    <row r="4" spans="1:18" s="27" customFormat="1" ht="13.5" hidden="1" customHeight="1">
      <c r="B4" s="325"/>
      <c r="C4" s="332" t="s">
        <v>214</v>
      </c>
      <c r="D4" s="332"/>
      <c r="E4" s="332"/>
      <c r="F4" s="332"/>
      <c r="G4" s="332"/>
      <c r="H4" s="332"/>
      <c r="I4" s="332"/>
    </row>
    <row r="5" spans="1:18" s="27" customFormat="1" ht="21.75" hidden="1" customHeight="1">
      <c r="B5" s="154" t="s">
        <v>199</v>
      </c>
      <c r="C5" s="155" t="s">
        <v>196</v>
      </c>
      <c r="D5" s="156" t="s">
        <v>24</v>
      </c>
      <c r="E5" s="157" t="s">
        <v>25</v>
      </c>
      <c r="F5" s="154" t="s">
        <v>199</v>
      </c>
      <c r="G5" s="155" t="s">
        <v>197</v>
      </c>
      <c r="H5" s="156" t="s">
        <v>24</v>
      </c>
      <c r="I5" s="157" t="s">
        <v>25</v>
      </c>
    </row>
    <row r="6" spans="1:18" s="27" customFormat="1" ht="14.45" hidden="1" customHeight="1">
      <c r="B6" s="51">
        <v>1</v>
      </c>
      <c r="C6" s="57" t="s">
        <v>215</v>
      </c>
      <c r="D6" s="59" t="s">
        <v>26</v>
      </c>
      <c r="E6" s="31">
        <v>2</v>
      </c>
      <c r="F6" s="40">
        <v>100</v>
      </c>
      <c r="G6" s="54" t="s">
        <v>27</v>
      </c>
      <c r="H6" s="55" t="s">
        <v>28</v>
      </c>
      <c r="I6" s="52">
        <v>2</v>
      </c>
    </row>
    <row r="7" spans="1:18" s="27" customFormat="1" ht="14.45" hidden="1" customHeight="1">
      <c r="B7" s="40">
        <v>2</v>
      </c>
      <c r="C7" s="54" t="s">
        <v>29</v>
      </c>
      <c r="D7" s="55" t="s">
        <v>26</v>
      </c>
      <c r="E7" s="52">
        <v>2</v>
      </c>
      <c r="F7" s="51">
        <v>101</v>
      </c>
      <c r="G7" s="54" t="s">
        <v>30</v>
      </c>
      <c r="H7" s="55" t="s">
        <v>28</v>
      </c>
      <c r="I7" s="52">
        <v>2</v>
      </c>
      <c r="L7" s="30"/>
      <c r="M7" s="31" t="s">
        <v>120</v>
      </c>
      <c r="N7" s="31" t="s">
        <v>121</v>
      </c>
      <c r="O7" s="31" t="s">
        <v>122</v>
      </c>
      <c r="P7" s="31" t="s">
        <v>123</v>
      </c>
      <c r="Q7" s="31" t="s">
        <v>124</v>
      </c>
      <c r="R7" s="31" t="s">
        <v>125</v>
      </c>
    </row>
    <row r="8" spans="1:18" s="27" customFormat="1" ht="14.45" hidden="1" customHeight="1">
      <c r="B8" s="51">
        <v>3</v>
      </c>
      <c r="C8" s="54" t="s">
        <v>216</v>
      </c>
      <c r="D8" s="55" t="s">
        <v>26</v>
      </c>
      <c r="E8" s="52">
        <v>2</v>
      </c>
      <c r="F8" s="40">
        <v>102</v>
      </c>
      <c r="G8" s="54" t="s">
        <v>41</v>
      </c>
      <c r="H8" s="55" t="s">
        <v>28</v>
      </c>
      <c r="I8" s="52">
        <v>2</v>
      </c>
      <c r="L8" s="32" t="s">
        <v>26</v>
      </c>
      <c r="M8" s="33">
        <f>COUNTIF(C$6:I$59,"Ａ")</f>
        <v>23</v>
      </c>
      <c r="N8" s="33">
        <f>COUNTIF(C$65:I$118,"Ａ")</f>
        <v>23</v>
      </c>
      <c r="O8" s="33">
        <f>COUNTIF(C$125:E$154,"Ａ")</f>
        <v>17</v>
      </c>
      <c r="P8" s="33">
        <f>COUNTIF(C$161:E$216,"Ａ")</f>
        <v>25</v>
      </c>
      <c r="Q8" s="33">
        <f>COUNTIF(C$223:E$278,"Ａ")</f>
        <v>25</v>
      </c>
      <c r="R8" s="33">
        <f>COUNTIF(C$285:E$313,"Ａ")</f>
        <v>14</v>
      </c>
    </row>
    <row r="9" spans="1:18" s="27" customFormat="1" ht="14.45" hidden="1" customHeight="1">
      <c r="B9" s="40">
        <v>4</v>
      </c>
      <c r="C9" s="54" t="s">
        <v>31</v>
      </c>
      <c r="D9" s="55" t="s">
        <v>26</v>
      </c>
      <c r="E9" s="52">
        <v>2</v>
      </c>
      <c r="F9" s="51">
        <v>103</v>
      </c>
      <c r="G9" s="54" t="s">
        <v>32</v>
      </c>
      <c r="H9" s="55" t="s">
        <v>28</v>
      </c>
      <c r="I9" s="52">
        <v>2</v>
      </c>
      <c r="L9" s="32" t="s">
        <v>33</v>
      </c>
      <c r="M9" s="33">
        <f>COUNTIF(C$6:I$59,"Ｂ")</f>
        <v>7</v>
      </c>
      <c r="N9" s="33">
        <f>COUNTIF(C$65:I$118,"Ｂ")</f>
        <v>7</v>
      </c>
      <c r="O9" s="33">
        <f>COUNTIF(C$125:E$154,"Ｂ")</f>
        <v>2</v>
      </c>
      <c r="P9" s="33">
        <f>COUNTIF(C$161:E$216,"Ｂ")</f>
        <v>8</v>
      </c>
      <c r="Q9" s="33">
        <f>COUNTIF(C$223:E$278,"Ｂ")</f>
        <v>8</v>
      </c>
      <c r="R9" s="33">
        <f>COUNTIF(C$285:E$313,"Ｂ")</f>
        <v>4</v>
      </c>
    </row>
    <row r="10" spans="1:18" s="27" customFormat="1" ht="14.45" hidden="1" customHeight="1">
      <c r="B10" s="51">
        <v>5</v>
      </c>
      <c r="C10" s="54" t="s">
        <v>34</v>
      </c>
      <c r="D10" s="55" t="s">
        <v>33</v>
      </c>
      <c r="E10" s="52">
        <v>2</v>
      </c>
      <c r="F10" s="40">
        <v>104</v>
      </c>
      <c r="G10" s="54" t="s">
        <v>35</v>
      </c>
      <c r="H10" s="55" t="s">
        <v>28</v>
      </c>
      <c r="I10" s="52">
        <v>2</v>
      </c>
      <c r="L10" s="32" t="s">
        <v>28</v>
      </c>
      <c r="M10" s="33">
        <f>COUNTIF(C$6:I$60,"Ｃ")</f>
        <v>23</v>
      </c>
      <c r="N10" s="33">
        <f>COUNTIF(C$65:I$118,"Ｃ")</f>
        <v>22</v>
      </c>
      <c r="O10" s="33">
        <f>COUNTIF(C$125:E$154,"Ｃ")</f>
        <v>0</v>
      </c>
      <c r="P10" s="33">
        <f>COUNTIF(C$161:E$216,"Ｃ")</f>
        <v>1</v>
      </c>
      <c r="Q10" s="33">
        <f>COUNTIF(C$223:E$278,"Ｃ")</f>
        <v>1</v>
      </c>
      <c r="R10" s="33">
        <f>COUNTIF(C$285:E$313,"Ｃ")</f>
        <v>0</v>
      </c>
    </row>
    <row r="11" spans="1:18" s="27" customFormat="1" ht="14.45" hidden="1" customHeight="1">
      <c r="B11" s="40">
        <v>6</v>
      </c>
      <c r="C11" s="54" t="s">
        <v>217</v>
      </c>
      <c r="D11" s="55" t="s">
        <v>33</v>
      </c>
      <c r="E11" s="52">
        <v>2</v>
      </c>
      <c r="F11" s="51">
        <v>105</v>
      </c>
      <c r="G11" s="54" t="s">
        <v>36</v>
      </c>
      <c r="H11" s="55" t="s">
        <v>28</v>
      </c>
      <c r="I11" s="52">
        <v>6</v>
      </c>
      <c r="L11" s="32" t="s">
        <v>37</v>
      </c>
      <c r="M11" s="33">
        <f>COUNTIF(C$6:I$59,"Ｄ")</f>
        <v>3</v>
      </c>
      <c r="N11" s="33">
        <f>COUNTIF(C$65:I$118,"Ｄ")</f>
        <v>3</v>
      </c>
      <c r="O11" s="33">
        <f>COUNTIF(C$125:E$154,"Ｄ")</f>
        <v>4</v>
      </c>
      <c r="P11" s="33">
        <f>COUNTIF(C$161:E$216,"Ｄ")</f>
        <v>3</v>
      </c>
      <c r="Q11" s="33">
        <f>COUNTIF(C$223:E$278,"Ｄ")</f>
        <v>3</v>
      </c>
      <c r="R11" s="33">
        <f>COUNTIF(C$285:E$313,"Ｄ")</f>
        <v>3</v>
      </c>
    </row>
    <row r="12" spans="1:18" s="27" customFormat="1" ht="14.45" hidden="1" customHeight="1">
      <c r="B12" s="51">
        <v>7</v>
      </c>
      <c r="C12" s="54" t="s">
        <v>38</v>
      </c>
      <c r="D12" s="55" t="s">
        <v>26</v>
      </c>
      <c r="E12" s="52">
        <v>2</v>
      </c>
      <c r="F12" s="40">
        <v>106</v>
      </c>
      <c r="G12" s="54" t="s">
        <v>39</v>
      </c>
      <c r="H12" s="55" t="s">
        <v>28</v>
      </c>
      <c r="I12" s="52">
        <v>2</v>
      </c>
      <c r="L12" s="32" t="s">
        <v>40</v>
      </c>
      <c r="M12" s="33">
        <f>COUNTIF(C$6:I$59,"Ｅ")</f>
        <v>3</v>
      </c>
      <c r="N12" s="33">
        <f>COUNTIF(C$65:I$118,"Ｅ")</f>
        <v>3</v>
      </c>
      <c r="O12" s="33">
        <f>COUNTIF(C$125:E$154,"Ｅ")</f>
        <v>5</v>
      </c>
      <c r="P12" s="33">
        <f>COUNTIF(C$161:E$216,"Ｅ")</f>
        <v>3</v>
      </c>
      <c r="Q12" s="33">
        <f>COUNTIF(C$223:E$278,"Ｅ")</f>
        <v>3</v>
      </c>
      <c r="R12" s="33">
        <f>COUNTIF(C$285:E$313,"Ｅ")</f>
        <v>4</v>
      </c>
    </row>
    <row r="13" spans="1:18" s="27" customFormat="1" ht="14.45" hidden="1" customHeight="1">
      <c r="B13" s="40">
        <v>8</v>
      </c>
      <c r="C13" s="54" t="s">
        <v>44</v>
      </c>
      <c r="D13" s="55" t="s">
        <v>26</v>
      </c>
      <c r="E13" s="52">
        <v>2</v>
      </c>
      <c r="F13" s="51">
        <v>107</v>
      </c>
      <c r="G13" s="54" t="s">
        <v>42</v>
      </c>
      <c r="H13" s="56" t="s">
        <v>28</v>
      </c>
      <c r="I13" s="52">
        <v>2</v>
      </c>
      <c r="L13" s="32" t="s">
        <v>43</v>
      </c>
      <c r="M13" s="33">
        <f>COUNTIF(C$6:I$59,"Ｆ")</f>
        <v>6</v>
      </c>
      <c r="N13" s="33">
        <f>COUNTIF(C$65:E$118,"Ｆ")</f>
        <v>7</v>
      </c>
      <c r="O13" s="33">
        <f>COUNTIF(C$125:E$154,"Ｆ")</f>
        <v>1</v>
      </c>
      <c r="P13" s="33">
        <f>COUNTIF(C$161:E$216,"Ｆ")</f>
        <v>6</v>
      </c>
      <c r="Q13" s="33">
        <f>COUNTIF(C$223:E$278,"Ｆ")</f>
        <v>6</v>
      </c>
      <c r="R13" s="33">
        <f>COUNTIF(C$285:E$313,"Ｆ")</f>
        <v>1</v>
      </c>
    </row>
    <row r="14" spans="1:18" s="27" customFormat="1" ht="14.45" hidden="1" customHeight="1">
      <c r="B14" s="51">
        <v>9</v>
      </c>
      <c r="C14" s="54" t="s">
        <v>47</v>
      </c>
      <c r="D14" s="55" t="s">
        <v>33</v>
      </c>
      <c r="E14" s="52">
        <v>2</v>
      </c>
      <c r="F14" s="40">
        <v>108</v>
      </c>
      <c r="G14" s="54" t="s">
        <v>45</v>
      </c>
      <c r="H14" s="56" t="s">
        <v>28</v>
      </c>
      <c r="I14" s="52">
        <v>2</v>
      </c>
      <c r="L14" s="32" t="s">
        <v>46</v>
      </c>
      <c r="M14" s="33">
        <f>COUNTIF(C$6:I$59,"Ｇ")</f>
        <v>2</v>
      </c>
      <c r="N14" s="33">
        <f>COUNTIF(C$65:I$118,"Ｇ")</f>
        <v>2</v>
      </c>
      <c r="O14" s="33">
        <f>COUNTIF(C$125:E$154,"Ｇ")</f>
        <v>0</v>
      </c>
      <c r="P14" s="33">
        <f>COUNTIF(C$161:E$216,"Ｇ")</f>
        <v>1</v>
      </c>
      <c r="Q14" s="33">
        <f>COUNTIF(C$223:E$278,"Ｇ")</f>
        <v>1</v>
      </c>
      <c r="R14" s="33">
        <f>COUNTIF(C$285:E$313,"Ｇ")</f>
        <v>1</v>
      </c>
    </row>
    <row r="15" spans="1:18" s="27" customFormat="1" ht="14.45" hidden="1" customHeight="1">
      <c r="B15" s="40">
        <v>10</v>
      </c>
      <c r="C15" s="54" t="s">
        <v>218</v>
      </c>
      <c r="D15" s="55" t="s">
        <v>26</v>
      </c>
      <c r="E15" s="52">
        <v>2</v>
      </c>
      <c r="F15" s="51">
        <v>109</v>
      </c>
      <c r="G15" s="54" t="s">
        <v>48</v>
      </c>
      <c r="H15" s="55" t="s">
        <v>28</v>
      </c>
      <c r="I15" s="52">
        <v>2</v>
      </c>
      <c r="L15" s="32" t="s">
        <v>49</v>
      </c>
      <c r="M15" s="33">
        <f>COUNTIF(C$6:I$59,"※")</f>
        <v>1</v>
      </c>
      <c r="N15" s="33">
        <f>COUNTIF(C$65:I$118,"※")</f>
        <v>1</v>
      </c>
      <c r="O15" s="33">
        <f>COUNTIF(C$125:E$154,"※")</f>
        <v>1</v>
      </c>
      <c r="P15" s="33">
        <f>COUNTIF(C$161:E$216,"※")</f>
        <v>0</v>
      </c>
      <c r="Q15" s="33">
        <f>COUNTIF(C$223:E$278,"※")</f>
        <v>0</v>
      </c>
      <c r="R15" s="33">
        <f>COUNTIF(C$285:E$313,"※")</f>
        <v>2</v>
      </c>
    </row>
    <row r="16" spans="1:18" s="27" customFormat="1" ht="14.45" hidden="1" customHeight="1">
      <c r="B16" s="51">
        <v>11</v>
      </c>
      <c r="C16" s="54" t="s">
        <v>54</v>
      </c>
      <c r="D16" s="55" t="s">
        <v>43</v>
      </c>
      <c r="E16" s="52">
        <v>2</v>
      </c>
      <c r="F16" s="40">
        <v>110</v>
      </c>
      <c r="G16" s="54" t="s">
        <v>51</v>
      </c>
      <c r="H16" s="55" t="s">
        <v>28</v>
      </c>
      <c r="I16" s="52">
        <v>2</v>
      </c>
      <c r="M16" s="27">
        <f t="shared" ref="M16:R16" si="0">SUM(M8:M15)</f>
        <v>68</v>
      </c>
      <c r="N16" s="27">
        <f t="shared" si="0"/>
        <v>68</v>
      </c>
      <c r="O16" s="27">
        <f t="shared" si="0"/>
        <v>30</v>
      </c>
      <c r="P16" s="27">
        <f t="shared" si="0"/>
        <v>47</v>
      </c>
      <c r="Q16" s="27">
        <f t="shared" si="0"/>
        <v>47</v>
      </c>
      <c r="R16" s="27">
        <f t="shared" si="0"/>
        <v>29</v>
      </c>
    </row>
    <row r="17" spans="2:10" s="27" customFormat="1" ht="14.45" hidden="1" customHeight="1">
      <c r="B17" s="40">
        <v>12</v>
      </c>
      <c r="C17" s="54" t="s">
        <v>202</v>
      </c>
      <c r="D17" s="55" t="s">
        <v>26</v>
      </c>
      <c r="E17" s="52">
        <v>2</v>
      </c>
      <c r="F17" s="51">
        <v>111</v>
      </c>
      <c r="G17" s="54" t="s">
        <v>52</v>
      </c>
      <c r="H17" s="55" t="s">
        <v>28</v>
      </c>
      <c r="I17" s="52">
        <v>2</v>
      </c>
    </row>
    <row r="18" spans="2:10" s="27" customFormat="1" ht="14.45" hidden="1" customHeight="1">
      <c r="B18" s="51">
        <v>13</v>
      </c>
      <c r="C18" s="54" t="s">
        <v>57</v>
      </c>
      <c r="D18" s="55" t="s">
        <v>26</v>
      </c>
      <c r="E18" s="52">
        <v>1</v>
      </c>
      <c r="F18" s="40">
        <v>112</v>
      </c>
      <c r="G18" s="54" t="s">
        <v>53</v>
      </c>
      <c r="H18" s="55" t="s">
        <v>28</v>
      </c>
      <c r="I18" s="52">
        <v>2</v>
      </c>
    </row>
    <row r="19" spans="2:10" s="27" customFormat="1" ht="14.45" hidden="1" customHeight="1">
      <c r="B19" s="40">
        <v>14</v>
      </c>
      <c r="C19" s="54" t="s">
        <v>59</v>
      </c>
      <c r="D19" s="55" t="s">
        <v>26</v>
      </c>
      <c r="E19" s="52">
        <v>1</v>
      </c>
      <c r="F19" s="51">
        <v>113</v>
      </c>
      <c r="G19" s="54" t="s">
        <v>55</v>
      </c>
      <c r="H19" s="55" t="s">
        <v>28</v>
      </c>
      <c r="I19" s="52">
        <v>2</v>
      </c>
    </row>
    <row r="20" spans="2:10" s="27" customFormat="1" ht="14.45" hidden="1" customHeight="1">
      <c r="B20" s="51">
        <v>15</v>
      </c>
      <c r="C20" s="54" t="s">
        <v>61</v>
      </c>
      <c r="D20" s="55" t="s">
        <v>26</v>
      </c>
      <c r="E20" s="52">
        <v>1</v>
      </c>
      <c r="F20" s="40">
        <v>114</v>
      </c>
      <c r="G20" s="54" t="s">
        <v>56</v>
      </c>
      <c r="H20" s="55" t="s">
        <v>28</v>
      </c>
      <c r="I20" s="52">
        <v>2</v>
      </c>
    </row>
    <row r="21" spans="2:10" s="27" customFormat="1" ht="14.45" hidden="1" customHeight="1">
      <c r="B21" s="40">
        <v>16</v>
      </c>
      <c r="C21" s="54" t="s">
        <v>63</v>
      </c>
      <c r="D21" s="55" t="s">
        <v>33</v>
      </c>
      <c r="E21" s="52">
        <v>1</v>
      </c>
      <c r="F21" s="51">
        <v>115</v>
      </c>
      <c r="G21" s="54" t="s">
        <v>58</v>
      </c>
      <c r="H21" s="55" t="s">
        <v>28</v>
      </c>
      <c r="I21" s="52">
        <v>2</v>
      </c>
    </row>
    <row r="22" spans="2:10" s="27" customFormat="1" ht="14.45" hidden="1" customHeight="1">
      <c r="B22" s="51">
        <v>17</v>
      </c>
      <c r="C22" s="54" t="s">
        <v>193</v>
      </c>
      <c r="D22" s="55" t="s">
        <v>43</v>
      </c>
      <c r="E22" s="52">
        <v>1</v>
      </c>
      <c r="F22" s="40">
        <v>116</v>
      </c>
      <c r="G22" s="54" t="s">
        <v>60</v>
      </c>
      <c r="H22" s="55" t="s">
        <v>28</v>
      </c>
      <c r="I22" s="52">
        <v>2</v>
      </c>
    </row>
    <row r="23" spans="2:10" s="27" customFormat="1" ht="14.45" hidden="1" customHeight="1">
      <c r="B23" s="51">
        <v>18</v>
      </c>
      <c r="C23" s="54" t="s">
        <v>66</v>
      </c>
      <c r="D23" s="55" t="s">
        <v>26</v>
      </c>
      <c r="E23" s="52">
        <v>1</v>
      </c>
      <c r="F23" s="51">
        <v>117</v>
      </c>
      <c r="G23" s="54" t="s">
        <v>62</v>
      </c>
      <c r="H23" s="55" t="s">
        <v>28</v>
      </c>
      <c r="I23" s="52">
        <v>2</v>
      </c>
    </row>
    <row r="24" spans="2:10" s="27" customFormat="1" ht="14.45" hidden="1" customHeight="1">
      <c r="B24" s="40">
        <v>19</v>
      </c>
      <c r="C24" s="54" t="s">
        <v>68</v>
      </c>
      <c r="D24" s="55" t="s">
        <v>26</v>
      </c>
      <c r="E24" s="52">
        <v>1</v>
      </c>
      <c r="F24" s="40">
        <v>118</v>
      </c>
      <c r="G24" s="54" t="s">
        <v>64</v>
      </c>
      <c r="H24" s="55" t="s">
        <v>28</v>
      </c>
      <c r="I24" s="52">
        <v>2</v>
      </c>
    </row>
    <row r="25" spans="2:10" s="27" customFormat="1" ht="14.45" hidden="1" customHeight="1">
      <c r="B25" s="51">
        <v>20</v>
      </c>
      <c r="C25" s="54" t="s">
        <v>70</v>
      </c>
      <c r="D25" s="55" t="s">
        <v>26</v>
      </c>
      <c r="E25" s="52">
        <v>1</v>
      </c>
      <c r="F25" s="51">
        <v>119</v>
      </c>
      <c r="G25" s="57" t="s">
        <v>219</v>
      </c>
      <c r="H25" s="58" t="s">
        <v>49</v>
      </c>
      <c r="I25" s="53">
        <v>2</v>
      </c>
    </row>
    <row r="26" spans="2:10" s="27" customFormat="1" ht="14.45" hidden="1" customHeight="1">
      <c r="B26" s="40">
        <v>21</v>
      </c>
      <c r="C26" s="54" t="s">
        <v>73</v>
      </c>
      <c r="D26" s="56" t="s">
        <v>26</v>
      </c>
      <c r="E26" s="31">
        <v>1</v>
      </c>
      <c r="F26" s="40">
        <v>120</v>
      </c>
      <c r="G26" s="54" t="s">
        <v>67</v>
      </c>
      <c r="H26" s="55" t="s">
        <v>28</v>
      </c>
      <c r="I26" s="52">
        <v>2</v>
      </c>
    </row>
    <row r="27" spans="2:10" s="27" customFormat="1" ht="14.45" hidden="1" customHeight="1">
      <c r="B27" s="51">
        <v>22</v>
      </c>
      <c r="C27" s="54" t="s">
        <v>50</v>
      </c>
      <c r="D27" s="56" t="s">
        <v>46</v>
      </c>
      <c r="E27" s="31">
        <v>2</v>
      </c>
      <c r="F27" s="51">
        <v>121</v>
      </c>
      <c r="G27" s="54" t="s">
        <v>69</v>
      </c>
      <c r="H27" s="55" t="s">
        <v>28</v>
      </c>
      <c r="I27" s="52">
        <v>2</v>
      </c>
    </row>
    <row r="28" spans="2:10" s="27" customFormat="1" ht="14.45" hidden="1" customHeight="1">
      <c r="B28" s="40">
        <v>23</v>
      </c>
      <c r="C28" s="54" t="s">
        <v>75</v>
      </c>
      <c r="D28" s="55" t="s">
        <v>26</v>
      </c>
      <c r="E28" s="52">
        <v>2</v>
      </c>
      <c r="F28" s="40">
        <v>122</v>
      </c>
      <c r="G28" s="54" t="s">
        <v>203</v>
      </c>
      <c r="H28" s="55" t="s">
        <v>28</v>
      </c>
      <c r="I28" s="52">
        <v>2</v>
      </c>
    </row>
    <row r="29" spans="2:10" s="27" customFormat="1" ht="14.45" hidden="1" customHeight="1">
      <c r="B29" s="51">
        <v>24</v>
      </c>
      <c r="C29" s="54" t="s">
        <v>76</v>
      </c>
      <c r="D29" s="55" t="s">
        <v>37</v>
      </c>
      <c r="E29" s="52">
        <v>2</v>
      </c>
      <c r="F29" s="322">
        <f>SUM(I6:I28)</f>
        <v>50</v>
      </c>
      <c r="G29" s="322"/>
      <c r="H29" s="322"/>
      <c r="I29" s="322"/>
    </row>
    <row r="30" spans="2:10" s="27" customFormat="1" ht="14.45" hidden="1" customHeight="1">
      <c r="B30" s="40">
        <v>25</v>
      </c>
      <c r="C30" s="54" t="s">
        <v>77</v>
      </c>
      <c r="D30" s="55" t="s">
        <v>37</v>
      </c>
      <c r="E30" s="52">
        <v>2</v>
      </c>
      <c r="F30" s="29"/>
      <c r="G30" s="37"/>
      <c r="H30" s="34"/>
      <c r="I30" s="34"/>
      <c r="J30" s="37"/>
    </row>
    <row r="31" spans="2:10" s="27" customFormat="1" ht="14.45" hidden="1" customHeight="1">
      <c r="B31" s="51">
        <v>26</v>
      </c>
      <c r="C31" s="54" t="s">
        <v>78</v>
      </c>
      <c r="D31" s="55" t="s">
        <v>26</v>
      </c>
      <c r="E31" s="31">
        <v>2</v>
      </c>
      <c r="F31" s="34"/>
      <c r="G31" s="37"/>
      <c r="H31" s="34"/>
      <c r="I31" s="34"/>
      <c r="J31" s="37"/>
    </row>
    <row r="32" spans="2:10" s="27" customFormat="1" ht="14.45" hidden="1" customHeight="1">
      <c r="B32" s="40">
        <v>27</v>
      </c>
      <c r="C32" s="54" t="s">
        <v>79</v>
      </c>
      <c r="D32" s="55" t="s">
        <v>26</v>
      </c>
      <c r="E32" s="52">
        <v>2</v>
      </c>
      <c r="F32" s="29"/>
      <c r="G32" s="37"/>
      <c r="H32" s="37"/>
      <c r="I32" s="37"/>
      <c r="J32" s="37"/>
    </row>
    <row r="33" spans="2:10" s="27" customFormat="1" ht="14.45" hidden="1" customHeight="1">
      <c r="B33" s="51">
        <v>28</v>
      </c>
      <c r="C33" s="54" t="s">
        <v>80</v>
      </c>
      <c r="D33" s="55" t="s">
        <v>37</v>
      </c>
      <c r="E33" s="52">
        <v>4</v>
      </c>
      <c r="F33" s="29"/>
      <c r="G33" s="37"/>
      <c r="H33" s="37"/>
      <c r="I33" s="37"/>
      <c r="J33" s="37"/>
    </row>
    <row r="34" spans="2:10" s="27" customFormat="1" ht="14.45" hidden="1" customHeight="1">
      <c r="B34" s="40">
        <v>29</v>
      </c>
      <c r="C34" s="54" t="s">
        <v>74</v>
      </c>
      <c r="D34" s="55" t="s">
        <v>46</v>
      </c>
      <c r="E34" s="52">
        <v>2</v>
      </c>
      <c r="F34" s="29"/>
      <c r="G34" s="37"/>
      <c r="H34" s="37"/>
      <c r="I34" s="37"/>
      <c r="J34" s="37"/>
    </row>
    <row r="35" spans="2:10" s="27" customFormat="1" ht="14.45" hidden="1" customHeight="1">
      <c r="B35" s="51">
        <v>30</v>
      </c>
      <c r="C35" s="54" t="s">
        <v>81</v>
      </c>
      <c r="D35" s="55" t="s">
        <v>26</v>
      </c>
      <c r="E35" s="52">
        <v>1</v>
      </c>
      <c r="F35" s="29"/>
      <c r="G35" s="37"/>
      <c r="H35" s="34"/>
      <c r="I35" s="34"/>
      <c r="J35" s="37"/>
    </row>
    <row r="36" spans="2:10" s="27" customFormat="1" ht="14.45" hidden="1" customHeight="1">
      <c r="B36" s="40">
        <v>31</v>
      </c>
      <c r="C36" s="54" t="s">
        <v>82</v>
      </c>
      <c r="D36" s="55" t="s">
        <v>26</v>
      </c>
      <c r="E36" s="52">
        <v>2</v>
      </c>
      <c r="F36" s="29"/>
      <c r="G36" s="37"/>
      <c r="H36" s="34"/>
      <c r="I36" s="34"/>
      <c r="J36" s="37"/>
    </row>
    <row r="37" spans="2:10" s="27" customFormat="1" ht="14.45" hidden="1" customHeight="1">
      <c r="B37" s="51">
        <v>32</v>
      </c>
      <c r="C37" s="54" t="s">
        <v>83</v>
      </c>
      <c r="D37" s="55" t="s">
        <v>26</v>
      </c>
      <c r="E37" s="52">
        <v>1</v>
      </c>
      <c r="F37" s="29"/>
      <c r="G37" s="37"/>
      <c r="H37" s="37"/>
      <c r="I37" s="37"/>
      <c r="J37" s="37"/>
    </row>
    <row r="38" spans="2:10" s="27" customFormat="1" ht="14.45" hidden="1" customHeight="1">
      <c r="B38" s="40">
        <v>33</v>
      </c>
      <c r="C38" s="54" t="s">
        <v>204</v>
      </c>
      <c r="D38" s="55" t="s">
        <v>43</v>
      </c>
      <c r="E38" s="52">
        <v>1</v>
      </c>
      <c r="F38" s="29"/>
      <c r="G38" s="37"/>
      <c r="H38" s="37"/>
      <c r="I38" s="37"/>
      <c r="J38" s="37"/>
    </row>
    <row r="39" spans="2:10" s="27" customFormat="1" ht="14.45" hidden="1" customHeight="1">
      <c r="B39" s="51">
        <v>34</v>
      </c>
      <c r="C39" s="54" t="s">
        <v>72</v>
      </c>
      <c r="D39" s="55" t="s">
        <v>33</v>
      </c>
      <c r="E39" s="52">
        <v>2</v>
      </c>
      <c r="F39" s="29"/>
      <c r="G39" s="49"/>
      <c r="H39" s="35"/>
      <c r="I39" s="28"/>
      <c r="J39" s="37"/>
    </row>
    <row r="40" spans="2:10" s="27" customFormat="1" ht="14.45" hidden="1" customHeight="1">
      <c r="B40" s="51">
        <v>35</v>
      </c>
      <c r="C40" s="54" t="s">
        <v>85</v>
      </c>
      <c r="D40" s="55" t="s">
        <v>40</v>
      </c>
      <c r="E40" s="52">
        <v>2</v>
      </c>
      <c r="F40" s="29"/>
      <c r="G40" s="37"/>
      <c r="H40" s="34"/>
      <c r="I40" s="34"/>
      <c r="J40" s="37"/>
    </row>
    <row r="41" spans="2:10" s="27" customFormat="1" ht="14.45" hidden="1" customHeight="1">
      <c r="B41" s="40">
        <v>36</v>
      </c>
      <c r="C41" s="54" t="s">
        <v>86</v>
      </c>
      <c r="D41" s="55" t="s">
        <v>40</v>
      </c>
      <c r="E41" s="52">
        <v>2</v>
      </c>
      <c r="F41" s="29"/>
      <c r="G41" s="37"/>
      <c r="H41" s="37"/>
      <c r="I41" s="37"/>
      <c r="J41" s="37"/>
    </row>
    <row r="42" spans="2:10" s="27" customFormat="1" ht="14.45" hidden="1" customHeight="1">
      <c r="B42" s="51">
        <v>37</v>
      </c>
      <c r="C42" s="54" t="s">
        <v>87</v>
      </c>
      <c r="D42" s="55" t="s">
        <v>43</v>
      </c>
      <c r="E42" s="52">
        <v>2</v>
      </c>
      <c r="F42" s="29"/>
      <c r="G42" s="37"/>
      <c r="H42" s="37"/>
      <c r="I42" s="37"/>
      <c r="J42" s="37"/>
    </row>
    <row r="43" spans="2:10" s="27" customFormat="1" ht="14.45" hidden="1" customHeight="1">
      <c r="B43" s="40">
        <v>38</v>
      </c>
      <c r="C43" s="54" t="s">
        <v>88</v>
      </c>
      <c r="D43" s="55" t="s">
        <v>28</v>
      </c>
      <c r="E43" s="52">
        <v>2</v>
      </c>
      <c r="F43" s="29"/>
      <c r="G43" s="37"/>
      <c r="H43" s="34"/>
      <c r="I43" s="34"/>
      <c r="J43" s="37"/>
    </row>
    <row r="44" spans="2:10" s="27" customFormat="1" ht="14.45" hidden="1" customHeight="1">
      <c r="B44" s="51">
        <v>39</v>
      </c>
      <c r="C44" s="54" t="s">
        <v>89</v>
      </c>
      <c r="D44" s="55" t="s">
        <v>33</v>
      </c>
      <c r="E44" s="52">
        <v>2</v>
      </c>
      <c r="F44" s="29"/>
      <c r="G44" s="37"/>
      <c r="H44" s="34"/>
      <c r="I44" s="34"/>
      <c r="J44" s="37"/>
    </row>
    <row r="45" spans="2:10" s="27" customFormat="1" ht="14.45" hidden="1" customHeight="1">
      <c r="B45" s="40">
        <v>40</v>
      </c>
      <c r="C45" s="54" t="s">
        <v>90</v>
      </c>
      <c r="D45" s="55" t="s">
        <v>40</v>
      </c>
      <c r="E45" s="52">
        <v>4</v>
      </c>
      <c r="F45" s="29"/>
      <c r="G45" s="37"/>
      <c r="H45" s="34"/>
      <c r="I45" s="34"/>
      <c r="J45" s="37"/>
    </row>
    <row r="46" spans="2:10" s="27" customFormat="1" ht="14.45" hidden="1" customHeight="1">
      <c r="B46" s="51">
        <v>41</v>
      </c>
      <c r="C46" s="54" t="s">
        <v>205</v>
      </c>
      <c r="D46" s="56" t="s">
        <v>26</v>
      </c>
      <c r="E46" s="52">
        <v>2</v>
      </c>
      <c r="F46" s="29"/>
      <c r="G46" s="37"/>
      <c r="H46" s="34"/>
      <c r="I46" s="34"/>
      <c r="J46" s="37"/>
    </row>
    <row r="47" spans="2:10" s="27" customFormat="1" ht="14.45" hidden="1" customHeight="1">
      <c r="B47" s="40">
        <v>42</v>
      </c>
      <c r="C47" s="54" t="s">
        <v>91</v>
      </c>
      <c r="D47" s="55" t="s">
        <v>43</v>
      </c>
      <c r="E47" s="52">
        <v>2</v>
      </c>
      <c r="F47" s="29"/>
      <c r="G47" s="37"/>
      <c r="H47" s="37"/>
      <c r="I47" s="37"/>
      <c r="J47" s="37"/>
    </row>
    <row r="48" spans="2:10" s="27" customFormat="1" ht="14.45" hidden="1" customHeight="1">
      <c r="B48" s="51">
        <v>43</v>
      </c>
      <c r="C48" s="54" t="s">
        <v>92</v>
      </c>
      <c r="D48" s="55" t="s">
        <v>43</v>
      </c>
      <c r="E48" s="52">
        <v>2</v>
      </c>
      <c r="F48" s="29"/>
      <c r="G48" s="37"/>
      <c r="H48" s="37"/>
      <c r="I48" s="37"/>
      <c r="J48" s="37"/>
    </row>
    <row r="49" spans="2:10" s="27" customFormat="1" ht="14.45" hidden="1" customHeight="1">
      <c r="B49" s="40">
        <v>44</v>
      </c>
      <c r="C49" s="54" t="s">
        <v>206</v>
      </c>
      <c r="D49" s="55" t="s">
        <v>33</v>
      </c>
      <c r="E49" s="52">
        <v>1</v>
      </c>
      <c r="F49" s="29"/>
      <c r="G49" s="49"/>
      <c r="H49" s="35"/>
      <c r="I49" s="28"/>
      <c r="J49" s="37"/>
    </row>
    <row r="50" spans="2:10" s="27" customFormat="1" ht="14.45" hidden="1" customHeight="1">
      <c r="B50" s="51">
        <v>45</v>
      </c>
      <c r="C50" s="54" t="s">
        <v>207</v>
      </c>
      <c r="D50" s="55" t="s">
        <v>26</v>
      </c>
      <c r="E50" s="52">
        <v>1</v>
      </c>
      <c r="F50" s="29"/>
      <c r="G50" s="37"/>
      <c r="H50" s="34"/>
      <c r="I50" s="34"/>
      <c r="J50" s="37"/>
    </row>
    <row r="51" spans="2:10" s="27" customFormat="1" ht="14.45" hidden="1" customHeight="1">
      <c r="B51" s="40"/>
      <c r="C51" s="54"/>
      <c r="D51" s="55"/>
      <c r="E51" s="52"/>
      <c r="F51" s="29"/>
      <c r="G51" s="37"/>
      <c r="H51" s="34"/>
      <c r="I51" s="34"/>
      <c r="J51" s="37"/>
    </row>
    <row r="52" spans="2:10" s="27" customFormat="1" ht="14.45" hidden="1" customHeight="1">
      <c r="B52" s="51"/>
      <c r="C52" s="54"/>
      <c r="D52" s="55"/>
      <c r="E52" s="52"/>
      <c r="F52" s="29"/>
      <c r="G52" s="37"/>
      <c r="H52" s="37"/>
      <c r="I52" s="37"/>
      <c r="J52" s="37"/>
    </row>
    <row r="53" spans="2:10" s="27" customFormat="1" ht="14.45" hidden="1" customHeight="1">
      <c r="B53" s="40"/>
      <c r="C53" s="54"/>
      <c r="D53" s="55"/>
      <c r="E53" s="52"/>
      <c r="F53" s="29"/>
      <c r="G53" s="37"/>
      <c r="H53" s="37"/>
      <c r="I53" s="37"/>
      <c r="J53" s="37"/>
    </row>
    <row r="54" spans="2:10" s="27" customFormat="1" ht="14.45" hidden="1" customHeight="1">
      <c r="B54" s="51"/>
      <c r="C54" s="54"/>
      <c r="D54" s="55"/>
      <c r="E54" s="52"/>
      <c r="F54" s="29"/>
      <c r="G54" s="37"/>
      <c r="H54" s="37"/>
      <c r="I54" s="37"/>
      <c r="J54" s="37"/>
    </row>
    <row r="55" spans="2:10" s="27" customFormat="1" ht="14.45" hidden="1" customHeight="1">
      <c r="B55" s="40"/>
      <c r="C55" s="54"/>
      <c r="D55" s="55"/>
      <c r="E55" s="52"/>
      <c r="F55" s="29"/>
      <c r="G55" s="37"/>
      <c r="H55" s="37"/>
      <c r="I55" s="37"/>
      <c r="J55" s="37"/>
    </row>
    <row r="56" spans="2:10" s="27" customFormat="1" ht="14.45" hidden="1" customHeight="1">
      <c r="B56" s="51"/>
      <c r="C56" s="54"/>
      <c r="D56" s="55"/>
      <c r="E56" s="52"/>
      <c r="F56" s="29"/>
      <c r="G56" s="37"/>
      <c r="H56" s="37"/>
      <c r="I56" s="37"/>
      <c r="J56" s="37"/>
    </row>
    <row r="57" spans="2:10" s="27" customFormat="1" ht="14.45" hidden="1" customHeight="1">
      <c r="B57" s="40"/>
      <c r="C57" s="54"/>
      <c r="D57" s="56"/>
      <c r="E57" s="31"/>
      <c r="F57" s="34"/>
      <c r="G57" s="37"/>
      <c r="H57" s="34"/>
      <c r="I57" s="34"/>
      <c r="J57" s="37"/>
    </row>
    <row r="58" spans="2:10" s="27" customFormat="1" ht="14.45" hidden="1" customHeight="1">
      <c r="B58" s="51"/>
      <c r="C58" s="54"/>
      <c r="D58" s="56"/>
      <c r="E58" s="52"/>
      <c r="F58" s="29"/>
      <c r="G58" s="37"/>
      <c r="H58" s="37"/>
      <c r="I58" s="37"/>
      <c r="J58" s="37"/>
    </row>
    <row r="59" spans="2:10" s="27" customFormat="1" ht="14.45" hidden="1" customHeight="1">
      <c r="B59" s="40"/>
      <c r="C59" s="54"/>
      <c r="D59" s="55"/>
      <c r="E59" s="31"/>
      <c r="F59" s="34"/>
      <c r="G59" s="37"/>
      <c r="H59" s="34"/>
      <c r="I59" s="29"/>
      <c r="J59" s="37"/>
    </row>
    <row r="60" spans="2:10" s="27" customFormat="1" ht="14.45" hidden="1" customHeight="1">
      <c r="B60" s="322">
        <f>SUM(E6:E59)</f>
        <v>80</v>
      </c>
      <c r="C60" s="322"/>
      <c r="D60" s="322"/>
      <c r="E60" s="322"/>
      <c r="F60" s="16"/>
    </row>
    <row r="61" spans="2:10" s="24" customFormat="1" ht="16.149999999999999" hidden="1" customHeight="1">
      <c r="B61" s="336" t="s">
        <v>220</v>
      </c>
      <c r="C61" s="336"/>
      <c r="D61" s="25"/>
      <c r="E61" s="26"/>
      <c r="F61" s="26"/>
      <c r="G61" s="337"/>
      <c r="H61" s="337"/>
      <c r="I61" s="337"/>
    </row>
    <row r="62" spans="2:10" s="27" customFormat="1" ht="14.45" hidden="1" customHeight="1">
      <c r="B62" s="325"/>
      <c r="C62" s="326" t="s">
        <v>221</v>
      </c>
      <c r="D62" s="327"/>
      <c r="E62" s="328"/>
      <c r="F62" s="329" t="s">
        <v>23</v>
      </c>
      <c r="G62" s="330"/>
      <c r="H62" s="330"/>
      <c r="I62" s="331"/>
    </row>
    <row r="63" spans="2:10" s="27" customFormat="1" ht="14.45" hidden="1" customHeight="1">
      <c r="B63" s="325"/>
      <c r="C63" s="332" t="s">
        <v>222</v>
      </c>
      <c r="D63" s="332"/>
      <c r="E63" s="332"/>
      <c r="F63" s="332"/>
      <c r="G63" s="332"/>
      <c r="H63" s="332"/>
      <c r="I63" s="332"/>
    </row>
    <row r="64" spans="2:10" s="27" customFormat="1" ht="24" hidden="1" customHeight="1">
      <c r="B64" s="154" t="s">
        <v>223</v>
      </c>
      <c r="C64" s="159" t="s">
        <v>200</v>
      </c>
      <c r="D64" s="156" t="s">
        <v>24</v>
      </c>
      <c r="E64" s="157" t="s">
        <v>25</v>
      </c>
      <c r="F64" s="154" t="s">
        <v>224</v>
      </c>
      <c r="G64" s="159" t="s">
        <v>225</v>
      </c>
      <c r="H64" s="156" t="s">
        <v>24</v>
      </c>
      <c r="I64" s="157" t="s">
        <v>25</v>
      </c>
    </row>
    <row r="65" spans="2:14" s="27" customFormat="1" ht="14.45" hidden="1" customHeight="1">
      <c r="B65" s="51">
        <v>1</v>
      </c>
      <c r="C65" s="60" t="s">
        <v>215</v>
      </c>
      <c r="D65" s="59" t="s">
        <v>26</v>
      </c>
      <c r="E65" s="52">
        <v>2</v>
      </c>
      <c r="F65" s="51">
        <v>100</v>
      </c>
      <c r="G65" s="54" t="s">
        <v>27</v>
      </c>
      <c r="H65" s="55" t="s">
        <v>28</v>
      </c>
      <c r="I65" s="52">
        <v>2</v>
      </c>
      <c r="N65" s="54" t="s">
        <v>27</v>
      </c>
    </row>
    <row r="66" spans="2:14" s="27" customFormat="1" ht="14.45" hidden="1" customHeight="1">
      <c r="B66" s="40">
        <v>2</v>
      </c>
      <c r="C66" s="54" t="s">
        <v>29</v>
      </c>
      <c r="D66" s="55" t="s">
        <v>26</v>
      </c>
      <c r="E66" s="52">
        <v>2</v>
      </c>
      <c r="F66" s="51">
        <v>101</v>
      </c>
      <c r="G66" s="54" t="s">
        <v>30</v>
      </c>
      <c r="H66" s="55" t="s">
        <v>28</v>
      </c>
      <c r="I66" s="52">
        <v>2</v>
      </c>
      <c r="N66" s="54" t="s">
        <v>30</v>
      </c>
    </row>
    <row r="67" spans="2:14" s="27" customFormat="1" ht="14.45" hidden="1" customHeight="1">
      <c r="B67" s="51">
        <v>3</v>
      </c>
      <c r="C67" s="54" t="s">
        <v>216</v>
      </c>
      <c r="D67" s="55" t="s">
        <v>26</v>
      </c>
      <c r="E67" s="52">
        <v>2</v>
      </c>
      <c r="F67" s="51">
        <v>102</v>
      </c>
      <c r="G67" s="54" t="s">
        <v>41</v>
      </c>
      <c r="H67" s="55" t="s">
        <v>28</v>
      </c>
      <c r="I67" s="52">
        <v>2</v>
      </c>
      <c r="N67" s="54" t="s">
        <v>226</v>
      </c>
    </row>
    <row r="68" spans="2:14" s="27" customFormat="1" ht="14.45" hidden="1" customHeight="1">
      <c r="B68" s="40">
        <v>4</v>
      </c>
      <c r="C68" s="54" t="s">
        <v>31</v>
      </c>
      <c r="D68" s="55" t="s">
        <v>26</v>
      </c>
      <c r="E68" s="52">
        <v>2</v>
      </c>
      <c r="F68" s="51">
        <v>103</v>
      </c>
      <c r="G68" s="54" t="s">
        <v>32</v>
      </c>
      <c r="H68" s="55" t="s">
        <v>28</v>
      </c>
      <c r="I68" s="52">
        <v>2</v>
      </c>
      <c r="N68" s="54" t="s">
        <v>32</v>
      </c>
    </row>
    <row r="69" spans="2:14" s="27" customFormat="1" ht="14.45" hidden="1" customHeight="1">
      <c r="B69" s="51">
        <v>5</v>
      </c>
      <c r="C69" s="54" t="s">
        <v>227</v>
      </c>
      <c r="D69" s="55" t="s">
        <v>33</v>
      </c>
      <c r="E69" s="52">
        <v>2</v>
      </c>
      <c r="F69" s="51">
        <v>104</v>
      </c>
      <c r="G69" s="54" t="s">
        <v>35</v>
      </c>
      <c r="H69" s="55" t="s">
        <v>28</v>
      </c>
      <c r="I69" s="52">
        <v>2</v>
      </c>
      <c r="N69" s="54" t="s">
        <v>35</v>
      </c>
    </row>
    <row r="70" spans="2:14" s="27" customFormat="1" ht="14.45" hidden="1" customHeight="1">
      <c r="B70" s="40">
        <v>6</v>
      </c>
      <c r="C70" s="54" t="s">
        <v>217</v>
      </c>
      <c r="D70" s="55" t="s">
        <v>33</v>
      </c>
      <c r="E70" s="52">
        <v>2</v>
      </c>
      <c r="F70" s="51">
        <v>105</v>
      </c>
      <c r="G70" s="54" t="s">
        <v>36</v>
      </c>
      <c r="H70" s="55" t="s">
        <v>28</v>
      </c>
      <c r="I70" s="52">
        <v>6</v>
      </c>
      <c r="N70" s="54" t="s">
        <v>36</v>
      </c>
    </row>
    <row r="71" spans="2:14" s="27" customFormat="1" ht="14.45" hidden="1" customHeight="1">
      <c r="B71" s="51">
        <v>7</v>
      </c>
      <c r="C71" s="54" t="s">
        <v>38</v>
      </c>
      <c r="D71" s="55" t="s">
        <v>26</v>
      </c>
      <c r="E71" s="52">
        <v>2</v>
      </c>
      <c r="F71" s="51">
        <v>106</v>
      </c>
      <c r="G71" s="54" t="s">
        <v>39</v>
      </c>
      <c r="H71" s="55" t="s">
        <v>28</v>
      </c>
      <c r="I71" s="52">
        <v>2</v>
      </c>
      <c r="N71" s="54" t="s">
        <v>39</v>
      </c>
    </row>
    <row r="72" spans="2:14" s="27" customFormat="1" ht="14.45" hidden="1" customHeight="1">
      <c r="B72" s="40">
        <v>8</v>
      </c>
      <c r="C72" s="54" t="s">
        <v>44</v>
      </c>
      <c r="D72" s="55" t="s">
        <v>26</v>
      </c>
      <c r="E72" s="52">
        <v>2</v>
      </c>
      <c r="F72" s="51">
        <v>107</v>
      </c>
      <c r="G72" s="54" t="s">
        <v>42</v>
      </c>
      <c r="H72" s="56" t="s">
        <v>28</v>
      </c>
      <c r="I72" s="52">
        <v>2</v>
      </c>
      <c r="N72" s="54" t="s">
        <v>42</v>
      </c>
    </row>
    <row r="73" spans="2:14" s="27" customFormat="1" ht="14.45" hidden="1" customHeight="1">
      <c r="B73" s="51">
        <v>9</v>
      </c>
      <c r="C73" s="54" t="s">
        <v>47</v>
      </c>
      <c r="D73" s="55" t="s">
        <v>33</v>
      </c>
      <c r="E73" s="52">
        <v>2</v>
      </c>
      <c r="F73" s="51">
        <v>108</v>
      </c>
      <c r="G73" s="54" t="s">
        <v>45</v>
      </c>
      <c r="H73" s="56" t="s">
        <v>28</v>
      </c>
      <c r="I73" s="52">
        <v>2</v>
      </c>
      <c r="N73" s="54" t="s">
        <v>45</v>
      </c>
    </row>
    <row r="74" spans="2:14" s="27" customFormat="1" ht="14.45" hidden="1" customHeight="1">
      <c r="B74" s="40">
        <v>10</v>
      </c>
      <c r="C74" s="54" t="s">
        <v>218</v>
      </c>
      <c r="D74" s="55" t="s">
        <v>26</v>
      </c>
      <c r="E74" s="52">
        <v>2</v>
      </c>
      <c r="F74" s="51">
        <v>109</v>
      </c>
      <c r="G74" s="54" t="s">
        <v>48</v>
      </c>
      <c r="H74" s="55" t="s">
        <v>28</v>
      </c>
      <c r="I74" s="52">
        <v>2</v>
      </c>
      <c r="N74" s="54" t="s">
        <v>48</v>
      </c>
    </row>
    <row r="75" spans="2:14" s="27" customFormat="1" ht="14.45" hidden="1" customHeight="1">
      <c r="B75" s="51">
        <v>11</v>
      </c>
      <c r="C75" s="54" t="s">
        <v>54</v>
      </c>
      <c r="D75" s="55" t="s">
        <v>43</v>
      </c>
      <c r="E75" s="52">
        <v>2</v>
      </c>
      <c r="F75" s="51">
        <v>110</v>
      </c>
      <c r="G75" s="54" t="s">
        <v>51</v>
      </c>
      <c r="H75" s="55" t="s">
        <v>28</v>
      </c>
      <c r="I75" s="52">
        <v>2</v>
      </c>
      <c r="N75" s="54" t="s">
        <v>51</v>
      </c>
    </row>
    <row r="76" spans="2:14" s="27" customFormat="1" ht="14.45" hidden="1" customHeight="1">
      <c r="B76" s="40">
        <v>12</v>
      </c>
      <c r="C76" s="54" t="s">
        <v>202</v>
      </c>
      <c r="D76" s="55" t="s">
        <v>26</v>
      </c>
      <c r="E76" s="52">
        <v>2</v>
      </c>
      <c r="F76" s="51">
        <v>111</v>
      </c>
      <c r="G76" s="54" t="s">
        <v>52</v>
      </c>
      <c r="H76" s="55" t="s">
        <v>28</v>
      </c>
      <c r="I76" s="52">
        <v>2</v>
      </c>
      <c r="N76" s="54" t="s">
        <v>52</v>
      </c>
    </row>
    <row r="77" spans="2:14" s="27" customFormat="1" ht="14.45" hidden="1" customHeight="1">
      <c r="B77" s="51">
        <v>13</v>
      </c>
      <c r="C77" s="54" t="s">
        <v>57</v>
      </c>
      <c r="D77" s="55" t="s">
        <v>26</v>
      </c>
      <c r="E77" s="52">
        <v>1</v>
      </c>
      <c r="F77" s="51">
        <v>112</v>
      </c>
      <c r="G77" s="54" t="s">
        <v>53</v>
      </c>
      <c r="H77" s="55" t="s">
        <v>28</v>
      </c>
      <c r="I77" s="52">
        <v>2</v>
      </c>
      <c r="N77" s="54" t="s">
        <v>53</v>
      </c>
    </row>
    <row r="78" spans="2:14" s="27" customFormat="1" ht="14.45" hidden="1" customHeight="1">
      <c r="B78" s="40">
        <v>14</v>
      </c>
      <c r="C78" s="54" t="s">
        <v>59</v>
      </c>
      <c r="D78" s="55" t="s">
        <v>26</v>
      </c>
      <c r="E78" s="52">
        <v>1</v>
      </c>
      <c r="F78" s="51">
        <v>113</v>
      </c>
      <c r="G78" s="54" t="s">
        <v>55</v>
      </c>
      <c r="H78" s="55" t="s">
        <v>28</v>
      </c>
      <c r="I78" s="52">
        <v>2</v>
      </c>
      <c r="N78" s="54" t="s">
        <v>55</v>
      </c>
    </row>
    <row r="79" spans="2:14" s="27" customFormat="1" ht="14.45" hidden="1" customHeight="1">
      <c r="B79" s="51">
        <v>15</v>
      </c>
      <c r="C79" s="54" t="s">
        <v>61</v>
      </c>
      <c r="D79" s="55" t="s">
        <v>26</v>
      </c>
      <c r="E79" s="52">
        <v>1</v>
      </c>
      <c r="F79" s="51">
        <v>114</v>
      </c>
      <c r="G79" s="54" t="s">
        <v>56</v>
      </c>
      <c r="H79" s="55" t="s">
        <v>28</v>
      </c>
      <c r="I79" s="52">
        <v>2</v>
      </c>
      <c r="N79" s="54" t="s">
        <v>56</v>
      </c>
    </row>
    <row r="80" spans="2:14" s="27" customFormat="1" ht="14.45" hidden="1" customHeight="1">
      <c r="B80" s="40">
        <v>16</v>
      </c>
      <c r="C80" s="54" t="s">
        <v>63</v>
      </c>
      <c r="D80" s="55" t="s">
        <v>33</v>
      </c>
      <c r="E80" s="52">
        <v>1</v>
      </c>
      <c r="F80" s="51">
        <v>115</v>
      </c>
      <c r="G80" s="54" t="s">
        <v>58</v>
      </c>
      <c r="H80" s="55" t="s">
        <v>28</v>
      </c>
      <c r="I80" s="52">
        <v>2</v>
      </c>
      <c r="N80" s="54" t="s">
        <v>58</v>
      </c>
    </row>
    <row r="81" spans="2:14" s="27" customFormat="1" ht="14.45" hidden="1" customHeight="1">
      <c r="B81" s="51">
        <v>17</v>
      </c>
      <c r="C81" s="54" t="s">
        <v>193</v>
      </c>
      <c r="D81" s="55" t="s">
        <v>43</v>
      </c>
      <c r="E81" s="52">
        <v>1</v>
      </c>
      <c r="F81" s="51">
        <v>116</v>
      </c>
      <c r="G81" s="54" t="s">
        <v>60</v>
      </c>
      <c r="H81" s="55" t="s">
        <v>28</v>
      </c>
      <c r="I81" s="52">
        <v>2</v>
      </c>
      <c r="N81" s="54" t="s">
        <v>60</v>
      </c>
    </row>
    <row r="82" spans="2:14" s="27" customFormat="1" ht="14.45" hidden="1" customHeight="1">
      <c r="B82" s="40">
        <v>18</v>
      </c>
      <c r="C82" s="54" t="s">
        <v>66</v>
      </c>
      <c r="D82" s="55" t="s">
        <v>26</v>
      </c>
      <c r="E82" s="52">
        <v>1</v>
      </c>
      <c r="F82" s="51">
        <v>117</v>
      </c>
      <c r="G82" s="54" t="s">
        <v>62</v>
      </c>
      <c r="H82" s="55" t="s">
        <v>28</v>
      </c>
      <c r="I82" s="52">
        <v>2</v>
      </c>
      <c r="N82" s="54" t="s">
        <v>62</v>
      </c>
    </row>
    <row r="83" spans="2:14" s="27" customFormat="1" ht="14.45" hidden="1" customHeight="1">
      <c r="B83" s="51">
        <v>19</v>
      </c>
      <c r="C83" s="54" t="s">
        <v>68</v>
      </c>
      <c r="D83" s="55" t="s">
        <v>26</v>
      </c>
      <c r="E83" s="52">
        <v>1</v>
      </c>
      <c r="F83" s="51">
        <v>118</v>
      </c>
      <c r="G83" s="54" t="s">
        <v>64</v>
      </c>
      <c r="H83" s="55" t="s">
        <v>28</v>
      </c>
      <c r="I83" s="52">
        <v>2</v>
      </c>
      <c r="N83" s="54" t="s">
        <v>64</v>
      </c>
    </row>
    <row r="84" spans="2:14" s="27" customFormat="1" ht="14.45" hidden="1" customHeight="1">
      <c r="B84" s="40">
        <v>20</v>
      </c>
      <c r="C84" s="54" t="s">
        <v>716</v>
      </c>
      <c r="D84" s="55" t="s">
        <v>26</v>
      </c>
      <c r="E84" s="31">
        <v>1</v>
      </c>
      <c r="F84" s="51">
        <v>119</v>
      </c>
      <c r="G84" s="57" t="s">
        <v>219</v>
      </c>
      <c r="H84" s="58" t="s">
        <v>49</v>
      </c>
      <c r="I84" s="53">
        <v>2</v>
      </c>
      <c r="N84" s="57" t="s">
        <v>65</v>
      </c>
    </row>
    <row r="85" spans="2:14" s="27" customFormat="1" ht="14.45" hidden="1" customHeight="1">
      <c r="B85" s="51">
        <v>21</v>
      </c>
      <c r="C85" s="54" t="s">
        <v>73</v>
      </c>
      <c r="D85" s="56" t="s">
        <v>26</v>
      </c>
      <c r="E85" s="31">
        <v>1</v>
      </c>
      <c r="F85" s="51">
        <v>120</v>
      </c>
      <c r="G85" s="54" t="s">
        <v>67</v>
      </c>
      <c r="H85" s="55" t="s">
        <v>28</v>
      </c>
      <c r="I85" s="52">
        <v>2</v>
      </c>
      <c r="N85" s="54" t="s">
        <v>67</v>
      </c>
    </row>
    <row r="86" spans="2:14" s="27" customFormat="1" ht="14.45" hidden="1" customHeight="1">
      <c r="B86" s="40">
        <v>22</v>
      </c>
      <c r="C86" s="54" t="s">
        <v>50</v>
      </c>
      <c r="D86" s="56" t="s">
        <v>46</v>
      </c>
      <c r="E86" s="31">
        <v>2</v>
      </c>
      <c r="F86" s="51">
        <v>121</v>
      </c>
      <c r="G86" s="54" t="s">
        <v>69</v>
      </c>
      <c r="H86" s="55" t="s">
        <v>28</v>
      </c>
      <c r="I86" s="52">
        <v>2</v>
      </c>
      <c r="N86" s="54" t="s">
        <v>69</v>
      </c>
    </row>
    <row r="87" spans="2:14" s="27" customFormat="1" ht="14.45" hidden="1" customHeight="1">
      <c r="B87" s="51">
        <v>23</v>
      </c>
      <c r="C87" s="54" t="s">
        <v>75</v>
      </c>
      <c r="D87" s="55" t="s">
        <v>26</v>
      </c>
      <c r="E87" s="52">
        <v>2</v>
      </c>
      <c r="F87" s="51">
        <v>122</v>
      </c>
      <c r="G87" s="54" t="s">
        <v>203</v>
      </c>
      <c r="H87" s="55" t="s">
        <v>28</v>
      </c>
      <c r="I87" s="52">
        <v>2</v>
      </c>
      <c r="N87" s="54" t="s">
        <v>71</v>
      </c>
    </row>
    <row r="88" spans="2:14" s="27" customFormat="1" ht="14.45" hidden="1" customHeight="1">
      <c r="B88" s="40">
        <v>24</v>
      </c>
      <c r="C88" s="54" t="s">
        <v>76</v>
      </c>
      <c r="D88" s="55" t="s">
        <v>37</v>
      </c>
      <c r="E88" s="52">
        <v>2</v>
      </c>
      <c r="F88" s="322">
        <f>SUM(I65:I118)</f>
        <v>50</v>
      </c>
      <c r="G88" s="322"/>
      <c r="H88" s="322"/>
      <c r="I88" s="322"/>
    </row>
    <row r="89" spans="2:14" s="27" customFormat="1" ht="14.45" hidden="1" customHeight="1">
      <c r="B89" s="51">
        <v>25</v>
      </c>
      <c r="C89" s="54" t="s">
        <v>77</v>
      </c>
      <c r="D89" s="55" t="s">
        <v>37</v>
      </c>
      <c r="E89" s="52">
        <v>2</v>
      </c>
      <c r="F89" s="29"/>
      <c r="G89" s="37"/>
      <c r="H89" s="34"/>
      <c r="I89" s="34"/>
      <c r="J89" s="37"/>
      <c r="K89" s="37"/>
    </row>
    <row r="90" spans="2:14" s="27" customFormat="1" ht="14.45" hidden="1" customHeight="1">
      <c r="B90" s="40">
        <v>26</v>
      </c>
      <c r="C90" s="54" t="s">
        <v>78</v>
      </c>
      <c r="D90" s="55" t="s">
        <v>26</v>
      </c>
      <c r="E90" s="52">
        <v>2</v>
      </c>
      <c r="F90" s="29"/>
      <c r="G90" s="37"/>
      <c r="H90" s="34"/>
      <c r="I90" s="34"/>
      <c r="J90" s="37"/>
      <c r="K90" s="37"/>
      <c r="L90" s="29"/>
      <c r="M90" s="36"/>
      <c r="N90" s="37"/>
    </row>
    <row r="91" spans="2:14" s="27" customFormat="1" ht="14.45" hidden="1" customHeight="1">
      <c r="B91" s="51">
        <v>27</v>
      </c>
      <c r="C91" s="54" t="s">
        <v>79</v>
      </c>
      <c r="D91" s="55" t="s">
        <v>26</v>
      </c>
      <c r="E91" s="52">
        <v>2</v>
      </c>
      <c r="F91" s="29"/>
      <c r="G91" s="37"/>
      <c r="H91" s="37"/>
      <c r="I91" s="37"/>
      <c r="J91" s="37"/>
      <c r="K91" s="37"/>
    </row>
    <row r="92" spans="2:14" s="27" customFormat="1" ht="14.45" hidden="1" customHeight="1">
      <c r="B92" s="40">
        <v>28</v>
      </c>
      <c r="C92" s="54" t="s">
        <v>80</v>
      </c>
      <c r="D92" s="55" t="s">
        <v>37</v>
      </c>
      <c r="E92" s="52">
        <v>4</v>
      </c>
      <c r="F92" s="29"/>
      <c r="G92" s="37"/>
      <c r="H92" s="37"/>
      <c r="I92" s="37"/>
      <c r="J92" s="37"/>
      <c r="K92" s="37"/>
    </row>
    <row r="93" spans="2:14" s="27" customFormat="1" ht="14.45" hidden="1" customHeight="1">
      <c r="B93" s="51">
        <v>29</v>
      </c>
      <c r="C93" s="54" t="s">
        <v>74</v>
      </c>
      <c r="D93" s="55" t="s">
        <v>46</v>
      </c>
      <c r="E93" s="52">
        <v>2</v>
      </c>
      <c r="F93" s="29"/>
      <c r="G93" s="37"/>
      <c r="H93" s="37"/>
      <c r="I93" s="37"/>
      <c r="J93" s="37"/>
      <c r="K93" s="37"/>
    </row>
    <row r="94" spans="2:14" s="27" customFormat="1" ht="14.45" hidden="1" customHeight="1">
      <c r="B94" s="40">
        <v>30</v>
      </c>
      <c r="C94" s="54" t="s">
        <v>81</v>
      </c>
      <c r="D94" s="55" t="s">
        <v>26</v>
      </c>
      <c r="E94" s="52">
        <v>1</v>
      </c>
      <c r="F94" s="29"/>
      <c r="G94" s="37"/>
      <c r="H94" s="34"/>
      <c r="I94" s="34"/>
      <c r="J94" s="37"/>
      <c r="K94" s="37"/>
    </row>
    <row r="95" spans="2:14" s="27" customFormat="1" ht="14.45" hidden="1" customHeight="1">
      <c r="B95" s="51">
        <v>31</v>
      </c>
      <c r="C95" s="54" t="s">
        <v>82</v>
      </c>
      <c r="D95" s="55" t="s">
        <v>26</v>
      </c>
      <c r="E95" s="52">
        <v>2</v>
      </c>
      <c r="F95" s="29"/>
      <c r="G95" s="37"/>
      <c r="H95" s="34"/>
      <c r="I95" s="34"/>
      <c r="J95" s="37"/>
      <c r="K95" s="37"/>
    </row>
    <row r="96" spans="2:14" s="27" customFormat="1" ht="14.45" hidden="1" customHeight="1">
      <c r="B96" s="40">
        <v>32</v>
      </c>
      <c r="C96" s="54" t="s">
        <v>83</v>
      </c>
      <c r="D96" s="55" t="s">
        <v>26</v>
      </c>
      <c r="E96" s="52">
        <v>1</v>
      </c>
      <c r="F96" s="29"/>
      <c r="G96" s="37"/>
      <c r="H96" s="37"/>
      <c r="I96" s="37"/>
      <c r="J96" s="37"/>
      <c r="K96" s="37"/>
    </row>
    <row r="97" spans="2:11" s="27" customFormat="1" ht="14.45" hidden="1" customHeight="1">
      <c r="B97" s="51">
        <v>33</v>
      </c>
      <c r="C97" s="54" t="s">
        <v>209</v>
      </c>
      <c r="D97" s="55" t="s">
        <v>43</v>
      </c>
      <c r="E97" s="52">
        <v>1</v>
      </c>
      <c r="F97" s="29"/>
      <c r="G97" s="37"/>
      <c r="H97" s="37"/>
      <c r="I97" s="37"/>
      <c r="J97" s="37"/>
      <c r="K97" s="37"/>
    </row>
    <row r="98" spans="2:11" s="27" customFormat="1" ht="14.45" hidden="1" customHeight="1">
      <c r="B98" s="40">
        <v>34</v>
      </c>
      <c r="C98" s="54" t="s">
        <v>228</v>
      </c>
      <c r="D98" s="55" t="s">
        <v>33</v>
      </c>
      <c r="E98" s="52">
        <v>2</v>
      </c>
      <c r="F98" s="29"/>
      <c r="G98" s="49"/>
      <c r="H98" s="35"/>
      <c r="I98" s="28"/>
      <c r="J98" s="37"/>
      <c r="K98" s="37"/>
    </row>
    <row r="99" spans="2:11" s="27" customFormat="1" ht="14.45" hidden="1" customHeight="1">
      <c r="B99" s="51">
        <v>35</v>
      </c>
      <c r="C99" s="54" t="s">
        <v>85</v>
      </c>
      <c r="D99" s="55" t="s">
        <v>40</v>
      </c>
      <c r="E99" s="52">
        <v>2</v>
      </c>
      <c r="F99" s="29"/>
      <c r="G99" s="37"/>
      <c r="H99" s="34"/>
      <c r="I99" s="34"/>
      <c r="J99" s="37"/>
      <c r="K99" s="37"/>
    </row>
    <row r="100" spans="2:11" s="27" customFormat="1" ht="14.45" hidden="1" customHeight="1">
      <c r="B100" s="40">
        <v>36</v>
      </c>
      <c r="C100" s="54" t="s">
        <v>86</v>
      </c>
      <c r="D100" s="55" t="s">
        <v>40</v>
      </c>
      <c r="E100" s="52">
        <v>2</v>
      </c>
      <c r="F100" s="29"/>
      <c r="G100" s="37"/>
      <c r="H100" s="37"/>
      <c r="I100" s="37"/>
      <c r="J100" s="37"/>
      <c r="K100" s="37"/>
    </row>
    <row r="101" spans="2:11" s="27" customFormat="1" ht="14.45" hidden="1" customHeight="1">
      <c r="B101" s="51">
        <v>37</v>
      </c>
      <c r="C101" s="54" t="s">
        <v>87</v>
      </c>
      <c r="D101" s="56" t="s">
        <v>43</v>
      </c>
      <c r="E101" s="52">
        <v>2</v>
      </c>
      <c r="F101" s="29"/>
      <c r="G101" s="37"/>
      <c r="H101" s="37"/>
      <c r="I101" s="37"/>
      <c r="J101" s="37"/>
      <c r="K101" s="37"/>
    </row>
    <row r="102" spans="2:11" s="27" customFormat="1" ht="14.45" hidden="1" customHeight="1">
      <c r="B102" s="40">
        <v>38</v>
      </c>
      <c r="C102" s="54" t="s">
        <v>211</v>
      </c>
      <c r="D102" s="55" t="s">
        <v>43</v>
      </c>
      <c r="E102" s="52">
        <v>2</v>
      </c>
      <c r="F102" s="29"/>
      <c r="G102" s="37"/>
      <c r="H102" s="29"/>
      <c r="I102" s="29"/>
      <c r="J102" s="37"/>
      <c r="K102" s="37"/>
    </row>
    <row r="103" spans="2:11" s="27" customFormat="1" ht="14.45" hidden="1" customHeight="1">
      <c r="B103" s="51">
        <v>39</v>
      </c>
      <c r="C103" s="54" t="s">
        <v>89</v>
      </c>
      <c r="D103" s="55" t="s">
        <v>33</v>
      </c>
      <c r="E103" s="52">
        <v>2</v>
      </c>
      <c r="F103" s="29"/>
      <c r="G103" s="37"/>
      <c r="H103" s="34"/>
      <c r="I103" s="34"/>
      <c r="J103" s="37"/>
      <c r="K103" s="37"/>
    </row>
    <row r="104" spans="2:11" s="27" customFormat="1" ht="14.45" hidden="1" customHeight="1">
      <c r="B104" s="40">
        <v>40</v>
      </c>
      <c r="C104" s="54" t="s">
        <v>90</v>
      </c>
      <c r="D104" s="56" t="s">
        <v>40</v>
      </c>
      <c r="E104" s="52">
        <v>4</v>
      </c>
      <c r="F104" s="29"/>
      <c r="G104" s="37"/>
      <c r="H104" s="34"/>
      <c r="I104" s="34"/>
      <c r="J104" s="37"/>
      <c r="K104" s="37"/>
    </row>
    <row r="105" spans="2:11" s="27" customFormat="1" ht="14.45" hidden="1" customHeight="1">
      <c r="B105" s="51">
        <v>41</v>
      </c>
      <c r="C105" s="54" t="s">
        <v>205</v>
      </c>
      <c r="D105" s="55" t="s">
        <v>26</v>
      </c>
      <c r="E105" s="52">
        <v>2</v>
      </c>
      <c r="F105" s="29"/>
      <c r="G105" s="37"/>
      <c r="H105" s="34"/>
      <c r="I105" s="34"/>
      <c r="J105" s="37"/>
      <c r="K105" s="37"/>
    </row>
    <row r="106" spans="2:11" s="27" customFormat="1" ht="14.45" hidden="1" customHeight="1">
      <c r="B106" s="51">
        <v>42</v>
      </c>
      <c r="C106" s="54" t="s">
        <v>91</v>
      </c>
      <c r="D106" s="55" t="s">
        <v>43</v>
      </c>
      <c r="E106" s="52">
        <v>2</v>
      </c>
      <c r="F106" s="29"/>
      <c r="G106" s="37"/>
      <c r="H106" s="37"/>
      <c r="I106" s="37"/>
      <c r="J106" s="37"/>
      <c r="K106" s="37"/>
    </row>
    <row r="107" spans="2:11" s="27" customFormat="1" ht="14.45" hidden="1" customHeight="1">
      <c r="B107" s="40">
        <v>43</v>
      </c>
      <c r="C107" s="54" t="s">
        <v>92</v>
      </c>
      <c r="D107" s="55" t="s">
        <v>43</v>
      </c>
      <c r="E107" s="52">
        <v>2</v>
      </c>
      <c r="F107" s="29"/>
      <c r="G107" s="37"/>
      <c r="H107" s="37"/>
      <c r="I107" s="37"/>
      <c r="J107" s="37"/>
      <c r="K107" s="37"/>
    </row>
    <row r="108" spans="2:11" s="27" customFormat="1" ht="14.45" hidden="1" customHeight="1">
      <c r="B108" s="51">
        <v>44</v>
      </c>
      <c r="C108" s="54" t="s">
        <v>206</v>
      </c>
      <c r="D108" s="55" t="s">
        <v>33</v>
      </c>
      <c r="E108" s="52">
        <v>1</v>
      </c>
      <c r="F108" s="29"/>
      <c r="G108" s="49"/>
      <c r="H108" s="35"/>
      <c r="I108" s="28"/>
      <c r="J108" s="37"/>
      <c r="K108" s="37"/>
    </row>
    <row r="109" spans="2:11" s="27" customFormat="1" ht="14.45" hidden="1" customHeight="1">
      <c r="B109" s="40">
        <v>45</v>
      </c>
      <c r="C109" s="54" t="s">
        <v>207</v>
      </c>
      <c r="D109" s="55" t="s">
        <v>26</v>
      </c>
      <c r="E109" s="52">
        <v>1</v>
      </c>
      <c r="F109" s="29"/>
      <c r="G109" s="37"/>
      <c r="H109" s="34"/>
      <c r="I109" s="34"/>
      <c r="J109" s="37"/>
      <c r="K109" s="37"/>
    </row>
    <row r="110" spans="2:11" s="27" customFormat="1" ht="14.45" hidden="1" customHeight="1">
      <c r="B110" s="51"/>
      <c r="C110" s="54"/>
      <c r="D110" s="55"/>
      <c r="E110" s="52"/>
      <c r="F110" s="29"/>
      <c r="G110" s="37"/>
      <c r="H110" s="34"/>
      <c r="I110" s="34"/>
      <c r="J110" s="37"/>
      <c r="K110" s="37"/>
    </row>
    <row r="111" spans="2:11" s="27" customFormat="1" ht="14.45" hidden="1" customHeight="1">
      <c r="B111" s="40"/>
      <c r="C111" s="54"/>
      <c r="D111" s="55"/>
      <c r="E111" s="52"/>
      <c r="F111" s="29"/>
      <c r="G111" s="37"/>
      <c r="H111" s="37"/>
      <c r="I111" s="37"/>
      <c r="J111" s="37"/>
      <c r="K111" s="37"/>
    </row>
    <row r="112" spans="2:11" s="27" customFormat="1" ht="14.45" hidden="1" customHeight="1">
      <c r="B112" s="51"/>
      <c r="C112" s="54"/>
      <c r="D112" s="55"/>
      <c r="E112" s="52"/>
      <c r="F112" s="29"/>
      <c r="G112" s="37"/>
      <c r="H112" s="37"/>
      <c r="I112" s="37"/>
      <c r="J112" s="37"/>
      <c r="K112" s="37"/>
    </row>
    <row r="113" spans="2:13" s="27" customFormat="1" ht="14.45" hidden="1" customHeight="1">
      <c r="B113" s="40"/>
      <c r="C113" s="54"/>
      <c r="D113" s="55"/>
      <c r="E113" s="52"/>
      <c r="F113" s="29"/>
      <c r="G113" s="37"/>
      <c r="H113" s="37"/>
      <c r="I113" s="37"/>
      <c r="J113" s="37"/>
      <c r="K113" s="37"/>
    </row>
    <row r="114" spans="2:13" s="27" customFormat="1" ht="14.45" hidden="1" customHeight="1">
      <c r="B114" s="51"/>
      <c r="C114" s="54"/>
      <c r="D114" s="55"/>
      <c r="E114" s="52"/>
      <c r="F114" s="29"/>
      <c r="G114" s="37"/>
      <c r="H114" s="37"/>
      <c r="I114" s="37"/>
      <c r="J114" s="37"/>
      <c r="K114" s="37"/>
    </row>
    <row r="115" spans="2:13" s="27" customFormat="1" ht="14.45" hidden="1" customHeight="1">
      <c r="B115" s="40"/>
      <c r="C115" s="54"/>
      <c r="D115" s="55"/>
      <c r="E115" s="52"/>
      <c r="F115" s="29"/>
      <c r="G115" s="37"/>
      <c r="H115" s="37"/>
      <c r="I115" s="37"/>
      <c r="J115" s="37"/>
      <c r="K115" s="37"/>
    </row>
    <row r="116" spans="2:13" s="27" customFormat="1" ht="14.45" hidden="1" customHeight="1">
      <c r="B116" s="51"/>
      <c r="C116" s="54"/>
      <c r="D116" s="56"/>
      <c r="E116" s="31"/>
      <c r="F116" s="34"/>
      <c r="G116" s="37"/>
      <c r="H116" s="37"/>
      <c r="I116" s="37"/>
      <c r="J116" s="37"/>
      <c r="K116" s="37"/>
    </row>
    <row r="117" spans="2:13" s="27" customFormat="1" ht="14.45" hidden="1" customHeight="1">
      <c r="B117" s="40"/>
      <c r="C117" s="54"/>
      <c r="D117" s="56"/>
      <c r="E117" s="52"/>
      <c r="F117" s="29"/>
      <c r="G117" s="37"/>
      <c r="H117" s="37"/>
      <c r="I117" s="37"/>
      <c r="J117" s="37"/>
      <c r="K117" s="37"/>
    </row>
    <row r="118" spans="2:13" s="27" customFormat="1" ht="14.45" hidden="1" customHeight="1">
      <c r="B118" s="51"/>
      <c r="C118" s="54"/>
      <c r="D118" s="56"/>
      <c r="E118" s="31"/>
      <c r="F118" s="34"/>
      <c r="G118" s="37"/>
      <c r="H118" s="34"/>
      <c r="I118" s="29"/>
      <c r="J118" s="37"/>
      <c r="K118" s="37"/>
    </row>
    <row r="119" spans="2:13" s="27" customFormat="1" ht="14.45" hidden="1" customHeight="1">
      <c r="B119" s="322">
        <f>SUM(E65:E118)</f>
        <v>80</v>
      </c>
      <c r="C119" s="322"/>
      <c r="D119" s="322"/>
      <c r="E119" s="322"/>
      <c r="F119" s="16"/>
    </row>
    <row r="120" spans="2:13" s="27" customFormat="1" ht="7.15" hidden="1" customHeight="1">
      <c r="B120" s="334"/>
      <c r="C120" s="334"/>
      <c r="D120" s="334"/>
      <c r="E120" s="334"/>
      <c r="F120" s="334"/>
      <c r="G120" s="334"/>
      <c r="H120" s="334"/>
      <c r="I120" s="334"/>
    </row>
    <row r="121" spans="2:13" s="24" customFormat="1" ht="19.149999999999999" hidden="1" customHeight="1">
      <c r="B121" s="335" t="s">
        <v>229</v>
      </c>
      <c r="C121" s="335"/>
      <c r="D121" s="38"/>
      <c r="E121" s="26"/>
      <c r="F121" s="26"/>
      <c r="H121" s="26"/>
      <c r="I121" s="26"/>
    </row>
    <row r="122" spans="2:13" s="24" customFormat="1" ht="21.6" hidden="1" customHeight="1">
      <c r="B122" s="325"/>
      <c r="C122" s="317" t="s">
        <v>230</v>
      </c>
      <c r="D122" s="318"/>
      <c r="E122" s="318"/>
      <c r="F122" s="318"/>
      <c r="G122" s="318"/>
      <c r="H122" s="318"/>
      <c r="I122" s="319"/>
    </row>
    <row r="123" spans="2:13" s="24" customFormat="1" ht="21.6" hidden="1" customHeight="1">
      <c r="B123" s="325"/>
      <c r="C123" s="317" t="s">
        <v>126</v>
      </c>
      <c r="D123" s="318"/>
      <c r="E123" s="319"/>
      <c r="F123" s="317" t="s">
        <v>127</v>
      </c>
      <c r="G123" s="318"/>
      <c r="H123" s="318"/>
      <c r="I123" s="319"/>
    </row>
    <row r="124" spans="2:13" s="26" customFormat="1" ht="28.9" hidden="1" customHeight="1">
      <c r="B124" s="154" t="s">
        <v>223</v>
      </c>
      <c r="C124" s="71" t="s">
        <v>231</v>
      </c>
      <c r="D124" s="156" t="s">
        <v>24</v>
      </c>
      <c r="E124" s="153" t="s">
        <v>25</v>
      </c>
      <c r="F124" s="154" t="s">
        <v>232</v>
      </c>
      <c r="G124" s="71" t="s">
        <v>233</v>
      </c>
      <c r="H124" s="156" t="s">
        <v>24</v>
      </c>
      <c r="I124" s="153" t="s">
        <v>25</v>
      </c>
      <c r="L124" s="72"/>
      <c r="M124" s="72"/>
    </row>
    <row r="125" spans="2:13" s="27" customFormat="1" ht="20.45" hidden="1" customHeight="1">
      <c r="B125" s="40">
        <v>1</v>
      </c>
      <c r="C125" s="60" t="s">
        <v>234</v>
      </c>
      <c r="D125" s="59" t="s">
        <v>26</v>
      </c>
      <c r="E125" s="31">
        <v>2</v>
      </c>
      <c r="F125" s="40">
        <v>100</v>
      </c>
      <c r="G125" s="69" t="s">
        <v>27</v>
      </c>
      <c r="H125" s="55" t="s">
        <v>28</v>
      </c>
      <c r="I125" s="52">
        <v>3</v>
      </c>
      <c r="J125" s="37"/>
      <c r="K125" s="37"/>
    </row>
    <row r="126" spans="2:13" s="27" customFormat="1" ht="20.45" hidden="1" customHeight="1">
      <c r="B126" s="40">
        <v>2</v>
      </c>
      <c r="C126" s="39" t="s">
        <v>29</v>
      </c>
      <c r="D126" s="56" t="s">
        <v>26</v>
      </c>
      <c r="E126" s="31">
        <v>2</v>
      </c>
      <c r="F126" s="40">
        <v>101</v>
      </c>
      <c r="G126" s="69" t="s">
        <v>30</v>
      </c>
      <c r="H126" s="55" t="s">
        <v>28</v>
      </c>
      <c r="I126" s="52">
        <v>3</v>
      </c>
    </row>
    <row r="127" spans="2:13" s="27" customFormat="1" ht="20.45" hidden="1" customHeight="1">
      <c r="B127" s="40">
        <v>3</v>
      </c>
      <c r="C127" s="39" t="s">
        <v>94</v>
      </c>
      <c r="D127" s="56" t="s">
        <v>26</v>
      </c>
      <c r="E127" s="31">
        <v>2</v>
      </c>
      <c r="F127" s="40">
        <v>102</v>
      </c>
      <c r="G127" s="39" t="s">
        <v>32</v>
      </c>
      <c r="H127" s="56" t="s">
        <v>28</v>
      </c>
      <c r="I127" s="31">
        <v>3</v>
      </c>
    </row>
    <row r="128" spans="2:13" s="27" customFormat="1" ht="20.45" hidden="1" customHeight="1">
      <c r="B128" s="40">
        <v>4</v>
      </c>
      <c r="C128" s="39" t="s">
        <v>38</v>
      </c>
      <c r="D128" s="56" t="s">
        <v>26</v>
      </c>
      <c r="E128" s="31">
        <v>2</v>
      </c>
      <c r="F128" s="40">
        <v>103</v>
      </c>
      <c r="G128" s="39" t="s">
        <v>35</v>
      </c>
      <c r="H128" s="56" t="s">
        <v>28</v>
      </c>
      <c r="I128" s="31">
        <v>2</v>
      </c>
    </row>
    <row r="129" spans="2:9" s="27" customFormat="1" ht="20.45" hidden="1" customHeight="1">
      <c r="B129" s="40">
        <v>5</v>
      </c>
      <c r="C129" s="39" t="s">
        <v>95</v>
      </c>
      <c r="D129" s="56" t="s">
        <v>26</v>
      </c>
      <c r="E129" s="31">
        <v>2</v>
      </c>
      <c r="F129" s="40">
        <v>104</v>
      </c>
      <c r="G129" s="39" t="s">
        <v>36</v>
      </c>
      <c r="H129" s="56" t="s">
        <v>28</v>
      </c>
      <c r="I129" s="31">
        <v>6</v>
      </c>
    </row>
    <row r="130" spans="2:9" s="27" customFormat="1" ht="20.45" hidden="1" customHeight="1">
      <c r="B130" s="40">
        <v>6</v>
      </c>
      <c r="C130" s="39" t="s">
        <v>96</v>
      </c>
      <c r="D130" s="56" t="s">
        <v>33</v>
      </c>
      <c r="E130" s="31">
        <v>2</v>
      </c>
      <c r="F130" s="40">
        <v>105</v>
      </c>
      <c r="G130" s="39" t="s">
        <v>45</v>
      </c>
      <c r="H130" s="56" t="s">
        <v>28</v>
      </c>
      <c r="I130" s="31">
        <v>2</v>
      </c>
    </row>
    <row r="131" spans="2:9" s="27" customFormat="1" ht="20.45" hidden="1" customHeight="1">
      <c r="B131" s="40">
        <v>7</v>
      </c>
      <c r="C131" s="39" t="s">
        <v>97</v>
      </c>
      <c r="D131" s="56" t="s">
        <v>40</v>
      </c>
      <c r="E131" s="31">
        <v>2</v>
      </c>
      <c r="F131" s="40">
        <v>106</v>
      </c>
      <c r="G131" s="39" t="s">
        <v>98</v>
      </c>
      <c r="H131" s="56" t="s">
        <v>28</v>
      </c>
      <c r="I131" s="31">
        <v>3</v>
      </c>
    </row>
    <row r="132" spans="2:9" s="27" customFormat="1" ht="20.45" hidden="1" customHeight="1">
      <c r="B132" s="40">
        <v>8</v>
      </c>
      <c r="C132" s="39" t="s">
        <v>208</v>
      </c>
      <c r="D132" s="56" t="s">
        <v>26</v>
      </c>
      <c r="E132" s="31">
        <v>2</v>
      </c>
      <c r="F132" s="40">
        <v>107</v>
      </c>
      <c r="G132" s="39" t="s">
        <v>99</v>
      </c>
      <c r="H132" s="56" t="s">
        <v>28</v>
      </c>
      <c r="I132" s="31">
        <v>3</v>
      </c>
    </row>
    <row r="133" spans="2:9" s="27" customFormat="1" ht="20.45" hidden="1" customHeight="1">
      <c r="B133" s="40">
        <v>9</v>
      </c>
      <c r="C133" s="39" t="s">
        <v>83</v>
      </c>
      <c r="D133" s="56" t="s">
        <v>26</v>
      </c>
      <c r="E133" s="31">
        <v>2</v>
      </c>
      <c r="F133" s="40">
        <v>108</v>
      </c>
      <c r="G133" s="39" t="s">
        <v>48</v>
      </c>
      <c r="H133" s="56" t="s">
        <v>28</v>
      </c>
      <c r="I133" s="31">
        <v>2</v>
      </c>
    </row>
    <row r="134" spans="2:9" s="27" customFormat="1" ht="20.45" hidden="1" customHeight="1">
      <c r="B134" s="40">
        <v>10</v>
      </c>
      <c r="C134" s="39" t="s">
        <v>193</v>
      </c>
      <c r="D134" s="56" t="s">
        <v>40</v>
      </c>
      <c r="E134" s="31">
        <v>2</v>
      </c>
      <c r="F134" s="40">
        <v>109</v>
      </c>
      <c r="G134" s="39" t="s">
        <v>42</v>
      </c>
      <c r="H134" s="56" t="s">
        <v>28</v>
      </c>
      <c r="I134" s="31">
        <v>2</v>
      </c>
    </row>
    <row r="135" spans="2:9" s="27" customFormat="1" ht="20.45" hidden="1" customHeight="1">
      <c r="B135" s="40">
        <v>11</v>
      </c>
      <c r="C135" s="39" t="s">
        <v>61</v>
      </c>
      <c r="D135" s="56" t="s">
        <v>26</v>
      </c>
      <c r="E135" s="31">
        <v>2</v>
      </c>
      <c r="F135" s="40">
        <v>110</v>
      </c>
      <c r="G135" s="39" t="s">
        <v>41</v>
      </c>
      <c r="H135" s="56" t="s">
        <v>28</v>
      </c>
      <c r="I135" s="31">
        <v>3</v>
      </c>
    </row>
    <row r="136" spans="2:9" s="27" customFormat="1" ht="20.45" hidden="1" customHeight="1">
      <c r="B136" s="40">
        <v>12</v>
      </c>
      <c r="C136" s="39" t="s">
        <v>70</v>
      </c>
      <c r="D136" s="56" t="s">
        <v>26</v>
      </c>
      <c r="E136" s="31">
        <v>2</v>
      </c>
      <c r="F136" s="40">
        <v>111</v>
      </c>
      <c r="G136" s="39" t="s">
        <v>53</v>
      </c>
      <c r="H136" s="56" t="s">
        <v>28</v>
      </c>
      <c r="I136" s="31">
        <v>3</v>
      </c>
    </row>
    <row r="137" spans="2:9" s="27" customFormat="1" ht="20.45" hidden="1" customHeight="1">
      <c r="B137" s="40">
        <v>13</v>
      </c>
      <c r="C137" s="39" t="s">
        <v>68</v>
      </c>
      <c r="D137" s="56" t="s">
        <v>26</v>
      </c>
      <c r="E137" s="31">
        <v>2</v>
      </c>
      <c r="F137" s="40">
        <v>112</v>
      </c>
      <c r="G137" s="39" t="s">
        <v>84</v>
      </c>
      <c r="H137" s="56" t="s">
        <v>49</v>
      </c>
      <c r="I137" s="31">
        <v>2</v>
      </c>
    </row>
    <row r="138" spans="2:9" s="27" customFormat="1" ht="20.45" hidden="1" customHeight="1">
      <c r="B138" s="40">
        <v>14</v>
      </c>
      <c r="C138" s="39" t="s">
        <v>100</v>
      </c>
      <c r="D138" s="56" t="s">
        <v>37</v>
      </c>
      <c r="E138" s="31">
        <v>2</v>
      </c>
      <c r="F138" s="40">
        <v>113</v>
      </c>
      <c r="G138" s="39" t="s">
        <v>56</v>
      </c>
      <c r="H138" s="56" t="s">
        <v>28</v>
      </c>
      <c r="I138" s="31">
        <v>2</v>
      </c>
    </row>
    <row r="139" spans="2:9" s="27" customFormat="1" ht="20.45" hidden="1" customHeight="1">
      <c r="B139" s="40">
        <v>15</v>
      </c>
      <c r="C139" s="39" t="s">
        <v>75</v>
      </c>
      <c r="D139" s="56" t="s">
        <v>26</v>
      </c>
      <c r="E139" s="31">
        <v>2</v>
      </c>
      <c r="F139" s="40">
        <v>114</v>
      </c>
      <c r="G139" s="39" t="s">
        <v>52</v>
      </c>
      <c r="H139" s="56" t="s">
        <v>28</v>
      </c>
      <c r="I139" s="31">
        <v>2</v>
      </c>
    </row>
    <row r="140" spans="2:9" s="27" customFormat="1" ht="20.45" hidden="1" customHeight="1">
      <c r="B140" s="40">
        <v>16</v>
      </c>
      <c r="C140" s="39" t="s">
        <v>204</v>
      </c>
      <c r="D140" s="56" t="s">
        <v>40</v>
      </c>
      <c r="E140" s="31">
        <v>2</v>
      </c>
      <c r="F140" s="40">
        <v>115</v>
      </c>
      <c r="G140" s="39" t="s">
        <v>58</v>
      </c>
      <c r="H140" s="56" t="s">
        <v>28</v>
      </c>
      <c r="I140" s="31">
        <v>2</v>
      </c>
    </row>
    <row r="141" spans="2:9" s="27" customFormat="1" ht="20.45" hidden="1" customHeight="1">
      <c r="B141" s="40">
        <v>17</v>
      </c>
      <c r="C141" s="39" t="s">
        <v>79</v>
      </c>
      <c r="D141" s="56" t="s">
        <v>26</v>
      </c>
      <c r="E141" s="31">
        <v>2</v>
      </c>
      <c r="F141" s="40">
        <v>116</v>
      </c>
      <c r="G141" s="39" t="s">
        <v>62</v>
      </c>
      <c r="H141" s="56" t="s">
        <v>28</v>
      </c>
      <c r="I141" s="31">
        <v>3</v>
      </c>
    </row>
    <row r="142" spans="2:9" s="27" customFormat="1" ht="20.45" hidden="1" customHeight="1">
      <c r="B142" s="40">
        <v>18</v>
      </c>
      <c r="C142" s="39" t="s">
        <v>101</v>
      </c>
      <c r="D142" s="56" t="s">
        <v>43</v>
      </c>
      <c r="E142" s="31">
        <v>2</v>
      </c>
      <c r="F142" s="40">
        <v>117</v>
      </c>
      <c r="G142" s="39" t="s">
        <v>235</v>
      </c>
      <c r="H142" s="56" t="s">
        <v>28</v>
      </c>
      <c r="I142" s="31">
        <v>3</v>
      </c>
    </row>
    <row r="143" spans="2:9" s="27" customFormat="1" ht="20.45" hidden="1" customHeight="1">
      <c r="B143" s="40">
        <v>19</v>
      </c>
      <c r="C143" s="39" t="s">
        <v>44</v>
      </c>
      <c r="D143" s="56" t="s">
        <v>26</v>
      </c>
      <c r="E143" s="31">
        <v>2</v>
      </c>
      <c r="F143" s="40">
        <v>118</v>
      </c>
      <c r="G143" s="39" t="s">
        <v>60</v>
      </c>
      <c r="H143" s="56" t="s">
        <v>28</v>
      </c>
      <c r="I143" s="31">
        <v>3</v>
      </c>
    </row>
    <row r="144" spans="2:9" s="27" customFormat="1" ht="20.45" hidden="1" customHeight="1">
      <c r="B144" s="40">
        <v>20</v>
      </c>
      <c r="C144" s="39" t="s">
        <v>91</v>
      </c>
      <c r="D144" s="56" t="s">
        <v>40</v>
      </c>
      <c r="E144" s="31">
        <v>2</v>
      </c>
      <c r="F144" s="40">
        <v>119</v>
      </c>
      <c r="G144" s="39" t="s">
        <v>102</v>
      </c>
      <c r="H144" s="56" t="s">
        <v>28</v>
      </c>
      <c r="I144" s="31">
        <v>2</v>
      </c>
    </row>
    <row r="145" spans="2:10" s="27" customFormat="1" ht="20.45" hidden="1" customHeight="1">
      <c r="B145" s="40">
        <v>21</v>
      </c>
      <c r="C145" s="39" t="s">
        <v>85</v>
      </c>
      <c r="D145" s="56" t="s">
        <v>37</v>
      </c>
      <c r="E145" s="31">
        <v>2</v>
      </c>
      <c r="F145" s="40">
        <v>120</v>
      </c>
      <c r="G145" s="39" t="s">
        <v>103</v>
      </c>
      <c r="H145" s="56" t="s">
        <v>28</v>
      </c>
      <c r="I145" s="31">
        <v>3</v>
      </c>
    </row>
    <row r="146" spans="2:10" s="27" customFormat="1" ht="20.45" hidden="1" customHeight="1">
      <c r="B146" s="40">
        <v>22</v>
      </c>
      <c r="C146" s="39" t="s">
        <v>104</v>
      </c>
      <c r="D146" s="56" t="s">
        <v>37</v>
      </c>
      <c r="E146" s="31">
        <v>2</v>
      </c>
      <c r="F146" s="40">
        <v>121</v>
      </c>
      <c r="G146" s="39" t="s">
        <v>69</v>
      </c>
      <c r="H146" s="56" t="s">
        <v>28</v>
      </c>
      <c r="I146" s="31">
        <v>3</v>
      </c>
    </row>
    <row r="147" spans="2:10" s="27" customFormat="1" ht="20.45" hidden="1" customHeight="1">
      <c r="B147" s="40">
        <v>23</v>
      </c>
      <c r="C147" s="39" t="s">
        <v>236</v>
      </c>
      <c r="D147" s="56" t="s">
        <v>26</v>
      </c>
      <c r="E147" s="31">
        <v>2</v>
      </c>
      <c r="F147" s="40">
        <v>122</v>
      </c>
      <c r="G147" s="39" t="s">
        <v>105</v>
      </c>
      <c r="H147" s="56" t="s">
        <v>28</v>
      </c>
      <c r="I147" s="31">
        <v>2</v>
      </c>
    </row>
    <row r="148" spans="2:10" s="27" customFormat="1" ht="20.45" hidden="1" customHeight="1">
      <c r="B148" s="40">
        <v>24</v>
      </c>
      <c r="C148" s="39" t="s">
        <v>237</v>
      </c>
      <c r="D148" s="56" t="s">
        <v>26</v>
      </c>
      <c r="E148" s="31">
        <v>2</v>
      </c>
      <c r="F148" s="40">
        <v>123</v>
      </c>
      <c r="G148" s="39" t="s">
        <v>67</v>
      </c>
      <c r="H148" s="56" t="s">
        <v>28</v>
      </c>
      <c r="I148" s="31">
        <v>3</v>
      </c>
    </row>
    <row r="149" spans="2:10" s="27" customFormat="1" ht="20.45" hidden="1" customHeight="1">
      <c r="B149" s="40">
        <v>25</v>
      </c>
      <c r="C149" s="39" t="s">
        <v>87</v>
      </c>
      <c r="D149" s="56" t="s">
        <v>40</v>
      </c>
      <c r="E149" s="31">
        <v>2</v>
      </c>
      <c r="F149" s="40">
        <v>124</v>
      </c>
      <c r="G149" s="60" t="s">
        <v>219</v>
      </c>
      <c r="H149" s="58" t="s">
        <v>49</v>
      </c>
      <c r="I149" s="65">
        <v>3</v>
      </c>
    </row>
    <row r="150" spans="2:10" s="27" customFormat="1" ht="20.45" hidden="1" customHeight="1">
      <c r="B150" s="40">
        <v>26</v>
      </c>
      <c r="C150" s="39" t="s">
        <v>106</v>
      </c>
      <c r="D150" s="56" t="s">
        <v>33</v>
      </c>
      <c r="E150" s="31">
        <v>2</v>
      </c>
      <c r="F150" s="40">
        <v>125</v>
      </c>
      <c r="G150" s="39" t="s">
        <v>203</v>
      </c>
      <c r="H150" s="56" t="s">
        <v>28</v>
      </c>
      <c r="I150" s="31">
        <v>2</v>
      </c>
    </row>
    <row r="151" spans="2:10" s="27" customFormat="1" ht="20.45" hidden="1" customHeight="1">
      <c r="B151" s="40">
        <v>27</v>
      </c>
      <c r="C151" s="39" t="s">
        <v>90</v>
      </c>
      <c r="D151" s="56" t="s">
        <v>37</v>
      </c>
      <c r="E151" s="31">
        <v>2</v>
      </c>
      <c r="F151" s="322">
        <f>SUM(I125:I150)</f>
        <v>70</v>
      </c>
      <c r="G151" s="322"/>
      <c r="H151" s="322"/>
      <c r="I151" s="322"/>
      <c r="J151" s="37"/>
    </row>
    <row r="152" spans="2:10" s="27" customFormat="1" ht="20.45" hidden="1" customHeight="1">
      <c r="B152" s="40">
        <v>28</v>
      </c>
      <c r="C152" s="39" t="s">
        <v>238</v>
      </c>
      <c r="D152" s="56" t="s">
        <v>26</v>
      </c>
      <c r="E152" s="31">
        <v>2</v>
      </c>
      <c r="F152" s="34"/>
      <c r="G152" s="37"/>
      <c r="H152" s="37"/>
      <c r="I152" s="37"/>
      <c r="J152" s="37"/>
    </row>
    <row r="153" spans="2:10" s="27" customFormat="1" ht="20.45" hidden="1" customHeight="1">
      <c r="B153" s="40">
        <v>29</v>
      </c>
      <c r="C153" s="39" t="s">
        <v>84</v>
      </c>
      <c r="D153" s="56" t="s">
        <v>49</v>
      </c>
      <c r="E153" s="31">
        <v>2</v>
      </c>
      <c r="F153" s="34"/>
      <c r="G153" s="37"/>
      <c r="H153" s="37"/>
      <c r="I153" s="37"/>
      <c r="J153" s="37"/>
    </row>
    <row r="154" spans="2:10" s="27" customFormat="1" ht="20.45" hidden="1" customHeight="1">
      <c r="B154" s="40">
        <v>30</v>
      </c>
      <c r="C154" s="39" t="s">
        <v>207</v>
      </c>
      <c r="D154" s="56" t="s">
        <v>26</v>
      </c>
      <c r="E154" s="31">
        <v>2</v>
      </c>
      <c r="F154" s="34"/>
      <c r="G154" s="37"/>
      <c r="H154" s="37"/>
      <c r="I154" s="37"/>
      <c r="J154" s="37"/>
    </row>
    <row r="155" spans="2:10" s="27" customFormat="1" ht="20.45" hidden="1" customHeight="1">
      <c r="B155" s="322">
        <f>SUM(E125:E154)</f>
        <v>60</v>
      </c>
      <c r="C155" s="322"/>
      <c r="D155" s="322"/>
      <c r="E155" s="322"/>
      <c r="F155" s="16"/>
      <c r="G155" s="312"/>
      <c r="H155" s="312"/>
      <c r="I155" s="312"/>
      <c r="J155" s="37"/>
    </row>
    <row r="156" spans="2:10" s="27" customFormat="1" ht="18" hidden="1" customHeight="1">
      <c r="B156" s="16"/>
      <c r="C156" s="16"/>
      <c r="D156" s="16"/>
      <c r="E156" s="16"/>
      <c r="F156" s="16"/>
      <c r="G156" s="16"/>
      <c r="H156" s="16"/>
      <c r="I156" s="16"/>
    </row>
    <row r="157" spans="2:10" s="42" customFormat="1" ht="15.6" customHeight="1">
      <c r="B157" s="333" t="s">
        <v>239</v>
      </c>
      <c r="C157" s="333"/>
      <c r="D157" s="43"/>
      <c r="G157" s="324"/>
      <c r="H157" s="324"/>
      <c r="I157" s="324"/>
    </row>
    <row r="158" spans="2:10" s="42" customFormat="1" ht="14.45" customHeight="1">
      <c r="B158" s="325"/>
      <c r="C158" s="326" t="s">
        <v>240</v>
      </c>
      <c r="D158" s="327"/>
      <c r="E158" s="328"/>
      <c r="F158" s="329" t="s">
        <v>23</v>
      </c>
      <c r="G158" s="330"/>
      <c r="H158" s="330"/>
      <c r="I158" s="331"/>
    </row>
    <row r="159" spans="2:10" s="42" customFormat="1" ht="14.45" customHeight="1">
      <c r="B159" s="325"/>
      <c r="C159" s="332" t="s">
        <v>198</v>
      </c>
      <c r="D159" s="332"/>
      <c r="E159" s="332"/>
      <c r="F159" s="332"/>
      <c r="G159" s="332"/>
      <c r="H159" s="332"/>
      <c r="I159" s="332"/>
    </row>
    <row r="160" spans="2:10" s="42" customFormat="1" ht="24" customHeight="1">
      <c r="B160" s="160" t="s">
        <v>241</v>
      </c>
      <c r="C160" s="158" t="s">
        <v>748</v>
      </c>
      <c r="D160" s="156" t="s">
        <v>24</v>
      </c>
      <c r="E160" s="153" t="s">
        <v>25</v>
      </c>
      <c r="F160" s="161" t="s">
        <v>242</v>
      </c>
      <c r="G160" s="158" t="s">
        <v>749</v>
      </c>
      <c r="H160" s="156" t="s">
        <v>24</v>
      </c>
      <c r="I160" s="153" t="s">
        <v>25</v>
      </c>
    </row>
    <row r="161" spans="2:9" s="42" customFormat="1" ht="13.9" customHeight="1">
      <c r="B161" s="51">
        <v>1</v>
      </c>
      <c r="C161" s="68" t="s">
        <v>243</v>
      </c>
      <c r="D161" s="59" t="s">
        <v>26</v>
      </c>
      <c r="E161" s="52">
        <v>2</v>
      </c>
      <c r="F161" s="51">
        <v>100</v>
      </c>
      <c r="G161" s="69" t="s">
        <v>27</v>
      </c>
      <c r="H161" s="55" t="s">
        <v>28</v>
      </c>
      <c r="I161" s="52">
        <v>2</v>
      </c>
    </row>
    <row r="162" spans="2:9" s="42" customFormat="1" ht="13.9" customHeight="1">
      <c r="B162" s="40">
        <v>2</v>
      </c>
      <c r="C162" s="69" t="s">
        <v>717</v>
      </c>
      <c r="D162" s="55" t="s">
        <v>26</v>
      </c>
      <c r="E162" s="52">
        <v>2</v>
      </c>
      <c r="F162" s="51">
        <v>101</v>
      </c>
      <c r="G162" s="69" t="s">
        <v>30</v>
      </c>
      <c r="H162" s="55" t="s">
        <v>28</v>
      </c>
      <c r="I162" s="52">
        <v>2</v>
      </c>
    </row>
    <row r="163" spans="2:9" s="42" customFormat="1" ht="13.9" customHeight="1">
      <c r="B163" s="51">
        <v>3</v>
      </c>
      <c r="C163" s="69" t="s">
        <v>750</v>
      </c>
      <c r="D163" s="55" t="s">
        <v>26</v>
      </c>
      <c r="E163" s="52">
        <v>1</v>
      </c>
      <c r="F163" s="51">
        <v>102</v>
      </c>
      <c r="G163" s="69" t="s">
        <v>32</v>
      </c>
      <c r="H163" s="55" t="s">
        <v>28</v>
      </c>
      <c r="I163" s="52">
        <v>2</v>
      </c>
    </row>
    <row r="164" spans="2:9" s="42" customFormat="1" ht="13.9" customHeight="1">
      <c r="B164" s="40">
        <v>4</v>
      </c>
      <c r="C164" s="69" t="s">
        <v>93</v>
      </c>
      <c r="D164" s="55" t="s">
        <v>26</v>
      </c>
      <c r="E164" s="52">
        <v>1</v>
      </c>
      <c r="F164" s="51">
        <v>103</v>
      </c>
      <c r="G164" s="69" t="s">
        <v>732</v>
      </c>
      <c r="H164" s="55" t="s">
        <v>28</v>
      </c>
      <c r="I164" s="52">
        <v>2</v>
      </c>
    </row>
    <row r="165" spans="2:9" s="42" customFormat="1" ht="13.9" customHeight="1">
      <c r="B165" s="51">
        <v>5</v>
      </c>
      <c r="C165" s="69" t="s">
        <v>718</v>
      </c>
      <c r="D165" s="55" t="s">
        <v>33</v>
      </c>
      <c r="E165" s="52">
        <v>2</v>
      </c>
      <c r="F165" s="51">
        <v>104</v>
      </c>
      <c r="G165" s="69" t="s">
        <v>36</v>
      </c>
      <c r="H165" s="55" t="s">
        <v>28</v>
      </c>
      <c r="I165" s="52">
        <v>6</v>
      </c>
    </row>
    <row r="166" spans="2:9" s="42" customFormat="1" ht="13.9" customHeight="1">
      <c r="B166" s="40">
        <v>6</v>
      </c>
      <c r="C166" s="69" t="s">
        <v>217</v>
      </c>
      <c r="D166" s="56" t="s">
        <v>33</v>
      </c>
      <c r="E166" s="52">
        <v>2</v>
      </c>
      <c r="F166" s="51">
        <v>105</v>
      </c>
      <c r="G166" s="69" t="s">
        <v>733</v>
      </c>
      <c r="H166" s="55" t="s">
        <v>28</v>
      </c>
      <c r="I166" s="52">
        <v>2</v>
      </c>
    </row>
    <row r="167" spans="2:9" s="42" customFormat="1" ht="13.9" customHeight="1">
      <c r="B167" s="51">
        <v>7</v>
      </c>
      <c r="C167" s="69" t="s">
        <v>38</v>
      </c>
      <c r="D167" s="55" t="s">
        <v>26</v>
      </c>
      <c r="E167" s="52">
        <v>1</v>
      </c>
      <c r="F167" s="51">
        <v>106</v>
      </c>
      <c r="G167" s="69" t="s">
        <v>734</v>
      </c>
      <c r="H167" s="55" t="s">
        <v>28</v>
      </c>
      <c r="I167" s="52">
        <v>2</v>
      </c>
    </row>
    <row r="168" spans="2:9" s="42" customFormat="1" ht="13.9" customHeight="1">
      <c r="B168" s="40">
        <v>8</v>
      </c>
      <c r="C168" s="69" t="s">
        <v>47</v>
      </c>
      <c r="D168" s="55" t="s">
        <v>33</v>
      </c>
      <c r="E168" s="52">
        <v>1</v>
      </c>
      <c r="F168" s="51">
        <v>107</v>
      </c>
      <c r="G168" s="69" t="s">
        <v>735</v>
      </c>
      <c r="H168" s="56" t="s">
        <v>28</v>
      </c>
      <c r="I168" s="52">
        <v>2</v>
      </c>
    </row>
    <row r="169" spans="2:9" s="42" customFormat="1" ht="13.9" customHeight="1">
      <c r="B169" s="51">
        <v>9</v>
      </c>
      <c r="C169" s="69" t="s">
        <v>244</v>
      </c>
      <c r="D169" s="55" t="s">
        <v>26</v>
      </c>
      <c r="E169" s="52">
        <v>2</v>
      </c>
      <c r="F169" s="51">
        <v>108</v>
      </c>
      <c r="G169" s="69" t="s">
        <v>736</v>
      </c>
      <c r="H169" s="55" t="s">
        <v>28</v>
      </c>
      <c r="I169" s="52">
        <v>2</v>
      </c>
    </row>
    <row r="170" spans="2:9" s="42" customFormat="1" ht="13.9" customHeight="1">
      <c r="B170" s="40">
        <v>10</v>
      </c>
      <c r="C170" s="69" t="s">
        <v>719</v>
      </c>
      <c r="D170" s="55" t="s">
        <v>107</v>
      </c>
      <c r="E170" s="31">
        <v>2</v>
      </c>
      <c r="F170" s="51">
        <v>109</v>
      </c>
      <c r="G170" s="69" t="s">
        <v>737</v>
      </c>
      <c r="H170" s="55" t="s">
        <v>28</v>
      </c>
      <c r="I170" s="52">
        <v>2</v>
      </c>
    </row>
    <row r="171" spans="2:9" s="42" customFormat="1" ht="13.9" customHeight="1">
      <c r="B171" s="51">
        <v>11</v>
      </c>
      <c r="C171" s="69" t="s">
        <v>36</v>
      </c>
      <c r="D171" s="55" t="s">
        <v>28</v>
      </c>
      <c r="E171" s="52">
        <v>2</v>
      </c>
      <c r="F171" s="51">
        <v>110</v>
      </c>
      <c r="G171" s="69" t="s">
        <v>738</v>
      </c>
      <c r="H171" s="55" t="s">
        <v>28</v>
      </c>
      <c r="I171" s="52">
        <v>2</v>
      </c>
    </row>
    <row r="172" spans="2:9" s="42" customFormat="1" ht="13.9" customHeight="1">
      <c r="B172" s="40">
        <v>12</v>
      </c>
      <c r="C172" s="69" t="s">
        <v>720</v>
      </c>
      <c r="D172" s="55" t="s">
        <v>43</v>
      </c>
      <c r="E172" s="52">
        <v>1</v>
      </c>
      <c r="F172" s="51">
        <v>111</v>
      </c>
      <c r="G172" s="69" t="s">
        <v>739</v>
      </c>
      <c r="H172" s="55" t="s">
        <v>28</v>
      </c>
      <c r="I172" s="52">
        <v>2</v>
      </c>
    </row>
    <row r="173" spans="2:9" s="42" customFormat="1" ht="13.9" customHeight="1">
      <c r="B173" s="51">
        <v>13</v>
      </c>
      <c r="C173" s="69" t="s">
        <v>721</v>
      </c>
      <c r="D173" s="55" t="s">
        <v>26</v>
      </c>
      <c r="E173" s="52">
        <v>1</v>
      </c>
      <c r="F173" s="51">
        <v>112</v>
      </c>
      <c r="G173" s="69" t="s">
        <v>108</v>
      </c>
      <c r="H173" s="55" t="s">
        <v>28</v>
      </c>
      <c r="I173" s="52">
        <v>2</v>
      </c>
    </row>
    <row r="174" spans="2:9" s="42" customFormat="1" ht="13.9" customHeight="1">
      <c r="B174" s="40">
        <v>14</v>
      </c>
      <c r="C174" s="69" t="s">
        <v>57</v>
      </c>
      <c r="D174" s="55" t="s">
        <v>26</v>
      </c>
      <c r="E174" s="52">
        <v>1</v>
      </c>
      <c r="F174" s="51">
        <v>113</v>
      </c>
      <c r="G174" s="69" t="s">
        <v>740</v>
      </c>
      <c r="H174" s="55" t="s">
        <v>28</v>
      </c>
      <c r="I174" s="52">
        <v>2</v>
      </c>
    </row>
    <row r="175" spans="2:9" s="42" customFormat="1" ht="13.9" customHeight="1">
      <c r="B175" s="51">
        <v>15</v>
      </c>
      <c r="C175" s="69" t="s">
        <v>722</v>
      </c>
      <c r="D175" s="55" t="s">
        <v>26</v>
      </c>
      <c r="E175" s="52">
        <v>2</v>
      </c>
      <c r="F175" s="51">
        <v>114</v>
      </c>
      <c r="G175" s="69" t="s">
        <v>741</v>
      </c>
      <c r="H175" s="55" t="s">
        <v>28</v>
      </c>
      <c r="I175" s="52">
        <v>2</v>
      </c>
    </row>
    <row r="176" spans="2:9" s="42" customFormat="1" ht="13.9" customHeight="1">
      <c r="B176" s="40">
        <v>16</v>
      </c>
      <c r="C176" s="69" t="s">
        <v>109</v>
      </c>
      <c r="D176" s="55" t="s">
        <v>26</v>
      </c>
      <c r="E176" s="52">
        <v>2</v>
      </c>
      <c r="F176" s="51">
        <v>115</v>
      </c>
      <c r="G176" s="69" t="s">
        <v>742</v>
      </c>
      <c r="H176" s="55" t="s">
        <v>28</v>
      </c>
      <c r="I176" s="52">
        <v>2</v>
      </c>
    </row>
    <row r="177" spans="2:11" s="42" customFormat="1" ht="13.9" customHeight="1">
      <c r="B177" s="51">
        <v>17</v>
      </c>
      <c r="C177" s="69" t="s">
        <v>61</v>
      </c>
      <c r="D177" s="56" t="s">
        <v>26</v>
      </c>
      <c r="E177" s="52">
        <v>1</v>
      </c>
      <c r="F177" s="51">
        <v>116</v>
      </c>
      <c r="G177" s="69" t="s">
        <v>743</v>
      </c>
      <c r="H177" s="55" t="s">
        <v>28</v>
      </c>
      <c r="I177" s="52">
        <v>2</v>
      </c>
    </row>
    <row r="178" spans="2:11" s="42" customFormat="1" ht="13.9" customHeight="1">
      <c r="B178" s="40">
        <v>18</v>
      </c>
      <c r="C178" s="69" t="s">
        <v>63</v>
      </c>
      <c r="D178" s="55" t="s">
        <v>33</v>
      </c>
      <c r="E178" s="52">
        <v>1</v>
      </c>
      <c r="F178" s="51">
        <v>117</v>
      </c>
      <c r="G178" s="69" t="s">
        <v>744</v>
      </c>
      <c r="H178" s="55" t="s">
        <v>28</v>
      </c>
      <c r="I178" s="52">
        <v>2</v>
      </c>
    </row>
    <row r="179" spans="2:11" s="42" customFormat="1" ht="13.9" customHeight="1">
      <c r="B179" s="51">
        <v>19</v>
      </c>
      <c r="C179" s="69" t="s">
        <v>193</v>
      </c>
      <c r="D179" s="55" t="s">
        <v>43</v>
      </c>
      <c r="E179" s="52">
        <v>1</v>
      </c>
      <c r="F179" s="51">
        <v>118</v>
      </c>
      <c r="G179" s="69" t="s">
        <v>745</v>
      </c>
      <c r="H179" s="55" t="s">
        <v>28</v>
      </c>
      <c r="I179" s="52">
        <v>2</v>
      </c>
    </row>
    <row r="180" spans="2:11" s="42" customFormat="1" ht="13.9" customHeight="1">
      <c r="B180" s="40">
        <v>20</v>
      </c>
      <c r="C180" s="69" t="s">
        <v>785</v>
      </c>
      <c r="D180" s="55" t="s">
        <v>26</v>
      </c>
      <c r="E180" s="31">
        <v>1</v>
      </c>
      <c r="F180" s="51">
        <v>119</v>
      </c>
      <c r="G180" s="70" t="s">
        <v>219</v>
      </c>
      <c r="H180" s="58" t="s">
        <v>49</v>
      </c>
      <c r="I180" s="53">
        <v>2</v>
      </c>
    </row>
    <row r="181" spans="2:11" s="42" customFormat="1" ht="13.9" customHeight="1">
      <c r="B181" s="51">
        <v>21</v>
      </c>
      <c r="C181" s="69" t="s">
        <v>110</v>
      </c>
      <c r="D181" s="56" t="s">
        <v>26</v>
      </c>
      <c r="E181" s="52">
        <v>1</v>
      </c>
      <c r="F181" s="51">
        <v>120</v>
      </c>
      <c r="G181" s="69" t="s">
        <v>746</v>
      </c>
      <c r="H181" s="55" t="s">
        <v>28</v>
      </c>
      <c r="I181" s="52">
        <v>2</v>
      </c>
    </row>
    <row r="182" spans="2:11" s="42" customFormat="1" ht="13.9" customHeight="1">
      <c r="B182" s="40">
        <v>22</v>
      </c>
      <c r="C182" s="69" t="s">
        <v>70</v>
      </c>
      <c r="D182" s="56" t="s">
        <v>26</v>
      </c>
      <c r="E182" s="31">
        <v>1</v>
      </c>
      <c r="F182" s="51">
        <v>121</v>
      </c>
      <c r="G182" s="69" t="s">
        <v>747</v>
      </c>
      <c r="H182" s="55" t="s">
        <v>28</v>
      </c>
      <c r="I182" s="52">
        <v>2</v>
      </c>
    </row>
    <row r="183" spans="2:11" s="42" customFormat="1" ht="13.9" customHeight="1">
      <c r="B183" s="51">
        <v>23</v>
      </c>
      <c r="C183" s="69" t="s">
        <v>68</v>
      </c>
      <c r="D183" s="55" t="s">
        <v>26</v>
      </c>
      <c r="E183" s="52">
        <v>1</v>
      </c>
      <c r="F183" s="51">
        <v>122</v>
      </c>
      <c r="G183" s="69" t="s">
        <v>203</v>
      </c>
      <c r="H183" s="55" t="s">
        <v>28</v>
      </c>
      <c r="I183" s="52">
        <v>2</v>
      </c>
    </row>
    <row r="184" spans="2:11" s="42" customFormat="1" ht="13.9" customHeight="1">
      <c r="B184" s="40">
        <v>24</v>
      </c>
      <c r="C184" s="69" t="s">
        <v>204</v>
      </c>
      <c r="D184" s="55" t="s">
        <v>43</v>
      </c>
      <c r="E184" s="52">
        <v>2</v>
      </c>
      <c r="F184" s="315">
        <f>SUM(I161:I211)</f>
        <v>50</v>
      </c>
      <c r="G184" s="313"/>
      <c r="H184" s="313"/>
      <c r="I184" s="314"/>
    </row>
    <row r="185" spans="2:11" s="42" customFormat="1" ht="13.9" customHeight="1">
      <c r="B185" s="51">
        <v>25</v>
      </c>
      <c r="C185" s="69" t="s">
        <v>101</v>
      </c>
      <c r="D185" s="55" t="s">
        <v>46</v>
      </c>
      <c r="E185" s="52">
        <v>2</v>
      </c>
      <c r="F185" s="29"/>
      <c r="G185" s="45"/>
      <c r="H185" s="34"/>
      <c r="I185" s="34"/>
      <c r="J185" s="34"/>
      <c r="K185" s="34"/>
    </row>
    <row r="186" spans="2:11" s="42" customFormat="1" ht="13.9" customHeight="1">
      <c r="B186" s="40">
        <v>26</v>
      </c>
      <c r="C186" s="69" t="s">
        <v>91</v>
      </c>
      <c r="D186" s="55" t="s">
        <v>43</v>
      </c>
      <c r="E186" s="52">
        <v>1</v>
      </c>
      <c r="F186" s="29"/>
      <c r="G186" s="45"/>
      <c r="H186" s="34"/>
      <c r="I186" s="34"/>
      <c r="J186" s="34"/>
      <c r="K186" s="34"/>
    </row>
    <row r="187" spans="2:11" s="42" customFormat="1" ht="13.9" customHeight="1">
      <c r="B187" s="51">
        <v>27</v>
      </c>
      <c r="C187" s="69" t="s">
        <v>723</v>
      </c>
      <c r="D187" s="55" t="s">
        <v>26</v>
      </c>
      <c r="E187" s="52">
        <v>2</v>
      </c>
      <c r="F187" s="29"/>
      <c r="G187" s="45"/>
      <c r="H187" s="34"/>
      <c r="I187" s="34"/>
      <c r="J187" s="34"/>
      <c r="K187" s="34"/>
    </row>
    <row r="188" spans="2:11" s="42" customFormat="1" ht="13.9" customHeight="1">
      <c r="B188" s="40">
        <v>28</v>
      </c>
      <c r="C188" s="69" t="s">
        <v>76</v>
      </c>
      <c r="D188" s="55" t="s">
        <v>37</v>
      </c>
      <c r="E188" s="52">
        <v>2</v>
      </c>
      <c r="F188" s="29"/>
      <c r="G188" s="34"/>
      <c r="H188" s="34"/>
      <c r="I188" s="34"/>
      <c r="J188" s="34"/>
      <c r="K188" s="34"/>
    </row>
    <row r="189" spans="2:11" s="42" customFormat="1" ht="13.9" customHeight="1">
      <c r="B189" s="51">
        <v>29</v>
      </c>
      <c r="C189" s="69" t="s">
        <v>563</v>
      </c>
      <c r="D189" s="55" t="s">
        <v>37</v>
      </c>
      <c r="E189" s="52">
        <v>2</v>
      </c>
      <c r="F189" s="29"/>
      <c r="G189" s="34"/>
      <c r="H189" s="34"/>
      <c r="I189" s="34"/>
      <c r="J189" s="34"/>
      <c r="K189" s="34"/>
    </row>
    <row r="190" spans="2:11" s="42" customFormat="1" ht="13.9" customHeight="1">
      <c r="B190" s="40">
        <v>30</v>
      </c>
      <c r="C190" s="69" t="s">
        <v>210</v>
      </c>
      <c r="D190" s="55" t="s">
        <v>26</v>
      </c>
      <c r="E190" s="52">
        <v>2</v>
      </c>
      <c r="F190" s="29"/>
      <c r="G190" s="34"/>
      <c r="H190" s="34"/>
      <c r="I190" s="34"/>
      <c r="J190" s="34"/>
      <c r="K190" s="34"/>
    </row>
    <row r="191" spans="2:11" s="42" customFormat="1" ht="13.9" customHeight="1">
      <c r="B191" s="51">
        <v>31</v>
      </c>
      <c r="C191" s="69" t="s">
        <v>79</v>
      </c>
      <c r="D191" s="55" t="s">
        <v>26</v>
      </c>
      <c r="E191" s="52">
        <v>1</v>
      </c>
      <c r="F191" s="29"/>
      <c r="G191" s="45"/>
      <c r="H191" s="34"/>
      <c r="I191" s="34"/>
      <c r="J191" s="34"/>
      <c r="K191" s="34"/>
    </row>
    <row r="192" spans="2:11" s="42" customFormat="1" ht="13.9" customHeight="1">
      <c r="B192" s="40">
        <v>32</v>
      </c>
      <c r="C192" s="69" t="s">
        <v>724</v>
      </c>
      <c r="D192" s="55" t="s">
        <v>37</v>
      </c>
      <c r="E192" s="52">
        <v>4</v>
      </c>
      <c r="F192" s="29"/>
      <c r="G192" s="45"/>
      <c r="H192" s="34"/>
      <c r="I192" s="34"/>
      <c r="J192" s="34"/>
      <c r="K192" s="34"/>
    </row>
    <row r="193" spans="2:11" s="42" customFormat="1" ht="13.9" customHeight="1">
      <c r="B193" s="51">
        <v>33</v>
      </c>
      <c r="C193" s="69" t="s">
        <v>725</v>
      </c>
      <c r="D193" s="55" t="s">
        <v>107</v>
      </c>
      <c r="E193" s="52">
        <v>2</v>
      </c>
      <c r="F193" s="29"/>
      <c r="G193" s="34"/>
      <c r="H193" s="34"/>
      <c r="I193" s="34"/>
      <c r="J193" s="34"/>
      <c r="K193" s="34"/>
    </row>
    <row r="194" spans="2:11" s="42" customFormat="1" ht="13.9" customHeight="1">
      <c r="B194" s="40">
        <v>34</v>
      </c>
      <c r="C194" s="69" t="s">
        <v>44</v>
      </c>
      <c r="D194" s="55" t="s">
        <v>26</v>
      </c>
      <c r="E194" s="52">
        <v>1</v>
      </c>
      <c r="F194" s="29"/>
      <c r="G194" s="34"/>
      <c r="H194" s="34"/>
      <c r="I194" s="34"/>
      <c r="J194" s="34"/>
      <c r="K194" s="34"/>
    </row>
    <row r="195" spans="2:11" s="42" customFormat="1" ht="13.9" customHeight="1">
      <c r="B195" s="51">
        <v>35</v>
      </c>
      <c r="C195" s="69" t="s">
        <v>726</v>
      </c>
      <c r="D195" s="55" t="s">
        <v>26</v>
      </c>
      <c r="E195" s="52">
        <v>2</v>
      </c>
      <c r="F195" s="29"/>
      <c r="G195" s="50"/>
      <c r="H195" s="35"/>
      <c r="I195" s="28"/>
      <c r="J195" s="34"/>
      <c r="K195" s="34"/>
    </row>
    <row r="196" spans="2:11" s="42" customFormat="1" ht="13.9" customHeight="1">
      <c r="B196" s="40">
        <v>36</v>
      </c>
      <c r="C196" s="69" t="s">
        <v>83</v>
      </c>
      <c r="D196" s="55" t="s">
        <v>26</v>
      </c>
      <c r="E196" s="52">
        <v>2</v>
      </c>
      <c r="F196" s="29"/>
      <c r="G196" s="45"/>
      <c r="H196" s="34"/>
      <c r="I196" s="34"/>
      <c r="J196" s="34"/>
      <c r="K196" s="34"/>
    </row>
    <row r="197" spans="2:11" s="42" customFormat="1" ht="13.9" customHeight="1">
      <c r="B197" s="51">
        <v>37</v>
      </c>
      <c r="C197" s="69" t="s">
        <v>727</v>
      </c>
      <c r="D197" s="56" t="s">
        <v>26</v>
      </c>
      <c r="E197" s="31">
        <v>2</v>
      </c>
      <c r="F197" s="34"/>
      <c r="G197" s="45"/>
      <c r="H197" s="34"/>
      <c r="I197" s="34"/>
      <c r="J197" s="34"/>
      <c r="K197" s="34"/>
    </row>
    <row r="198" spans="2:11" s="42" customFormat="1" ht="13.9" customHeight="1">
      <c r="B198" s="40">
        <v>38</v>
      </c>
      <c r="C198" s="69" t="s">
        <v>73</v>
      </c>
      <c r="D198" s="55" t="s">
        <v>26</v>
      </c>
      <c r="E198" s="52">
        <v>1</v>
      </c>
      <c r="F198" s="29"/>
      <c r="G198" s="34"/>
      <c r="H198" s="34"/>
      <c r="I198" s="34"/>
      <c r="J198" s="34"/>
      <c r="K198" s="34"/>
    </row>
    <row r="199" spans="2:11" s="42" customFormat="1" ht="13.9" customHeight="1">
      <c r="B199" s="51">
        <v>39</v>
      </c>
      <c r="C199" s="69" t="s">
        <v>728</v>
      </c>
      <c r="D199" s="55" t="s">
        <v>33</v>
      </c>
      <c r="E199" s="52">
        <v>2</v>
      </c>
      <c r="F199" s="29"/>
      <c r="G199" s="34"/>
      <c r="H199" s="34"/>
      <c r="I199" s="34"/>
      <c r="J199" s="34"/>
      <c r="K199" s="34"/>
    </row>
    <row r="200" spans="2:11" s="42" customFormat="1" ht="13.9" customHeight="1">
      <c r="B200" s="40">
        <v>40</v>
      </c>
      <c r="C200" s="69" t="s">
        <v>85</v>
      </c>
      <c r="D200" s="55" t="s">
        <v>40</v>
      </c>
      <c r="E200" s="52">
        <v>2</v>
      </c>
      <c r="F200" s="29"/>
      <c r="G200" s="34"/>
      <c r="H200" s="34"/>
      <c r="I200" s="34"/>
      <c r="J200" s="34"/>
      <c r="K200" s="34"/>
    </row>
    <row r="201" spans="2:11" s="42" customFormat="1" ht="13.9" customHeight="1">
      <c r="B201" s="51">
        <v>41</v>
      </c>
      <c r="C201" s="69" t="s">
        <v>86</v>
      </c>
      <c r="D201" s="55" t="s">
        <v>40</v>
      </c>
      <c r="E201" s="52">
        <v>2</v>
      </c>
      <c r="F201" s="29"/>
      <c r="G201" s="45"/>
      <c r="H201" s="34"/>
      <c r="I201" s="34"/>
      <c r="J201" s="34"/>
      <c r="K201" s="34"/>
    </row>
    <row r="202" spans="2:11" s="42" customFormat="1" ht="13.9" customHeight="1">
      <c r="B202" s="40">
        <v>42</v>
      </c>
      <c r="C202" s="69" t="s">
        <v>87</v>
      </c>
      <c r="D202" s="55" t="s">
        <v>43</v>
      </c>
      <c r="E202" s="31">
        <v>2</v>
      </c>
      <c r="F202" s="34"/>
      <c r="G202" s="45"/>
      <c r="H202" s="34"/>
      <c r="I202" s="34"/>
      <c r="J202" s="34"/>
      <c r="K202" s="34"/>
    </row>
    <row r="203" spans="2:11" s="42" customFormat="1" ht="13.9" customHeight="1">
      <c r="B203" s="51">
        <v>43</v>
      </c>
      <c r="C203" s="69" t="s">
        <v>89</v>
      </c>
      <c r="D203" s="56" t="s">
        <v>33</v>
      </c>
      <c r="E203" s="52">
        <v>2</v>
      </c>
      <c r="F203" s="29"/>
      <c r="G203" s="45"/>
      <c r="H203" s="34"/>
      <c r="I203" s="34"/>
      <c r="J203" s="34"/>
      <c r="K203" s="34"/>
    </row>
    <row r="204" spans="2:11" s="42" customFormat="1" ht="13.9" customHeight="1">
      <c r="B204" s="40">
        <v>44</v>
      </c>
      <c r="C204" s="69" t="s">
        <v>90</v>
      </c>
      <c r="D204" s="55" t="s">
        <v>40</v>
      </c>
      <c r="E204" s="52">
        <v>4</v>
      </c>
      <c r="F204" s="29"/>
      <c r="G204" s="34"/>
      <c r="H204" s="34"/>
      <c r="I204" s="34"/>
      <c r="J204" s="34"/>
      <c r="K204" s="34"/>
    </row>
    <row r="205" spans="2:11" s="42" customFormat="1" ht="13.9" customHeight="1">
      <c r="B205" s="51">
        <v>45</v>
      </c>
      <c r="C205" s="69" t="s">
        <v>729</v>
      </c>
      <c r="D205" s="55" t="s">
        <v>33</v>
      </c>
      <c r="E205" s="52">
        <v>2</v>
      </c>
      <c r="F205" s="29"/>
      <c r="G205" s="34"/>
      <c r="H205" s="34"/>
      <c r="I205" s="34"/>
      <c r="J205" s="34"/>
      <c r="K205" s="34"/>
    </row>
    <row r="206" spans="2:11" s="42" customFormat="1" ht="13.9" customHeight="1">
      <c r="B206" s="40">
        <v>46</v>
      </c>
      <c r="C206" s="69" t="s">
        <v>730</v>
      </c>
      <c r="D206" s="55" t="s">
        <v>26</v>
      </c>
      <c r="E206" s="52">
        <v>1</v>
      </c>
      <c r="F206" s="29"/>
      <c r="G206" s="50"/>
      <c r="H206" s="35"/>
      <c r="I206" s="28"/>
      <c r="J206" s="34"/>
      <c r="K206" s="34"/>
    </row>
    <row r="207" spans="2:11" s="42" customFormat="1" ht="13.9" customHeight="1">
      <c r="B207" s="51">
        <v>47</v>
      </c>
      <c r="C207" s="69" t="s">
        <v>731</v>
      </c>
      <c r="D207" s="55" t="s">
        <v>43</v>
      </c>
      <c r="E207" s="52">
        <v>1</v>
      </c>
      <c r="F207" s="29"/>
      <c r="G207" s="45"/>
      <c r="H207" s="34"/>
      <c r="I207" s="34"/>
      <c r="J207" s="34"/>
      <c r="K207" s="34"/>
    </row>
    <row r="208" spans="2:11" s="42" customFormat="1" ht="13.9" customHeight="1">
      <c r="B208" s="40">
        <v>48</v>
      </c>
      <c r="C208" s="69" t="s">
        <v>206</v>
      </c>
      <c r="D208" s="55" t="s">
        <v>33</v>
      </c>
      <c r="E208" s="52">
        <v>1</v>
      </c>
      <c r="F208" s="29"/>
      <c r="G208" s="45"/>
      <c r="H208" s="34"/>
      <c r="I208" s="34"/>
      <c r="J208" s="34"/>
      <c r="K208" s="34"/>
    </row>
    <row r="209" spans="1:11" s="42" customFormat="1" ht="13.9" customHeight="1">
      <c r="B209" s="51">
        <v>49</v>
      </c>
      <c r="C209" s="69" t="s">
        <v>207</v>
      </c>
      <c r="D209" s="55" t="s">
        <v>26</v>
      </c>
      <c r="E209" s="52">
        <v>1</v>
      </c>
      <c r="F209" s="29"/>
      <c r="G209" s="34"/>
      <c r="H209" s="34"/>
      <c r="I209" s="34"/>
      <c r="J209" s="34"/>
      <c r="K209" s="34"/>
    </row>
    <row r="210" spans="1:11" s="42" customFormat="1" ht="13.9" customHeight="1">
      <c r="B210" s="40"/>
      <c r="C210" s="69"/>
      <c r="D210" s="55"/>
      <c r="E210" s="52"/>
      <c r="F210" s="29"/>
      <c r="G210" s="34"/>
      <c r="H210" s="34"/>
      <c r="I210" s="34"/>
      <c r="J210" s="34"/>
      <c r="K210" s="34"/>
    </row>
    <row r="211" spans="1:11" s="42" customFormat="1" ht="13.9" customHeight="1">
      <c r="B211" s="51"/>
      <c r="C211" s="69"/>
      <c r="D211" s="55"/>
      <c r="E211" s="52"/>
      <c r="F211" s="29"/>
      <c r="G211" s="45"/>
      <c r="H211" s="34"/>
      <c r="I211" s="29" t="s">
        <v>131</v>
      </c>
      <c r="J211" s="34"/>
      <c r="K211" s="34"/>
    </row>
    <row r="212" spans="1:11" s="42" customFormat="1" ht="13.9" customHeight="1">
      <c r="B212" s="40"/>
      <c r="C212" s="69"/>
      <c r="D212" s="55"/>
      <c r="E212" s="52"/>
      <c r="F212" s="29"/>
      <c r="G212" s="34"/>
      <c r="H212" s="34"/>
      <c r="I212" s="34"/>
      <c r="J212" s="34"/>
      <c r="K212" s="34"/>
    </row>
    <row r="213" spans="1:11" s="42" customFormat="1" ht="13.9" customHeight="1">
      <c r="B213" s="51"/>
      <c r="C213" s="69"/>
      <c r="D213" s="56"/>
      <c r="E213" s="52"/>
      <c r="F213" s="29"/>
      <c r="G213" s="34"/>
      <c r="H213" s="34"/>
      <c r="I213" s="34"/>
      <c r="J213" s="34"/>
      <c r="K213" s="34"/>
    </row>
    <row r="214" spans="1:11" s="42" customFormat="1" ht="13.9" customHeight="1">
      <c r="B214" s="40"/>
      <c r="C214" s="69"/>
      <c r="D214" s="55"/>
      <c r="E214" s="52"/>
      <c r="F214" s="29"/>
      <c r="G214" s="34"/>
      <c r="H214" s="34"/>
      <c r="I214" s="34"/>
      <c r="J214" s="34"/>
      <c r="K214" s="34"/>
    </row>
    <row r="215" spans="1:11" s="42" customFormat="1" ht="13.9" customHeight="1">
      <c r="B215" s="51"/>
      <c r="C215" s="69"/>
      <c r="D215" s="55"/>
      <c r="E215" s="52"/>
      <c r="F215" s="29"/>
      <c r="G215" s="34"/>
      <c r="H215" s="34"/>
      <c r="I215" s="34"/>
      <c r="J215" s="34"/>
      <c r="K215" s="34"/>
    </row>
    <row r="216" spans="1:11" s="42" customFormat="1" ht="13.9" customHeight="1">
      <c r="B216" s="40"/>
      <c r="C216" s="69"/>
      <c r="D216" s="55"/>
      <c r="E216" s="31"/>
      <c r="F216" s="34"/>
      <c r="G216" s="34"/>
      <c r="H216" s="34"/>
      <c r="I216" s="34"/>
      <c r="J216" s="34"/>
      <c r="K216" s="34"/>
    </row>
    <row r="217" spans="1:11" s="42" customFormat="1" ht="13.9" customHeight="1">
      <c r="B217" s="322">
        <f>SUM(E161:E216)</f>
        <v>80</v>
      </c>
      <c r="C217" s="322"/>
      <c r="D217" s="322"/>
      <c r="E217" s="322"/>
      <c r="F217" s="16"/>
      <c r="G217" s="34"/>
      <c r="H217" s="34"/>
      <c r="I217" s="34"/>
      <c r="J217" s="34"/>
      <c r="K217" s="34"/>
    </row>
    <row r="218" spans="1:11" s="42" customFormat="1" ht="5.45" customHeight="1">
      <c r="B218" s="16"/>
      <c r="C218" s="16"/>
      <c r="D218" s="16"/>
      <c r="E218" s="16"/>
      <c r="F218" s="16"/>
      <c r="G218" s="16"/>
      <c r="H218" s="16"/>
      <c r="I218" s="16"/>
    </row>
    <row r="219" spans="1:11" s="27" customFormat="1" ht="20.45" customHeight="1">
      <c r="B219" s="323" t="s">
        <v>245</v>
      </c>
      <c r="C219" s="323"/>
      <c r="D219" s="43"/>
      <c r="E219" s="42"/>
      <c r="F219" s="42"/>
      <c r="G219" s="324"/>
      <c r="H219" s="324"/>
      <c r="I219" s="324"/>
    </row>
    <row r="220" spans="1:11" s="27" customFormat="1" ht="17.25" customHeight="1">
      <c r="A220" s="44"/>
      <c r="B220" s="325"/>
      <c r="C220" s="326" t="s">
        <v>246</v>
      </c>
      <c r="D220" s="327"/>
      <c r="E220" s="328"/>
      <c r="F220" s="329" t="s">
        <v>23</v>
      </c>
      <c r="G220" s="330"/>
      <c r="H220" s="330"/>
      <c r="I220" s="331"/>
    </row>
    <row r="221" spans="1:11" s="27" customFormat="1" ht="17.25" customHeight="1">
      <c r="A221" s="44"/>
      <c r="B221" s="325"/>
      <c r="C221" s="332" t="s">
        <v>247</v>
      </c>
      <c r="D221" s="332"/>
      <c r="E221" s="332"/>
      <c r="F221" s="332"/>
      <c r="G221" s="332"/>
      <c r="H221" s="332"/>
      <c r="I221" s="332"/>
    </row>
    <row r="222" spans="1:11" s="27" customFormat="1" ht="22.5" customHeight="1">
      <c r="A222" s="44"/>
      <c r="B222" s="154" t="s">
        <v>232</v>
      </c>
      <c r="C222" s="158" t="s">
        <v>748</v>
      </c>
      <c r="D222" s="156" t="s">
        <v>24</v>
      </c>
      <c r="E222" s="153" t="s">
        <v>25</v>
      </c>
      <c r="F222" s="162" t="s">
        <v>241</v>
      </c>
      <c r="G222" s="155" t="s">
        <v>749</v>
      </c>
      <c r="H222" s="156" t="s">
        <v>24</v>
      </c>
      <c r="I222" s="153" t="s">
        <v>25</v>
      </c>
    </row>
    <row r="223" spans="1:11" s="27" customFormat="1" ht="13.9" customHeight="1">
      <c r="B223" s="51">
        <v>1</v>
      </c>
      <c r="C223" s="61" t="s">
        <v>243</v>
      </c>
      <c r="D223" s="59" t="s">
        <v>26</v>
      </c>
      <c r="E223" s="52">
        <v>2</v>
      </c>
      <c r="F223" s="66">
        <v>100</v>
      </c>
      <c r="G223" s="63" t="s">
        <v>27</v>
      </c>
      <c r="H223" s="55" t="s">
        <v>28</v>
      </c>
      <c r="I223" s="52">
        <v>2</v>
      </c>
    </row>
    <row r="224" spans="1:11" s="27" customFormat="1" ht="13.9" customHeight="1">
      <c r="B224" s="40">
        <v>2</v>
      </c>
      <c r="C224" s="63" t="s">
        <v>717</v>
      </c>
      <c r="D224" s="55" t="s">
        <v>26</v>
      </c>
      <c r="E224" s="52">
        <v>2</v>
      </c>
      <c r="F224" s="66">
        <v>101</v>
      </c>
      <c r="G224" s="63" t="s">
        <v>30</v>
      </c>
      <c r="H224" s="55" t="s">
        <v>28</v>
      </c>
      <c r="I224" s="52">
        <v>2</v>
      </c>
    </row>
    <row r="225" spans="2:9" s="27" customFormat="1" ht="13.9" customHeight="1">
      <c r="B225" s="51">
        <v>3</v>
      </c>
      <c r="C225" s="63" t="s">
        <v>750</v>
      </c>
      <c r="D225" s="55" t="s">
        <v>26</v>
      </c>
      <c r="E225" s="52">
        <v>1</v>
      </c>
      <c r="F225" s="66">
        <v>102</v>
      </c>
      <c r="G225" s="63" t="s">
        <v>32</v>
      </c>
      <c r="H225" s="55" t="s">
        <v>28</v>
      </c>
      <c r="I225" s="52">
        <v>2</v>
      </c>
    </row>
    <row r="226" spans="2:9" s="27" customFormat="1" ht="13.9" customHeight="1">
      <c r="B226" s="40">
        <v>4</v>
      </c>
      <c r="C226" s="63" t="s">
        <v>93</v>
      </c>
      <c r="D226" s="55" t="s">
        <v>26</v>
      </c>
      <c r="E226" s="52">
        <v>1</v>
      </c>
      <c r="F226" s="66">
        <v>103</v>
      </c>
      <c r="G226" s="63" t="s">
        <v>760</v>
      </c>
      <c r="H226" s="55" t="s">
        <v>28</v>
      </c>
      <c r="I226" s="52">
        <v>2</v>
      </c>
    </row>
    <row r="227" spans="2:9" s="27" customFormat="1" ht="13.9" customHeight="1">
      <c r="B227" s="51">
        <v>5</v>
      </c>
      <c r="C227" s="63" t="s">
        <v>751</v>
      </c>
      <c r="D227" s="55" t="s">
        <v>33</v>
      </c>
      <c r="E227" s="52">
        <v>2</v>
      </c>
      <c r="F227" s="66">
        <v>104</v>
      </c>
      <c r="G227" s="63" t="s">
        <v>36</v>
      </c>
      <c r="H227" s="55" t="s">
        <v>28</v>
      </c>
      <c r="I227" s="52">
        <v>6</v>
      </c>
    </row>
    <row r="228" spans="2:9" s="27" customFormat="1" ht="13.9" customHeight="1">
      <c r="B228" s="40">
        <v>6</v>
      </c>
      <c r="C228" s="63" t="s">
        <v>217</v>
      </c>
      <c r="D228" s="56" t="s">
        <v>33</v>
      </c>
      <c r="E228" s="52">
        <v>2</v>
      </c>
      <c r="F228" s="66">
        <v>105</v>
      </c>
      <c r="G228" s="63" t="s">
        <v>733</v>
      </c>
      <c r="H228" s="55" t="s">
        <v>28</v>
      </c>
      <c r="I228" s="52">
        <v>2</v>
      </c>
    </row>
    <row r="229" spans="2:9" s="27" customFormat="1" ht="13.9" customHeight="1">
      <c r="B229" s="51">
        <v>7</v>
      </c>
      <c r="C229" s="63" t="s">
        <v>38</v>
      </c>
      <c r="D229" s="55" t="s">
        <v>26</v>
      </c>
      <c r="E229" s="52">
        <v>1</v>
      </c>
      <c r="F229" s="66">
        <v>106</v>
      </c>
      <c r="G229" s="63" t="s">
        <v>761</v>
      </c>
      <c r="H229" s="55" t="s">
        <v>28</v>
      </c>
      <c r="I229" s="52">
        <v>2</v>
      </c>
    </row>
    <row r="230" spans="2:9" s="27" customFormat="1" ht="13.9" customHeight="1">
      <c r="B230" s="40">
        <v>8</v>
      </c>
      <c r="C230" s="63" t="s">
        <v>47</v>
      </c>
      <c r="D230" s="55" t="s">
        <v>33</v>
      </c>
      <c r="E230" s="52">
        <v>1</v>
      </c>
      <c r="F230" s="66">
        <v>107</v>
      </c>
      <c r="G230" s="63" t="s">
        <v>762</v>
      </c>
      <c r="H230" s="56" t="s">
        <v>28</v>
      </c>
      <c r="I230" s="52">
        <v>2</v>
      </c>
    </row>
    <row r="231" spans="2:9" s="27" customFormat="1" ht="13.9" customHeight="1">
      <c r="B231" s="51">
        <v>9</v>
      </c>
      <c r="C231" s="63" t="s">
        <v>244</v>
      </c>
      <c r="D231" s="55" t="s">
        <v>26</v>
      </c>
      <c r="E231" s="52">
        <v>2</v>
      </c>
      <c r="F231" s="66">
        <v>108</v>
      </c>
      <c r="G231" s="63" t="s">
        <v>736</v>
      </c>
      <c r="H231" s="55" t="s">
        <v>28</v>
      </c>
      <c r="I231" s="52">
        <v>2</v>
      </c>
    </row>
    <row r="232" spans="2:9" s="27" customFormat="1" ht="13.9" customHeight="1">
      <c r="B232" s="40">
        <v>10</v>
      </c>
      <c r="C232" s="63" t="s">
        <v>752</v>
      </c>
      <c r="D232" s="55" t="s">
        <v>107</v>
      </c>
      <c r="E232" s="31">
        <v>2</v>
      </c>
      <c r="F232" s="66">
        <v>109</v>
      </c>
      <c r="G232" s="63" t="s">
        <v>763</v>
      </c>
      <c r="H232" s="55" t="s">
        <v>28</v>
      </c>
      <c r="I232" s="52">
        <v>2</v>
      </c>
    </row>
    <row r="233" spans="2:9" s="27" customFormat="1" ht="13.9" customHeight="1">
      <c r="B233" s="51">
        <v>11</v>
      </c>
      <c r="C233" s="63" t="s">
        <v>36</v>
      </c>
      <c r="D233" s="55" t="s">
        <v>28</v>
      </c>
      <c r="E233" s="52">
        <v>2</v>
      </c>
      <c r="F233" s="66">
        <v>110</v>
      </c>
      <c r="G233" s="63" t="s">
        <v>764</v>
      </c>
      <c r="H233" s="55" t="s">
        <v>28</v>
      </c>
      <c r="I233" s="52">
        <v>2</v>
      </c>
    </row>
    <row r="234" spans="2:9" s="27" customFormat="1" ht="13.9" customHeight="1">
      <c r="B234" s="40">
        <v>12</v>
      </c>
      <c r="C234" s="63" t="s">
        <v>753</v>
      </c>
      <c r="D234" s="55" t="s">
        <v>43</v>
      </c>
      <c r="E234" s="52">
        <v>1</v>
      </c>
      <c r="F234" s="66">
        <v>111</v>
      </c>
      <c r="G234" s="63" t="s">
        <v>765</v>
      </c>
      <c r="H234" s="55" t="s">
        <v>28</v>
      </c>
      <c r="I234" s="52">
        <v>2</v>
      </c>
    </row>
    <row r="235" spans="2:9" s="27" customFormat="1" ht="13.9" customHeight="1">
      <c r="B235" s="51">
        <v>13</v>
      </c>
      <c r="C235" s="63" t="s">
        <v>721</v>
      </c>
      <c r="D235" s="55" t="s">
        <v>26</v>
      </c>
      <c r="E235" s="52">
        <v>1</v>
      </c>
      <c r="F235" s="66">
        <v>112</v>
      </c>
      <c r="G235" s="63" t="s">
        <v>108</v>
      </c>
      <c r="H235" s="55" t="s">
        <v>28</v>
      </c>
      <c r="I235" s="52">
        <v>2</v>
      </c>
    </row>
    <row r="236" spans="2:9" s="27" customFormat="1" ht="13.9" customHeight="1">
      <c r="B236" s="40">
        <v>14</v>
      </c>
      <c r="C236" s="63" t="s">
        <v>57</v>
      </c>
      <c r="D236" s="55" t="s">
        <v>26</v>
      </c>
      <c r="E236" s="52">
        <v>1</v>
      </c>
      <c r="F236" s="66">
        <v>113</v>
      </c>
      <c r="G236" s="63" t="s">
        <v>766</v>
      </c>
      <c r="H236" s="55" t="s">
        <v>28</v>
      </c>
      <c r="I236" s="52">
        <v>2</v>
      </c>
    </row>
    <row r="237" spans="2:9" s="27" customFormat="1" ht="13.9" customHeight="1">
      <c r="B237" s="51">
        <v>15</v>
      </c>
      <c r="C237" s="63" t="s">
        <v>754</v>
      </c>
      <c r="D237" s="55" t="s">
        <v>26</v>
      </c>
      <c r="E237" s="52">
        <v>2</v>
      </c>
      <c r="F237" s="66">
        <v>114</v>
      </c>
      <c r="G237" s="63" t="s">
        <v>767</v>
      </c>
      <c r="H237" s="55" t="s">
        <v>28</v>
      </c>
      <c r="I237" s="52">
        <v>2</v>
      </c>
    </row>
    <row r="238" spans="2:9" s="27" customFormat="1" ht="13.9" customHeight="1">
      <c r="B238" s="40">
        <v>16</v>
      </c>
      <c r="C238" s="63" t="s">
        <v>109</v>
      </c>
      <c r="D238" s="55" t="s">
        <v>26</v>
      </c>
      <c r="E238" s="52">
        <v>2</v>
      </c>
      <c r="F238" s="66">
        <v>115</v>
      </c>
      <c r="G238" s="63" t="s">
        <v>768</v>
      </c>
      <c r="H238" s="55" t="s">
        <v>28</v>
      </c>
      <c r="I238" s="52">
        <v>2</v>
      </c>
    </row>
    <row r="239" spans="2:9" s="27" customFormat="1" ht="13.9" customHeight="1">
      <c r="B239" s="51">
        <v>17</v>
      </c>
      <c r="C239" s="63" t="s">
        <v>61</v>
      </c>
      <c r="D239" s="56" t="s">
        <v>26</v>
      </c>
      <c r="E239" s="52">
        <v>1</v>
      </c>
      <c r="F239" s="66">
        <v>116</v>
      </c>
      <c r="G239" s="63" t="s">
        <v>769</v>
      </c>
      <c r="H239" s="55" t="s">
        <v>28</v>
      </c>
      <c r="I239" s="52">
        <v>2</v>
      </c>
    </row>
    <row r="240" spans="2:9" s="27" customFormat="1" ht="13.9" customHeight="1">
      <c r="B240" s="40">
        <v>18</v>
      </c>
      <c r="C240" s="63" t="s">
        <v>63</v>
      </c>
      <c r="D240" s="55" t="s">
        <v>33</v>
      </c>
      <c r="E240" s="52">
        <v>1</v>
      </c>
      <c r="F240" s="66">
        <v>117</v>
      </c>
      <c r="G240" s="63" t="s">
        <v>770</v>
      </c>
      <c r="H240" s="55" t="s">
        <v>28</v>
      </c>
      <c r="I240" s="52">
        <v>2</v>
      </c>
    </row>
    <row r="241" spans="2:10" s="27" customFormat="1" ht="13.9" customHeight="1">
      <c r="B241" s="51">
        <v>19</v>
      </c>
      <c r="C241" s="63" t="s">
        <v>193</v>
      </c>
      <c r="D241" s="55" t="s">
        <v>43</v>
      </c>
      <c r="E241" s="52">
        <v>1</v>
      </c>
      <c r="F241" s="66">
        <v>118</v>
      </c>
      <c r="G241" s="63" t="s">
        <v>771</v>
      </c>
      <c r="H241" s="55" t="s">
        <v>28</v>
      </c>
      <c r="I241" s="52">
        <v>2</v>
      </c>
    </row>
    <row r="242" spans="2:10" s="27" customFormat="1" ht="13.9" customHeight="1">
      <c r="B242" s="40">
        <v>20</v>
      </c>
      <c r="C242" s="63" t="s">
        <v>786</v>
      </c>
      <c r="D242" s="55" t="s">
        <v>26</v>
      </c>
      <c r="E242" s="31">
        <v>1</v>
      </c>
      <c r="F242" s="66">
        <v>119</v>
      </c>
      <c r="G242" s="67" t="s">
        <v>219</v>
      </c>
      <c r="H242" s="58" t="s">
        <v>49</v>
      </c>
      <c r="I242" s="53">
        <v>2</v>
      </c>
    </row>
    <row r="243" spans="2:10" s="27" customFormat="1" ht="13.9" customHeight="1">
      <c r="B243" s="51">
        <v>21</v>
      </c>
      <c r="C243" s="63" t="s">
        <v>110</v>
      </c>
      <c r="D243" s="56" t="s">
        <v>26</v>
      </c>
      <c r="E243" s="52">
        <v>1</v>
      </c>
      <c r="F243" s="66">
        <v>120</v>
      </c>
      <c r="G243" s="63" t="s">
        <v>772</v>
      </c>
      <c r="H243" s="55" t="s">
        <v>28</v>
      </c>
      <c r="I243" s="52">
        <v>2</v>
      </c>
    </row>
    <row r="244" spans="2:10" s="27" customFormat="1" ht="13.9" customHeight="1">
      <c r="B244" s="40">
        <v>22</v>
      </c>
      <c r="C244" s="63" t="s">
        <v>70</v>
      </c>
      <c r="D244" s="56" t="s">
        <v>26</v>
      </c>
      <c r="E244" s="31">
        <v>1</v>
      </c>
      <c r="F244" s="66">
        <v>121</v>
      </c>
      <c r="G244" s="63" t="s">
        <v>773</v>
      </c>
      <c r="H244" s="55" t="s">
        <v>28</v>
      </c>
      <c r="I244" s="52">
        <v>2</v>
      </c>
    </row>
    <row r="245" spans="2:10" s="27" customFormat="1" ht="13.9" customHeight="1">
      <c r="B245" s="51">
        <v>23</v>
      </c>
      <c r="C245" s="63" t="s">
        <v>68</v>
      </c>
      <c r="D245" s="55" t="s">
        <v>26</v>
      </c>
      <c r="E245" s="52">
        <v>1</v>
      </c>
      <c r="F245" s="66">
        <v>122</v>
      </c>
      <c r="G245" s="63" t="s">
        <v>203</v>
      </c>
      <c r="H245" s="55" t="s">
        <v>28</v>
      </c>
      <c r="I245" s="52">
        <v>2</v>
      </c>
    </row>
    <row r="246" spans="2:10" s="27" customFormat="1" ht="13.9" customHeight="1">
      <c r="B246" s="51">
        <v>24</v>
      </c>
      <c r="C246" s="63" t="s">
        <v>204</v>
      </c>
      <c r="D246" s="55" t="s">
        <v>43</v>
      </c>
      <c r="E246" s="52">
        <v>2</v>
      </c>
      <c r="F246" s="66"/>
      <c r="G246" s="313">
        <f>SUM(I223:I245)</f>
        <v>50</v>
      </c>
      <c r="H246" s="313"/>
      <c r="I246" s="314"/>
    </row>
    <row r="247" spans="2:10" s="27" customFormat="1" ht="13.9" customHeight="1">
      <c r="B247" s="40">
        <v>25</v>
      </c>
      <c r="C247" s="63" t="s">
        <v>101</v>
      </c>
      <c r="D247" s="55" t="s">
        <v>46</v>
      </c>
      <c r="E247" s="52">
        <v>2</v>
      </c>
      <c r="F247" s="29"/>
      <c r="G247" s="37"/>
      <c r="H247" s="34"/>
      <c r="I247" s="34"/>
      <c r="J247" s="37"/>
    </row>
    <row r="248" spans="2:10" s="27" customFormat="1" ht="13.9" customHeight="1">
      <c r="B248" s="51">
        <v>26</v>
      </c>
      <c r="C248" s="63" t="s">
        <v>91</v>
      </c>
      <c r="D248" s="55" t="s">
        <v>43</v>
      </c>
      <c r="E248" s="52">
        <v>1</v>
      </c>
      <c r="F248" s="29"/>
      <c r="G248" s="37"/>
      <c r="H248" s="34"/>
      <c r="I248" s="34"/>
      <c r="J248" s="37"/>
    </row>
    <row r="249" spans="2:10" s="27" customFormat="1" ht="13.9" customHeight="1">
      <c r="B249" s="40">
        <v>27</v>
      </c>
      <c r="C249" s="63" t="s">
        <v>755</v>
      </c>
      <c r="D249" s="55" t="s">
        <v>26</v>
      </c>
      <c r="E249" s="52">
        <v>2</v>
      </c>
      <c r="F249" s="29"/>
      <c r="G249" s="37"/>
      <c r="H249" s="34"/>
      <c r="I249" s="34"/>
      <c r="J249" s="37"/>
    </row>
    <row r="250" spans="2:10" s="27" customFormat="1" ht="13.9" customHeight="1">
      <c r="B250" s="51">
        <v>28</v>
      </c>
      <c r="C250" s="63" t="s">
        <v>76</v>
      </c>
      <c r="D250" s="55" t="s">
        <v>37</v>
      </c>
      <c r="E250" s="52">
        <v>2</v>
      </c>
      <c r="F250" s="29"/>
      <c r="G250" s="37"/>
      <c r="H250" s="37"/>
      <c r="I250" s="37"/>
      <c r="J250" s="37"/>
    </row>
    <row r="251" spans="2:10" s="27" customFormat="1" ht="13.9" customHeight="1">
      <c r="B251" s="40">
        <v>29</v>
      </c>
      <c r="C251" s="63" t="s">
        <v>563</v>
      </c>
      <c r="D251" s="55" t="s">
        <v>37</v>
      </c>
      <c r="E251" s="52">
        <v>2</v>
      </c>
      <c r="F251" s="29"/>
      <c r="G251" s="37"/>
      <c r="H251" s="37"/>
      <c r="I251" s="37"/>
      <c r="J251" s="37"/>
    </row>
    <row r="252" spans="2:10" s="27" customFormat="1" ht="13.9" customHeight="1">
      <c r="B252" s="51">
        <v>30</v>
      </c>
      <c r="C252" s="63" t="s">
        <v>210</v>
      </c>
      <c r="D252" s="55" t="s">
        <v>26</v>
      </c>
      <c r="E252" s="52">
        <v>2</v>
      </c>
      <c r="F252" s="29"/>
      <c r="G252" s="37"/>
      <c r="H252" s="37"/>
      <c r="I252" s="37"/>
      <c r="J252" s="37"/>
    </row>
    <row r="253" spans="2:10" s="27" customFormat="1" ht="13.9" customHeight="1">
      <c r="B253" s="40">
        <v>31</v>
      </c>
      <c r="C253" s="63" t="s">
        <v>79</v>
      </c>
      <c r="D253" s="55" t="s">
        <v>26</v>
      </c>
      <c r="E253" s="52">
        <v>1</v>
      </c>
      <c r="F253" s="29"/>
      <c r="G253" s="37"/>
      <c r="H253" s="34"/>
      <c r="I253" s="34"/>
      <c r="J253" s="37"/>
    </row>
    <row r="254" spans="2:10" s="27" customFormat="1" ht="13.9" customHeight="1">
      <c r="B254" s="51">
        <v>32</v>
      </c>
      <c r="C254" s="63" t="s">
        <v>724</v>
      </c>
      <c r="D254" s="55" t="s">
        <v>37</v>
      </c>
      <c r="E254" s="52">
        <v>4</v>
      </c>
      <c r="F254" s="29"/>
      <c r="G254" s="37"/>
      <c r="H254" s="34"/>
      <c r="I254" s="34"/>
      <c r="J254" s="37"/>
    </row>
    <row r="255" spans="2:10" s="27" customFormat="1" ht="13.9" customHeight="1">
      <c r="B255" s="40">
        <v>33</v>
      </c>
      <c r="C255" s="63" t="s">
        <v>725</v>
      </c>
      <c r="D255" s="55" t="s">
        <v>107</v>
      </c>
      <c r="E255" s="52">
        <v>2</v>
      </c>
      <c r="F255" s="29"/>
      <c r="G255" s="37"/>
      <c r="H255" s="37"/>
      <c r="I255" s="37"/>
      <c r="J255" s="37"/>
    </row>
    <row r="256" spans="2:10" s="27" customFormat="1" ht="13.9" customHeight="1">
      <c r="B256" s="51">
        <v>34</v>
      </c>
      <c r="C256" s="63" t="s">
        <v>44</v>
      </c>
      <c r="D256" s="55" t="s">
        <v>26</v>
      </c>
      <c r="E256" s="52">
        <v>1</v>
      </c>
      <c r="F256" s="29"/>
      <c r="G256" s="37"/>
      <c r="H256" s="37"/>
      <c r="I256" s="37"/>
      <c r="J256" s="37"/>
    </row>
    <row r="257" spans="2:10" s="27" customFormat="1" ht="13.9" customHeight="1">
      <c r="B257" s="40">
        <v>35</v>
      </c>
      <c r="C257" s="63" t="s">
        <v>726</v>
      </c>
      <c r="D257" s="55" t="s">
        <v>26</v>
      </c>
      <c r="E257" s="52">
        <v>2</v>
      </c>
      <c r="F257" s="29"/>
      <c r="G257" s="49"/>
      <c r="H257" s="35"/>
      <c r="I257" s="28"/>
      <c r="J257" s="37"/>
    </row>
    <row r="258" spans="2:10" s="27" customFormat="1" ht="13.9" customHeight="1">
      <c r="B258" s="51">
        <v>36</v>
      </c>
      <c r="C258" s="63" t="s">
        <v>83</v>
      </c>
      <c r="D258" s="55" t="s">
        <v>26</v>
      </c>
      <c r="E258" s="52">
        <v>2</v>
      </c>
      <c r="F258" s="29"/>
      <c r="G258" s="37"/>
      <c r="H258" s="34"/>
      <c r="I258" s="34"/>
      <c r="J258" s="37"/>
    </row>
    <row r="259" spans="2:10" s="27" customFormat="1" ht="13.9" customHeight="1">
      <c r="B259" s="40">
        <v>37</v>
      </c>
      <c r="C259" s="63" t="s">
        <v>727</v>
      </c>
      <c r="D259" s="56" t="s">
        <v>26</v>
      </c>
      <c r="E259" s="31">
        <v>2</v>
      </c>
      <c r="F259" s="34"/>
      <c r="G259" s="37"/>
      <c r="H259" s="34"/>
      <c r="I259" s="34"/>
      <c r="J259" s="37"/>
    </row>
    <row r="260" spans="2:10" s="27" customFormat="1" ht="13.9" customHeight="1">
      <c r="B260" s="51">
        <v>38</v>
      </c>
      <c r="C260" s="63" t="s">
        <v>73</v>
      </c>
      <c r="D260" s="55" t="s">
        <v>26</v>
      </c>
      <c r="E260" s="52">
        <v>1</v>
      </c>
      <c r="F260" s="29"/>
      <c r="G260" s="37"/>
      <c r="H260" s="37"/>
      <c r="I260" s="37"/>
      <c r="J260" s="37"/>
    </row>
    <row r="261" spans="2:10" s="27" customFormat="1" ht="13.9" customHeight="1">
      <c r="B261" s="40">
        <v>39</v>
      </c>
      <c r="C261" s="63" t="s">
        <v>756</v>
      </c>
      <c r="D261" s="55" t="s">
        <v>33</v>
      </c>
      <c r="E261" s="52">
        <v>2</v>
      </c>
      <c r="F261" s="29"/>
      <c r="G261" s="37"/>
      <c r="H261" s="37"/>
      <c r="I261" s="37"/>
      <c r="J261" s="37"/>
    </row>
    <row r="262" spans="2:10" s="27" customFormat="1" ht="13.9" customHeight="1">
      <c r="B262" s="51">
        <v>40</v>
      </c>
      <c r="C262" s="63" t="s">
        <v>85</v>
      </c>
      <c r="D262" s="55" t="s">
        <v>40</v>
      </c>
      <c r="E262" s="52">
        <v>2</v>
      </c>
      <c r="F262" s="29"/>
      <c r="G262" s="37"/>
      <c r="H262" s="37"/>
      <c r="I262" s="37"/>
      <c r="J262" s="37"/>
    </row>
    <row r="263" spans="2:10" s="27" customFormat="1" ht="13.9" customHeight="1">
      <c r="B263" s="51">
        <v>41</v>
      </c>
      <c r="C263" s="63" t="s">
        <v>86</v>
      </c>
      <c r="D263" s="55" t="s">
        <v>40</v>
      </c>
      <c r="E263" s="52">
        <v>2</v>
      </c>
      <c r="F263" s="29"/>
      <c r="G263" s="37"/>
      <c r="H263" s="34"/>
      <c r="I263" s="34"/>
      <c r="J263" s="37"/>
    </row>
    <row r="264" spans="2:10" s="27" customFormat="1" ht="13.9" customHeight="1">
      <c r="B264" s="40">
        <v>42</v>
      </c>
      <c r="C264" s="63" t="s">
        <v>87</v>
      </c>
      <c r="D264" s="55" t="s">
        <v>43</v>
      </c>
      <c r="E264" s="52">
        <v>2</v>
      </c>
      <c r="F264" s="29"/>
      <c r="G264" s="37"/>
      <c r="H264" s="34"/>
      <c r="I264" s="34"/>
      <c r="J264" s="37"/>
    </row>
    <row r="265" spans="2:10" s="27" customFormat="1" ht="13.9" customHeight="1">
      <c r="B265" s="51">
        <v>43</v>
      </c>
      <c r="C265" s="63" t="s">
        <v>89</v>
      </c>
      <c r="D265" s="56" t="s">
        <v>33</v>
      </c>
      <c r="E265" s="52">
        <v>2</v>
      </c>
      <c r="F265" s="29"/>
      <c r="G265" s="37"/>
      <c r="H265" s="34"/>
      <c r="I265" s="34"/>
      <c r="J265" s="37"/>
    </row>
    <row r="266" spans="2:10" s="27" customFormat="1" ht="13.9" customHeight="1">
      <c r="B266" s="40">
        <v>44</v>
      </c>
      <c r="C266" s="63" t="s">
        <v>90</v>
      </c>
      <c r="D266" s="55" t="s">
        <v>40</v>
      </c>
      <c r="E266" s="52">
        <v>4</v>
      </c>
      <c r="F266" s="29"/>
      <c r="G266" s="37"/>
      <c r="H266" s="37"/>
      <c r="I266" s="37"/>
      <c r="J266" s="37"/>
    </row>
    <row r="267" spans="2:10" s="27" customFormat="1" ht="13.9" customHeight="1">
      <c r="B267" s="51">
        <v>45</v>
      </c>
      <c r="C267" s="63" t="s">
        <v>757</v>
      </c>
      <c r="D267" s="55" t="s">
        <v>33</v>
      </c>
      <c r="E267" s="52">
        <v>2</v>
      </c>
      <c r="F267" s="29"/>
      <c r="G267" s="37"/>
      <c r="H267" s="37"/>
      <c r="I267" s="37"/>
      <c r="J267" s="37"/>
    </row>
    <row r="268" spans="2:10" s="27" customFormat="1" ht="13.9" customHeight="1">
      <c r="B268" s="40">
        <v>46</v>
      </c>
      <c r="C268" s="63" t="s">
        <v>758</v>
      </c>
      <c r="D268" s="55" t="s">
        <v>26</v>
      </c>
      <c r="E268" s="52">
        <v>1</v>
      </c>
      <c r="F268" s="29"/>
      <c r="G268" s="49"/>
      <c r="H268" s="35"/>
      <c r="I268" s="28"/>
      <c r="J268" s="37"/>
    </row>
    <row r="269" spans="2:10" s="27" customFormat="1" ht="13.9" customHeight="1">
      <c r="B269" s="51">
        <v>47</v>
      </c>
      <c r="C269" s="63" t="s">
        <v>759</v>
      </c>
      <c r="D269" s="55" t="s">
        <v>43</v>
      </c>
      <c r="E269" s="52">
        <v>1</v>
      </c>
      <c r="F269" s="29"/>
      <c r="G269" s="37"/>
      <c r="H269" s="34"/>
      <c r="I269" s="34"/>
      <c r="J269" s="37"/>
    </row>
    <row r="270" spans="2:10" s="27" customFormat="1" ht="13.9" customHeight="1">
      <c r="B270" s="40">
        <v>48</v>
      </c>
      <c r="C270" s="63" t="s">
        <v>206</v>
      </c>
      <c r="D270" s="55" t="s">
        <v>33</v>
      </c>
      <c r="E270" s="52">
        <v>1</v>
      </c>
      <c r="F270" s="29"/>
      <c r="G270" s="37"/>
      <c r="H270" s="34"/>
      <c r="I270" s="34"/>
      <c r="J270" s="37"/>
    </row>
    <row r="271" spans="2:10" s="27" customFormat="1" ht="13.9" customHeight="1">
      <c r="B271" s="51">
        <v>49</v>
      </c>
      <c r="C271" s="63" t="s">
        <v>207</v>
      </c>
      <c r="D271" s="55" t="s">
        <v>26</v>
      </c>
      <c r="E271" s="52">
        <v>1</v>
      </c>
      <c r="F271" s="29"/>
      <c r="G271" s="37"/>
      <c r="H271" s="37"/>
      <c r="I271" s="37"/>
      <c r="J271" s="37"/>
    </row>
    <row r="272" spans="2:10" s="27" customFormat="1" ht="13.9" customHeight="1">
      <c r="B272" s="40"/>
      <c r="C272" s="63"/>
      <c r="D272" s="55"/>
      <c r="E272" s="52"/>
      <c r="F272" s="29"/>
      <c r="G272" s="37"/>
      <c r="H272" s="37"/>
      <c r="I272" s="37"/>
      <c r="J272" s="37"/>
    </row>
    <row r="273" spans="2:11" s="27" customFormat="1" ht="13.9" customHeight="1">
      <c r="B273" s="51"/>
      <c r="C273" s="63"/>
      <c r="D273" s="55"/>
      <c r="E273" s="52"/>
      <c r="F273" s="29"/>
      <c r="G273" s="37"/>
      <c r="H273" s="34"/>
      <c r="I273" s="29" t="s">
        <v>131</v>
      </c>
      <c r="J273" s="37"/>
    </row>
    <row r="274" spans="2:11" s="27" customFormat="1" ht="13.9" customHeight="1">
      <c r="B274" s="40"/>
      <c r="C274" s="63"/>
      <c r="D274" s="55"/>
      <c r="E274" s="52"/>
      <c r="F274" s="29"/>
      <c r="G274" s="37"/>
      <c r="H274" s="37"/>
      <c r="I274" s="37"/>
      <c r="J274" s="37"/>
    </row>
    <row r="275" spans="2:11" s="27" customFormat="1" ht="13.9" customHeight="1">
      <c r="B275" s="51"/>
      <c r="C275" s="63"/>
      <c r="D275" s="56"/>
      <c r="E275" s="52"/>
      <c r="F275" s="29"/>
      <c r="G275" s="37"/>
      <c r="H275" s="37"/>
      <c r="I275" s="37"/>
      <c r="J275" s="37"/>
    </row>
    <row r="276" spans="2:11" s="27" customFormat="1" ht="13.9" customHeight="1">
      <c r="B276" s="40"/>
      <c r="C276" s="63"/>
      <c r="D276" s="55"/>
      <c r="E276" s="52"/>
      <c r="F276" s="29"/>
      <c r="G276" s="37"/>
      <c r="H276" s="34"/>
      <c r="I276" s="34"/>
      <c r="J276" s="37"/>
    </row>
    <row r="277" spans="2:11" s="27" customFormat="1" ht="13.9" customHeight="1">
      <c r="B277" s="51"/>
      <c r="C277" s="63"/>
      <c r="D277" s="55"/>
      <c r="E277" s="52"/>
      <c r="F277" s="29"/>
      <c r="G277" s="37"/>
      <c r="H277" s="37"/>
      <c r="I277" s="37"/>
      <c r="J277" s="37"/>
    </row>
    <row r="278" spans="2:11" s="27" customFormat="1" ht="13.9" customHeight="1">
      <c r="B278" s="40"/>
      <c r="C278" s="63"/>
      <c r="D278" s="55"/>
      <c r="E278" s="31"/>
      <c r="F278" s="34"/>
      <c r="G278" s="37"/>
      <c r="H278" s="34"/>
      <c r="I278" s="34"/>
      <c r="J278" s="37"/>
    </row>
    <row r="279" spans="2:11" s="27" customFormat="1" ht="13.9" customHeight="1">
      <c r="B279" s="315">
        <f>SUM(E223:E278)</f>
        <v>80</v>
      </c>
      <c r="C279" s="313"/>
      <c r="D279" s="313"/>
      <c r="E279" s="314"/>
      <c r="F279" s="16"/>
      <c r="G279" s="312"/>
      <c r="H279" s="312"/>
      <c r="I279" s="312"/>
      <c r="J279" s="37"/>
    </row>
    <row r="280" spans="2:11" s="27" customFormat="1" ht="7.15" customHeight="1">
      <c r="B280" s="16"/>
      <c r="C280" s="16"/>
      <c r="D280" s="16"/>
      <c r="E280" s="16"/>
      <c r="F280" s="16"/>
      <c r="G280" s="16"/>
      <c r="H280" s="16"/>
      <c r="I280" s="16"/>
    </row>
    <row r="281" spans="2:11" s="27" customFormat="1" ht="18.600000000000001" customHeight="1">
      <c r="B281" s="316" t="s">
        <v>248</v>
      </c>
      <c r="C281" s="316"/>
      <c r="D281" s="41"/>
      <c r="E281" s="42"/>
      <c r="F281" s="42"/>
      <c r="H281" s="42"/>
      <c r="I281" s="42"/>
    </row>
    <row r="282" spans="2:11" s="27" customFormat="1" ht="18.600000000000001" customHeight="1">
      <c r="B282" s="236"/>
      <c r="C282" s="317" t="s">
        <v>249</v>
      </c>
      <c r="D282" s="318"/>
      <c r="E282" s="318"/>
      <c r="F282" s="318"/>
      <c r="G282" s="318"/>
      <c r="H282" s="318"/>
      <c r="I282" s="319"/>
    </row>
    <row r="283" spans="2:11" s="27" customFormat="1" ht="12.75" customHeight="1">
      <c r="B283" s="296" t="s">
        <v>242</v>
      </c>
      <c r="C283" s="320" t="s">
        <v>126</v>
      </c>
      <c r="D283" s="298" t="s">
        <v>24</v>
      </c>
      <c r="E283" s="300" t="s">
        <v>25</v>
      </c>
      <c r="F283" s="302" t="s">
        <v>241</v>
      </c>
      <c r="G283" s="304" t="s">
        <v>775</v>
      </c>
      <c r="H283" s="298" t="s">
        <v>24</v>
      </c>
      <c r="I283" s="300" t="s">
        <v>25</v>
      </c>
    </row>
    <row r="284" spans="2:11" s="27" customFormat="1" ht="16.5" customHeight="1">
      <c r="B284" s="297"/>
      <c r="C284" s="321"/>
      <c r="D284" s="299"/>
      <c r="E284" s="301"/>
      <c r="F284" s="303"/>
      <c r="G284" s="305"/>
      <c r="H284" s="299"/>
      <c r="I284" s="301"/>
    </row>
    <row r="285" spans="2:11" s="27" customFormat="1" ht="20.45" customHeight="1">
      <c r="B285" s="40">
        <v>1</v>
      </c>
      <c r="C285" s="74" t="s">
        <v>234</v>
      </c>
      <c r="D285" s="58" t="s">
        <v>26</v>
      </c>
      <c r="E285" s="64">
        <v>2</v>
      </c>
      <c r="F285" s="75">
        <v>100</v>
      </c>
      <c r="G285" s="83" t="s">
        <v>27</v>
      </c>
      <c r="H285" s="84" t="s">
        <v>28</v>
      </c>
      <c r="I285" s="79">
        <v>3</v>
      </c>
      <c r="J285" s="37"/>
      <c r="K285" s="37"/>
    </row>
    <row r="286" spans="2:11" s="27" customFormat="1" ht="20.45" customHeight="1">
      <c r="B286" s="40">
        <v>2</v>
      </c>
      <c r="C286" s="73" t="s">
        <v>776</v>
      </c>
      <c r="D286" s="56" t="s">
        <v>26</v>
      </c>
      <c r="E286" s="64">
        <v>2</v>
      </c>
      <c r="F286" s="75">
        <v>101</v>
      </c>
      <c r="G286" s="83" t="s">
        <v>30</v>
      </c>
      <c r="H286" s="84" t="s">
        <v>28</v>
      </c>
      <c r="I286" s="79">
        <v>3</v>
      </c>
    </row>
    <row r="287" spans="2:11" s="27" customFormat="1" ht="20.45" customHeight="1">
      <c r="B287" s="40">
        <v>3</v>
      </c>
      <c r="C287" s="73" t="s">
        <v>94</v>
      </c>
      <c r="D287" s="56" t="s">
        <v>26</v>
      </c>
      <c r="E287" s="64">
        <v>2</v>
      </c>
      <c r="F287" s="75">
        <v>102</v>
      </c>
      <c r="G287" s="73" t="s">
        <v>32</v>
      </c>
      <c r="H287" s="76" t="s">
        <v>28</v>
      </c>
      <c r="I287" s="79">
        <v>3</v>
      </c>
    </row>
    <row r="288" spans="2:11" s="27" customFormat="1" ht="20.45" customHeight="1">
      <c r="B288" s="40">
        <v>4</v>
      </c>
      <c r="C288" s="73" t="s">
        <v>38</v>
      </c>
      <c r="D288" s="56" t="s">
        <v>26</v>
      </c>
      <c r="E288" s="64">
        <v>2</v>
      </c>
      <c r="F288" s="75">
        <v>103</v>
      </c>
      <c r="G288" s="73" t="s">
        <v>760</v>
      </c>
      <c r="H288" s="76" t="s">
        <v>28</v>
      </c>
      <c r="I288" s="79">
        <v>2</v>
      </c>
    </row>
    <row r="289" spans="2:9" s="27" customFormat="1" ht="20.45" customHeight="1">
      <c r="B289" s="40">
        <v>5</v>
      </c>
      <c r="C289" s="73" t="s">
        <v>111</v>
      </c>
      <c r="D289" s="56" t="s">
        <v>33</v>
      </c>
      <c r="E289" s="64">
        <v>2</v>
      </c>
      <c r="F289" s="75">
        <v>104</v>
      </c>
      <c r="G289" s="73" t="s">
        <v>36</v>
      </c>
      <c r="H289" s="76" t="s">
        <v>28</v>
      </c>
      <c r="I289" s="79">
        <v>9</v>
      </c>
    </row>
    <row r="290" spans="2:9" s="27" customFormat="1" ht="20.45" customHeight="1">
      <c r="B290" s="40">
        <v>6</v>
      </c>
      <c r="C290" s="73" t="s">
        <v>777</v>
      </c>
      <c r="D290" s="56" t="s">
        <v>33</v>
      </c>
      <c r="E290" s="64">
        <v>2</v>
      </c>
      <c r="F290" s="75">
        <v>105</v>
      </c>
      <c r="G290" s="73" t="s">
        <v>737</v>
      </c>
      <c r="H290" s="76" t="s">
        <v>28</v>
      </c>
      <c r="I290" s="79">
        <v>2</v>
      </c>
    </row>
    <row r="291" spans="2:9" s="27" customFormat="1" ht="20.45" customHeight="1">
      <c r="B291" s="40">
        <v>7</v>
      </c>
      <c r="C291" s="73" t="s">
        <v>112</v>
      </c>
      <c r="D291" s="56" t="s">
        <v>33</v>
      </c>
      <c r="E291" s="64">
        <v>2</v>
      </c>
      <c r="F291" s="75">
        <v>106</v>
      </c>
      <c r="G291" s="73" t="s">
        <v>733</v>
      </c>
      <c r="H291" s="76" t="s">
        <v>28</v>
      </c>
      <c r="I291" s="79">
        <v>3</v>
      </c>
    </row>
    <row r="292" spans="2:9" s="27" customFormat="1" ht="20.45" customHeight="1">
      <c r="B292" s="40">
        <v>8</v>
      </c>
      <c r="C292" s="73" t="s">
        <v>113</v>
      </c>
      <c r="D292" s="56" t="s">
        <v>26</v>
      </c>
      <c r="E292" s="64">
        <v>2</v>
      </c>
      <c r="F292" s="75">
        <v>107</v>
      </c>
      <c r="G292" s="73" t="s">
        <v>779</v>
      </c>
      <c r="H292" s="76" t="s">
        <v>28</v>
      </c>
      <c r="I292" s="79">
        <v>2</v>
      </c>
    </row>
    <row r="293" spans="2:9" s="27" customFormat="1" ht="20.45" customHeight="1">
      <c r="B293" s="40">
        <v>9</v>
      </c>
      <c r="C293" s="73" t="s">
        <v>250</v>
      </c>
      <c r="D293" s="56" t="s">
        <v>26</v>
      </c>
      <c r="E293" s="64">
        <v>2</v>
      </c>
      <c r="F293" s="75">
        <v>108</v>
      </c>
      <c r="G293" s="73" t="s">
        <v>735</v>
      </c>
      <c r="H293" s="76" t="s">
        <v>28</v>
      </c>
      <c r="I293" s="79">
        <v>2</v>
      </c>
    </row>
    <row r="294" spans="2:9" s="27" customFormat="1" ht="30" customHeight="1">
      <c r="B294" s="40">
        <v>10</v>
      </c>
      <c r="C294" s="62" t="s">
        <v>212</v>
      </c>
      <c r="D294" s="56" t="s">
        <v>26</v>
      </c>
      <c r="E294" s="64">
        <v>2</v>
      </c>
      <c r="F294" s="75">
        <v>109</v>
      </c>
      <c r="G294" s="73" t="s">
        <v>780</v>
      </c>
      <c r="H294" s="56" t="s">
        <v>28</v>
      </c>
      <c r="I294" s="31">
        <v>3</v>
      </c>
    </row>
    <row r="295" spans="2:9" s="27" customFormat="1" ht="20.45" customHeight="1">
      <c r="B295" s="75">
        <v>11</v>
      </c>
      <c r="C295" s="73" t="s">
        <v>194</v>
      </c>
      <c r="D295" s="76" t="s">
        <v>40</v>
      </c>
      <c r="E295" s="77">
        <v>2</v>
      </c>
      <c r="F295" s="75">
        <v>110</v>
      </c>
      <c r="G295" s="73" t="s">
        <v>765</v>
      </c>
      <c r="H295" s="76" t="s">
        <v>28</v>
      </c>
      <c r="I295" s="79">
        <v>2</v>
      </c>
    </row>
    <row r="296" spans="2:9" s="27" customFormat="1" ht="20.45" customHeight="1">
      <c r="B296" s="75">
        <v>12</v>
      </c>
      <c r="C296" s="73" t="s">
        <v>70</v>
      </c>
      <c r="D296" s="76" t="s">
        <v>26</v>
      </c>
      <c r="E296" s="77">
        <v>2</v>
      </c>
      <c r="F296" s="75">
        <v>111</v>
      </c>
      <c r="G296" s="74" t="s">
        <v>744</v>
      </c>
      <c r="H296" s="80" t="s">
        <v>28</v>
      </c>
      <c r="I296" s="81">
        <v>2</v>
      </c>
    </row>
    <row r="297" spans="2:9" s="27" customFormat="1" ht="20.45" customHeight="1">
      <c r="B297" s="75">
        <v>13</v>
      </c>
      <c r="C297" s="73" t="s">
        <v>114</v>
      </c>
      <c r="D297" s="76" t="s">
        <v>26</v>
      </c>
      <c r="E297" s="77">
        <v>2</v>
      </c>
      <c r="F297" s="75">
        <v>112</v>
      </c>
      <c r="G297" s="73" t="s">
        <v>115</v>
      </c>
      <c r="H297" s="76" t="s">
        <v>28</v>
      </c>
      <c r="I297" s="79">
        <v>3</v>
      </c>
    </row>
    <row r="298" spans="2:9" s="27" customFormat="1" ht="20.45" customHeight="1">
      <c r="B298" s="75">
        <v>14</v>
      </c>
      <c r="C298" s="73" t="s">
        <v>723</v>
      </c>
      <c r="D298" s="76" t="s">
        <v>26</v>
      </c>
      <c r="E298" s="77">
        <v>2</v>
      </c>
      <c r="F298" s="75">
        <v>113</v>
      </c>
      <c r="G298" s="73" t="s">
        <v>116</v>
      </c>
      <c r="H298" s="76" t="s">
        <v>28</v>
      </c>
      <c r="I298" s="79">
        <v>6</v>
      </c>
    </row>
    <row r="299" spans="2:9" s="27" customFormat="1" ht="20.45" customHeight="1">
      <c r="B299" s="75">
        <v>15</v>
      </c>
      <c r="C299" s="78" t="s">
        <v>204</v>
      </c>
      <c r="D299" s="76" t="s">
        <v>40</v>
      </c>
      <c r="E299" s="77">
        <v>2</v>
      </c>
      <c r="F299" s="75">
        <v>114</v>
      </c>
      <c r="G299" s="73" t="s">
        <v>781</v>
      </c>
      <c r="H299" s="76" t="s">
        <v>28</v>
      </c>
      <c r="I299" s="79">
        <v>2</v>
      </c>
    </row>
    <row r="300" spans="2:9" s="27" customFormat="1" ht="20.45" customHeight="1">
      <c r="B300" s="75">
        <v>16</v>
      </c>
      <c r="C300" s="73" t="s">
        <v>91</v>
      </c>
      <c r="D300" s="76" t="s">
        <v>40</v>
      </c>
      <c r="E300" s="77">
        <v>2</v>
      </c>
      <c r="F300" s="75">
        <v>115</v>
      </c>
      <c r="G300" s="73" t="s">
        <v>743</v>
      </c>
      <c r="H300" s="76" t="s">
        <v>28</v>
      </c>
      <c r="I300" s="79">
        <v>3</v>
      </c>
    </row>
    <row r="301" spans="2:9" s="27" customFormat="1" ht="20.45" customHeight="1">
      <c r="B301" s="75">
        <v>17</v>
      </c>
      <c r="C301" s="73" t="s">
        <v>791</v>
      </c>
      <c r="D301" s="76" t="s">
        <v>43</v>
      </c>
      <c r="E301" s="77">
        <v>2</v>
      </c>
      <c r="F301" s="75">
        <v>116</v>
      </c>
      <c r="G301" s="74" t="s">
        <v>84</v>
      </c>
      <c r="H301" s="80" t="s">
        <v>49</v>
      </c>
      <c r="I301" s="81">
        <v>3</v>
      </c>
    </row>
    <row r="302" spans="2:9" s="27" customFormat="1" ht="20.45" customHeight="1">
      <c r="B302" s="75">
        <v>18</v>
      </c>
      <c r="C302" s="73" t="s">
        <v>117</v>
      </c>
      <c r="D302" s="76" t="s">
        <v>46</v>
      </c>
      <c r="E302" s="77">
        <v>2</v>
      </c>
      <c r="F302" s="75">
        <v>117</v>
      </c>
      <c r="G302" s="73" t="s">
        <v>738</v>
      </c>
      <c r="H302" s="76" t="s">
        <v>28</v>
      </c>
      <c r="I302" s="79">
        <v>2</v>
      </c>
    </row>
    <row r="303" spans="2:9" s="27" customFormat="1" ht="20.45" customHeight="1">
      <c r="B303" s="75">
        <v>19</v>
      </c>
      <c r="C303" s="73" t="s">
        <v>118</v>
      </c>
      <c r="D303" s="76" t="s">
        <v>49</v>
      </c>
      <c r="E303" s="77">
        <v>2</v>
      </c>
      <c r="F303" s="75">
        <v>118</v>
      </c>
      <c r="G303" s="73" t="s">
        <v>782</v>
      </c>
      <c r="H303" s="76" t="s">
        <v>28</v>
      </c>
      <c r="I303" s="79">
        <v>2</v>
      </c>
    </row>
    <row r="304" spans="2:9" s="27" customFormat="1" ht="20.45" customHeight="1">
      <c r="B304" s="75">
        <v>20</v>
      </c>
      <c r="C304" s="73" t="s">
        <v>76</v>
      </c>
      <c r="D304" s="76" t="s">
        <v>26</v>
      </c>
      <c r="E304" s="77">
        <v>2</v>
      </c>
      <c r="F304" s="75">
        <v>119</v>
      </c>
      <c r="G304" s="73" t="s">
        <v>783</v>
      </c>
      <c r="H304" s="76" t="s">
        <v>28</v>
      </c>
      <c r="I304" s="79">
        <v>3</v>
      </c>
    </row>
    <row r="305" spans="2:18" s="27" customFormat="1" ht="20.45" customHeight="1">
      <c r="B305" s="75">
        <v>21</v>
      </c>
      <c r="C305" s="73" t="s">
        <v>778</v>
      </c>
      <c r="D305" s="76" t="s">
        <v>33</v>
      </c>
      <c r="E305" s="77">
        <v>2</v>
      </c>
      <c r="F305" s="75">
        <v>120</v>
      </c>
      <c r="G305" s="82" t="s">
        <v>768</v>
      </c>
      <c r="H305" s="76" t="s">
        <v>28</v>
      </c>
      <c r="I305" s="79">
        <v>2</v>
      </c>
    </row>
    <row r="306" spans="2:18" s="27" customFormat="1" ht="20.45" customHeight="1">
      <c r="B306" s="75">
        <v>22</v>
      </c>
      <c r="C306" s="73" t="s">
        <v>44</v>
      </c>
      <c r="D306" s="76" t="s">
        <v>26</v>
      </c>
      <c r="E306" s="77">
        <v>2</v>
      </c>
      <c r="F306" s="75">
        <v>121</v>
      </c>
      <c r="G306" s="73" t="s">
        <v>772</v>
      </c>
      <c r="H306" s="76" t="s">
        <v>28</v>
      </c>
      <c r="I306" s="79">
        <v>3</v>
      </c>
    </row>
    <row r="307" spans="2:18" s="27" customFormat="1" ht="20.45" customHeight="1">
      <c r="B307" s="75">
        <v>23</v>
      </c>
      <c r="C307" s="73" t="s">
        <v>85</v>
      </c>
      <c r="D307" s="76" t="s">
        <v>37</v>
      </c>
      <c r="E307" s="77">
        <v>2</v>
      </c>
      <c r="F307" s="75">
        <v>122</v>
      </c>
      <c r="G307" s="74" t="s">
        <v>219</v>
      </c>
      <c r="H307" s="80" t="s">
        <v>49</v>
      </c>
      <c r="I307" s="81">
        <v>3</v>
      </c>
    </row>
    <row r="308" spans="2:18" s="27" customFormat="1" ht="20.45" customHeight="1">
      <c r="B308" s="75">
        <v>24</v>
      </c>
      <c r="C308" s="73" t="s">
        <v>119</v>
      </c>
      <c r="D308" s="76" t="s">
        <v>37</v>
      </c>
      <c r="E308" s="77">
        <v>2</v>
      </c>
      <c r="F308" s="75">
        <v>123</v>
      </c>
      <c r="G308" s="73" t="s">
        <v>203</v>
      </c>
      <c r="H308" s="76" t="s">
        <v>28</v>
      </c>
      <c r="I308" s="79">
        <v>2</v>
      </c>
    </row>
    <row r="309" spans="2:18" s="27" customFormat="1" ht="20.45" customHeight="1">
      <c r="B309" s="75">
        <v>25</v>
      </c>
      <c r="C309" s="73" t="s">
        <v>97</v>
      </c>
      <c r="D309" s="76" t="s">
        <v>40</v>
      </c>
      <c r="E309" s="77">
        <v>2</v>
      </c>
      <c r="F309" s="306">
        <f>SUM(I285:I308)</f>
        <v>70</v>
      </c>
      <c r="G309" s="307"/>
      <c r="H309" s="307"/>
      <c r="I309" s="308"/>
    </row>
    <row r="310" spans="2:18" s="27" customFormat="1" ht="20.45" customHeight="1">
      <c r="B310" s="75">
        <v>26</v>
      </c>
      <c r="C310" s="73" t="s">
        <v>90</v>
      </c>
      <c r="D310" s="76" t="s">
        <v>37</v>
      </c>
      <c r="E310" s="77">
        <v>4</v>
      </c>
      <c r="F310" s="34"/>
      <c r="G310" s="37"/>
      <c r="H310" s="37"/>
      <c r="I310" s="37"/>
    </row>
    <row r="311" spans="2:18" s="27" customFormat="1" ht="20.45" customHeight="1">
      <c r="B311" s="75">
        <v>27</v>
      </c>
      <c r="C311" s="73" t="s">
        <v>785</v>
      </c>
      <c r="D311" s="76" t="s">
        <v>26</v>
      </c>
      <c r="E311" s="77">
        <v>2</v>
      </c>
      <c r="F311" s="34"/>
      <c r="G311" s="37"/>
      <c r="H311" s="37"/>
      <c r="I311" s="37"/>
    </row>
    <row r="312" spans="2:18" s="27" customFormat="1" ht="20.45" customHeight="1">
      <c r="B312" s="75">
        <v>28</v>
      </c>
      <c r="C312" s="73" t="s">
        <v>118</v>
      </c>
      <c r="D312" s="76" t="s">
        <v>49</v>
      </c>
      <c r="E312" s="77">
        <v>2</v>
      </c>
      <c r="F312" s="34"/>
      <c r="G312" s="37"/>
      <c r="H312" s="37"/>
      <c r="I312" s="37"/>
    </row>
    <row r="313" spans="2:18" s="27" customFormat="1" ht="20.45" customHeight="1">
      <c r="B313" s="75">
        <v>29</v>
      </c>
      <c r="C313" s="73" t="s">
        <v>207</v>
      </c>
      <c r="D313" s="76" t="s">
        <v>26</v>
      </c>
      <c r="E313" s="77">
        <v>2</v>
      </c>
      <c r="F313" s="34"/>
      <c r="G313" s="37"/>
      <c r="H313" s="37"/>
      <c r="I313" s="37"/>
    </row>
    <row r="314" spans="2:18" s="27" customFormat="1" ht="20.45" customHeight="1">
      <c r="B314" s="309">
        <f>SUM(E285:E313)</f>
        <v>60</v>
      </c>
      <c r="C314" s="310"/>
      <c r="D314" s="310"/>
      <c r="E314" s="311"/>
      <c r="F314" s="34"/>
      <c r="G314" s="37"/>
      <c r="H314" s="37"/>
      <c r="I314" s="37"/>
    </row>
    <row r="315" spans="2:18" s="27" customFormat="1" ht="18" customHeight="1">
      <c r="F315" s="16"/>
      <c r="G315" s="312"/>
      <c r="H315" s="312"/>
      <c r="I315" s="312"/>
    </row>
    <row r="316" spans="2:18" s="27" customFormat="1" ht="7.9" customHeight="1">
      <c r="B316" s="16"/>
      <c r="C316" s="16"/>
      <c r="D316" s="16"/>
      <c r="E316" s="16"/>
      <c r="F316" s="16"/>
      <c r="G316" s="16"/>
      <c r="H316" s="16"/>
      <c r="I316" s="16"/>
    </row>
    <row r="317" spans="2:18" s="47" customFormat="1">
      <c r="B317" s="46"/>
      <c r="D317" s="46"/>
      <c r="E317" s="46"/>
      <c r="F317" s="46"/>
      <c r="H317" s="46"/>
      <c r="I317" s="46"/>
    </row>
    <row r="318" spans="2:18" s="47" customFormat="1">
      <c r="B318" s="46"/>
      <c r="D318" s="46"/>
      <c r="E318" s="46"/>
      <c r="F318" s="46"/>
      <c r="H318" s="46"/>
      <c r="I318" s="46"/>
    </row>
    <row r="319" spans="2:18" s="47" customFormat="1" ht="27">
      <c r="B319" s="46"/>
      <c r="D319" s="46"/>
      <c r="E319" s="46"/>
      <c r="F319" s="46"/>
      <c r="H319" s="46"/>
      <c r="I319" s="46"/>
      <c r="L319" s="112" t="s">
        <v>172</v>
      </c>
      <c r="M319" s="95" t="s">
        <v>3</v>
      </c>
      <c r="N319" s="87" t="s">
        <v>134</v>
      </c>
      <c r="O319" s="14" t="s">
        <v>136</v>
      </c>
      <c r="P319" s="18" t="s">
        <v>141</v>
      </c>
      <c r="Q319" s="99" t="s">
        <v>2</v>
      </c>
      <c r="R319" s="113" t="s">
        <v>128</v>
      </c>
    </row>
    <row r="320" spans="2:18" s="47" customFormat="1" ht="18.75">
      <c r="B320" s="46"/>
      <c r="D320" s="46"/>
      <c r="E320" s="46"/>
      <c r="F320" s="46"/>
      <c r="H320" s="46"/>
      <c r="I320" s="46"/>
      <c r="L320" s="106">
        <v>4</v>
      </c>
      <c r="M320" s="91" t="s">
        <v>6</v>
      </c>
      <c r="N320" s="88" t="s">
        <v>132</v>
      </c>
      <c r="O320" s="91" t="s">
        <v>195</v>
      </c>
      <c r="P320" s="94"/>
      <c r="Q320" s="103" t="s">
        <v>4</v>
      </c>
      <c r="R320" s="108" t="s">
        <v>166</v>
      </c>
    </row>
    <row r="321" spans="2:18" s="47" customFormat="1" ht="18">
      <c r="B321" s="46"/>
      <c r="D321" s="46"/>
      <c r="E321" s="46"/>
      <c r="F321" s="46"/>
      <c r="H321" s="46"/>
      <c r="I321" s="46"/>
      <c r="L321" s="106">
        <v>5</v>
      </c>
      <c r="M321" s="92" t="s">
        <v>13</v>
      </c>
      <c r="N321" s="89" t="s">
        <v>133</v>
      </c>
      <c r="O321" s="92" t="s">
        <v>162</v>
      </c>
      <c r="P321" s="104" t="s">
        <v>251</v>
      </c>
      <c r="Q321" s="96" t="s">
        <v>149</v>
      </c>
      <c r="R321" s="108" t="s">
        <v>167</v>
      </c>
    </row>
    <row r="322" spans="2:18" s="47" customFormat="1" ht="18.75">
      <c r="B322" s="46"/>
      <c r="D322" s="46"/>
      <c r="E322" s="46"/>
      <c r="F322" s="46"/>
      <c r="H322" s="46"/>
      <c r="I322" s="46"/>
      <c r="L322" s="106">
        <v>6</v>
      </c>
      <c r="M322" s="92" t="s">
        <v>15</v>
      </c>
      <c r="N322" s="90" t="s">
        <v>5</v>
      </c>
      <c r="O322" s="92" t="s">
        <v>163</v>
      </c>
      <c r="P322" s="11"/>
      <c r="Q322" s="96" t="s">
        <v>150</v>
      </c>
      <c r="R322" s="108" t="s">
        <v>168</v>
      </c>
    </row>
    <row r="323" spans="2:18" s="47" customFormat="1" ht="18.75">
      <c r="B323" s="46"/>
      <c r="D323" s="46"/>
      <c r="E323" s="46"/>
      <c r="F323" s="46"/>
      <c r="H323" s="46"/>
      <c r="I323" s="46"/>
      <c r="L323" s="106">
        <v>7</v>
      </c>
      <c r="M323" s="91" t="s">
        <v>16</v>
      </c>
      <c r="N323" s="90" t="s">
        <v>12</v>
      </c>
      <c r="O323" s="92" t="s">
        <v>137</v>
      </c>
      <c r="P323" s="9"/>
      <c r="Q323" s="96" t="s">
        <v>150</v>
      </c>
      <c r="R323" s="108" t="s">
        <v>169</v>
      </c>
    </row>
    <row r="324" spans="2:18" s="47" customFormat="1" ht="18.75">
      <c r="B324" s="46"/>
      <c r="D324" s="46"/>
      <c r="E324" s="46"/>
      <c r="F324" s="46"/>
      <c r="H324" s="46"/>
      <c r="I324" s="46"/>
      <c r="L324" s="106">
        <v>8</v>
      </c>
      <c r="M324" s="90" t="s">
        <v>17</v>
      </c>
      <c r="N324" s="90" t="s">
        <v>14</v>
      </c>
      <c r="O324" s="91" t="s">
        <v>142</v>
      </c>
      <c r="P324" s="9"/>
      <c r="Q324" s="105" t="s">
        <v>146</v>
      </c>
      <c r="R324" s="108" t="s">
        <v>170</v>
      </c>
    </row>
    <row r="325" spans="2:18" s="47" customFormat="1" ht="18.75">
      <c r="B325" s="46"/>
      <c r="D325" s="46"/>
      <c r="E325" s="46"/>
      <c r="F325" s="46"/>
      <c r="H325" s="46"/>
      <c r="I325" s="46"/>
      <c r="L325" s="106">
        <v>9</v>
      </c>
      <c r="M325" s="90" t="s">
        <v>18</v>
      </c>
      <c r="N325" s="9"/>
      <c r="O325" s="93" t="s">
        <v>139</v>
      </c>
      <c r="P325" s="9"/>
      <c r="Q325" s="100" t="s">
        <v>147</v>
      </c>
      <c r="R325" s="108" t="s">
        <v>171</v>
      </c>
    </row>
    <row r="326" spans="2:18" s="47" customFormat="1" ht="18.75">
      <c r="B326" s="46"/>
      <c r="D326" s="46"/>
      <c r="E326" s="46"/>
      <c r="F326" s="46"/>
      <c r="H326" s="46"/>
      <c r="I326" s="46"/>
      <c r="L326" s="106">
        <v>10</v>
      </c>
      <c r="M326" s="90" t="s">
        <v>19</v>
      </c>
      <c r="N326" s="9"/>
      <c r="O326" s="91" t="s">
        <v>138</v>
      </c>
      <c r="P326" s="9"/>
      <c r="Q326" s="100" t="s">
        <v>148</v>
      </c>
      <c r="R326" s="9"/>
    </row>
    <row r="327" spans="2:18" s="47" customFormat="1">
      <c r="B327" s="46"/>
      <c r="D327" s="46"/>
      <c r="E327" s="46"/>
      <c r="F327" s="46"/>
      <c r="H327" s="46"/>
      <c r="I327" s="46"/>
      <c r="M327" s="88" t="s">
        <v>20</v>
      </c>
      <c r="O327" s="91" t="s">
        <v>140</v>
      </c>
    </row>
    <row r="328" spans="2:18" s="47" customFormat="1">
      <c r="B328" s="46"/>
      <c r="D328" s="46"/>
      <c r="E328" s="46"/>
      <c r="F328" s="46"/>
      <c r="H328" s="46"/>
      <c r="I328" s="46"/>
    </row>
    <row r="329" spans="2:18" s="47" customFormat="1">
      <c r="B329" s="46"/>
      <c r="D329" s="46"/>
      <c r="E329" s="46"/>
      <c r="F329" s="46"/>
      <c r="H329" s="46"/>
      <c r="I329" s="46"/>
    </row>
    <row r="330" spans="2:18" s="47" customFormat="1">
      <c r="B330" s="46"/>
      <c r="D330" s="46"/>
      <c r="E330" s="46"/>
      <c r="F330" s="46"/>
      <c r="H330" s="46"/>
      <c r="I330" s="46"/>
      <c r="O330" s="91"/>
      <c r="P330" s="88"/>
      <c r="Q330" s="91"/>
    </row>
    <row r="331" spans="2:18" s="47" customFormat="1">
      <c r="B331" s="46"/>
      <c r="D331" s="46"/>
      <c r="E331" s="46"/>
      <c r="F331" s="46"/>
      <c r="H331" s="46"/>
      <c r="I331" s="46"/>
      <c r="O331" s="92"/>
      <c r="P331" s="89"/>
      <c r="Q331" s="92"/>
    </row>
    <row r="332" spans="2:18" s="47" customFormat="1">
      <c r="B332" s="46"/>
      <c r="D332" s="46"/>
      <c r="E332" s="46"/>
      <c r="F332" s="46"/>
      <c r="H332" s="46"/>
      <c r="I332" s="46"/>
      <c r="O332" s="92"/>
      <c r="P332" s="90"/>
      <c r="Q332" s="92"/>
    </row>
    <row r="333" spans="2:18" s="47" customFormat="1">
      <c r="B333" s="46"/>
      <c r="D333" s="46"/>
      <c r="E333" s="46"/>
      <c r="F333" s="46"/>
      <c r="H333" s="46"/>
      <c r="I333" s="46"/>
      <c r="O333" s="90"/>
      <c r="P333" s="90"/>
      <c r="Q333" s="92"/>
    </row>
    <row r="334" spans="2:18" s="47" customFormat="1">
      <c r="B334" s="46"/>
      <c r="D334" s="46"/>
      <c r="E334" s="46"/>
      <c r="F334" s="46"/>
      <c r="H334" s="46"/>
      <c r="I334" s="46"/>
      <c r="O334" s="91"/>
      <c r="P334" s="90"/>
      <c r="Q334" s="91"/>
    </row>
    <row r="335" spans="2:18" s="47" customFormat="1">
      <c r="B335" s="46"/>
      <c r="D335" s="46"/>
      <c r="E335" s="46"/>
      <c r="F335" s="46"/>
      <c r="H335" s="46"/>
      <c r="I335" s="46"/>
      <c r="O335" s="90"/>
      <c r="P335" s="4"/>
      <c r="Q335" s="93"/>
    </row>
    <row r="336" spans="2:18" s="47" customFormat="1">
      <c r="B336" s="46"/>
      <c r="D336" s="46"/>
      <c r="E336" s="46"/>
      <c r="F336" s="46"/>
      <c r="H336" s="46"/>
      <c r="I336" s="46"/>
      <c r="O336" s="90"/>
      <c r="P336" s="4"/>
      <c r="Q336" s="91"/>
    </row>
    <row r="337" spans="2:17" s="47" customFormat="1">
      <c r="B337" s="46"/>
      <c r="D337" s="46"/>
      <c r="E337" s="46"/>
      <c r="F337" s="46"/>
      <c r="H337" s="46"/>
      <c r="I337" s="46"/>
      <c r="P337" s="4"/>
    </row>
    <row r="338" spans="2:17" s="47" customFormat="1">
      <c r="B338" s="46"/>
      <c r="D338" s="46"/>
      <c r="E338" s="46"/>
      <c r="F338" s="46"/>
      <c r="H338" s="46"/>
      <c r="I338" s="46"/>
      <c r="O338" s="1"/>
      <c r="P338" s="4"/>
      <c r="Q338" s="4"/>
    </row>
    <row r="339" spans="2:17" s="47" customFormat="1">
      <c r="B339" s="46"/>
      <c r="D339" s="46"/>
      <c r="E339" s="46"/>
      <c r="F339" s="46"/>
      <c r="H339" s="46"/>
      <c r="I339" s="46"/>
    </row>
    <row r="340" spans="2:17" s="47" customFormat="1">
      <c r="B340" s="46"/>
      <c r="D340" s="46"/>
      <c r="E340" s="46"/>
      <c r="F340" s="46"/>
      <c r="H340" s="46"/>
      <c r="I340" s="46"/>
    </row>
    <row r="341" spans="2:17" s="47" customFormat="1">
      <c r="B341" s="46"/>
      <c r="D341" s="46"/>
      <c r="E341" s="46"/>
      <c r="F341" s="46"/>
      <c r="H341" s="46"/>
      <c r="I341" s="46"/>
    </row>
    <row r="342" spans="2:17" s="47" customFormat="1">
      <c r="B342" s="46"/>
      <c r="D342" s="46"/>
      <c r="E342" s="46"/>
      <c r="F342" s="46"/>
      <c r="H342" s="46"/>
      <c r="I342" s="46"/>
    </row>
    <row r="343" spans="2:17" s="47" customFormat="1">
      <c r="B343" s="46"/>
      <c r="D343" s="46"/>
      <c r="E343" s="46"/>
      <c r="F343" s="46"/>
      <c r="H343" s="46"/>
      <c r="I343" s="46"/>
    </row>
    <row r="344" spans="2:17" s="47" customFormat="1">
      <c r="B344" s="46"/>
      <c r="D344" s="46"/>
      <c r="E344" s="46"/>
      <c r="F344" s="46"/>
      <c r="H344" s="46"/>
      <c r="I344" s="46"/>
    </row>
    <row r="345" spans="2:17" s="47" customFormat="1">
      <c r="B345" s="46"/>
      <c r="D345" s="46"/>
      <c r="E345" s="46"/>
      <c r="F345" s="46"/>
      <c r="H345" s="46"/>
      <c r="I345" s="46"/>
    </row>
    <row r="346" spans="2:17" s="47" customFormat="1">
      <c r="B346" s="46"/>
      <c r="D346" s="46"/>
      <c r="E346" s="46"/>
      <c r="F346" s="46"/>
      <c r="H346" s="46"/>
      <c r="I346" s="46"/>
    </row>
    <row r="347" spans="2:17" s="47" customFormat="1">
      <c r="B347" s="46"/>
      <c r="D347" s="46"/>
      <c r="E347" s="46"/>
      <c r="F347" s="46"/>
      <c r="H347" s="46"/>
      <c r="I347" s="46"/>
    </row>
    <row r="348" spans="2:17" s="47" customFormat="1">
      <c r="B348" s="46"/>
      <c r="D348" s="46"/>
      <c r="E348" s="46"/>
      <c r="F348" s="46"/>
      <c r="H348" s="46"/>
      <c r="I348" s="46"/>
    </row>
    <row r="349" spans="2:17" s="47" customFormat="1">
      <c r="B349" s="46"/>
      <c r="D349" s="46"/>
      <c r="E349" s="46"/>
      <c r="F349" s="46"/>
      <c r="H349" s="46"/>
      <c r="I349" s="46"/>
    </row>
    <row r="350" spans="2:17" s="47" customFormat="1">
      <c r="B350" s="46"/>
      <c r="D350" s="46"/>
      <c r="E350" s="46"/>
      <c r="F350" s="46"/>
      <c r="H350" s="46"/>
      <c r="I350" s="46"/>
    </row>
    <row r="351" spans="2:17" s="47" customFormat="1">
      <c r="B351" s="46"/>
      <c r="D351" s="46"/>
      <c r="E351" s="46"/>
      <c r="F351" s="46"/>
      <c r="H351" s="46"/>
      <c r="I351" s="46"/>
    </row>
    <row r="352" spans="2:17" s="47" customFormat="1">
      <c r="B352" s="46"/>
      <c r="D352" s="46"/>
      <c r="E352" s="46"/>
      <c r="F352" s="46"/>
      <c r="H352" s="46"/>
      <c r="I352" s="46"/>
    </row>
    <row r="353" spans="2:9" s="47" customFormat="1">
      <c r="B353" s="46"/>
      <c r="D353" s="46"/>
      <c r="E353" s="46"/>
      <c r="F353" s="46"/>
      <c r="H353" s="46"/>
      <c r="I353" s="46"/>
    </row>
    <row r="354" spans="2:9" s="47" customFormat="1">
      <c r="B354" s="46"/>
      <c r="D354" s="46"/>
      <c r="E354" s="46"/>
      <c r="F354" s="46"/>
      <c r="H354" s="46"/>
      <c r="I354" s="46"/>
    </row>
    <row r="355" spans="2:9" s="47" customFormat="1">
      <c r="B355" s="46"/>
      <c r="D355" s="46"/>
      <c r="E355" s="46"/>
      <c r="F355" s="46"/>
      <c r="H355" s="46"/>
      <c r="I355" s="46"/>
    </row>
    <row r="356" spans="2:9" s="47" customFormat="1">
      <c r="B356" s="46"/>
      <c r="D356" s="46"/>
      <c r="E356" s="46"/>
      <c r="F356" s="46"/>
      <c r="H356" s="46"/>
      <c r="I356" s="46"/>
    </row>
  </sheetData>
  <sheetProtection formatCells="0" formatColumns="0" formatRows="0"/>
  <mergeCells count="56">
    <mergeCell ref="A1:I1"/>
    <mergeCell ref="B2:C2"/>
    <mergeCell ref="G2:I2"/>
    <mergeCell ref="B3:B4"/>
    <mergeCell ref="C3:E3"/>
    <mergeCell ref="F3:I3"/>
    <mergeCell ref="C4:I4"/>
    <mergeCell ref="F29:I29"/>
    <mergeCell ref="B60:E60"/>
    <mergeCell ref="B61:C61"/>
    <mergeCell ref="G61:I61"/>
    <mergeCell ref="B62:B63"/>
    <mergeCell ref="C62:E62"/>
    <mergeCell ref="F62:I62"/>
    <mergeCell ref="C63:I63"/>
    <mergeCell ref="B158:B159"/>
    <mergeCell ref="C158:E158"/>
    <mergeCell ref="F158:I158"/>
    <mergeCell ref="C159:I159"/>
    <mergeCell ref="F88:I88"/>
    <mergeCell ref="B119:E119"/>
    <mergeCell ref="B120:I120"/>
    <mergeCell ref="B121:C121"/>
    <mergeCell ref="B122:B123"/>
    <mergeCell ref="C122:I122"/>
    <mergeCell ref="C123:E123"/>
    <mergeCell ref="F123:I123"/>
    <mergeCell ref="F151:I151"/>
    <mergeCell ref="B155:E155"/>
    <mergeCell ref="G155:I155"/>
    <mergeCell ref="B157:C157"/>
    <mergeCell ref="G157:I157"/>
    <mergeCell ref="F184:I184"/>
    <mergeCell ref="B217:E217"/>
    <mergeCell ref="B219:C219"/>
    <mergeCell ref="G219:I219"/>
    <mergeCell ref="B220:B221"/>
    <mergeCell ref="C220:E220"/>
    <mergeCell ref="F220:I220"/>
    <mergeCell ref="C221:I221"/>
    <mergeCell ref="H283:H284"/>
    <mergeCell ref="F309:I309"/>
    <mergeCell ref="B314:E314"/>
    <mergeCell ref="G315:I315"/>
    <mergeCell ref="G246:I246"/>
    <mergeCell ref="B279:E279"/>
    <mergeCell ref="G279:I279"/>
    <mergeCell ref="B281:C281"/>
    <mergeCell ref="C282:I282"/>
    <mergeCell ref="C283:C284"/>
    <mergeCell ref="I283:I284"/>
    <mergeCell ref="B283:B284"/>
    <mergeCell ref="D283:D284"/>
    <mergeCell ref="E283:E284"/>
    <mergeCell ref="F283:F284"/>
    <mergeCell ref="G283:G284"/>
  </mergeCells>
  <phoneticPr fontId="2"/>
  <printOptions horizontalCentered="1" verticalCentered="1"/>
  <pageMargins left="0.43307086614173229" right="0.19685039370078741" top="0.31496062992125984" bottom="0.19685039370078741" header="0.27559055118110237" footer="0.19685039370078741"/>
  <pageSetup paperSize="9" firstPageNumber="7" orientation="portrait" useFirstPageNumber="1" r:id="rId1"/>
  <headerFooter alignWithMargins="0"/>
  <rowBreaks count="5" manualBreakCount="5">
    <brk id="60" max="9" man="1"/>
    <brk id="120" max="9" man="1"/>
    <brk id="156" max="9" man="1"/>
    <brk id="218" max="9" man="1"/>
    <brk id="28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F154"/>
  <sheetViews>
    <sheetView view="pageBreakPreview" topLeftCell="A16" zoomScale="75" zoomScaleNormal="75" zoomScaleSheetLayoutView="75" workbookViewId="0">
      <selection activeCell="E29" sqref="E29"/>
    </sheetView>
  </sheetViews>
  <sheetFormatPr defaultRowHeight="21"/>
  <cols>
    <col min="1" max="1" width="7.28515625" style="213" customWidth="1"/>
    <col min="2" max="2" width="59" style="214" customWidth="1"/>
    <col min="3" max="3" width="7.7109375" style="215" bestFit="1" customWidth="1"/>
    <col min="4" max="4" width="33.7109375" style="216" hidden="1" customWidth="1"/>
    <col min="5" max="5" width="92.5703125" style="217" bestFit="1" customWidth="1"/>
    <col min="6" max="16384" width="9.140625" style="212"/>
  </cols>
  <sheetData>
    <row r="1" spans="1:6" s="163" customFormat="1" ht="28.15" customHeight="1" thickBot="1">
      <c r="A1" s="392" t="s">
        <v>253</v>
      </c>
      <c r="B1" s="392"/>
      <c r="C1" s="392"/>
      <c r="D1" s="392"/>
      <c r="E1" s="392"/>
    </row>
    <row r="2" spans="1:6" s="167" customFormat="1" ht="33" customHeight="1" thickBot="1">
      <c r="A2" s="164" t="s">
        <v>254</v>
      </c>
      <c r="B2" s="164" t="s">
        <v>255</v>
      </c>
      <c r="C2" s="165" t="s">
        <v>256</v>
      </c>
      <c r="D2" s="166" t="s">
        <v>257</v>
      </c>
      <c r="E2" s="165" t="s">
        <v>258</v>
      </c>
    </row>
    <row r="3" spans="1:6" s="171" customFormat="1" ht="26.25" customHeight="1">
      <c r="A3" s="350" t="s">
        <v>259</v>
      </c>
      <c r="B3" s="369" t="s">
        <v>260</v>
      </c>
      <c r="C3" s="346">
        <v>6</v>
      </c>
      <c r="D3" s="384" t="s">
        <v>261</v>
      </c>
      <c r="E3" s="170" t="s">
        <v>262</v>
      </c>
    </row>
    <row r="4" spans="1:6" s="171" customFormat="1" ht="26.25" customHeight="1">
      <c r="A4" s="351"/>
      <c r="B4" s="370"/>
      <c r="C4" s="347"/>
      <c r="D4" s="374"/>
      <c r="E4" s="174" t="s">
        <v>263</v>
      </c>
    </row>
    <row r="5" spans="1:6" s="171" customFormat="1" ht="26.25" customHeight="1">
      <c r="A5" s="351"/>
      <c r="B5" s="370"/>
      <c r="C5" s="347"/>
      <c r="D5" s="349"/>
      <c r="E5" s="176" t="s">
        <v>264</v>
      </c>
    </row>
    <row r="6" spans="1:6" s="171" customFormat="1" ht="26.25" customHeight="1">
      <c r="A6" s="351"/>
      <c r="B6" s="370"/>
      <c r="C6" s="347"/>
      <c r="D6" s="349"/>
      <c r="E6" s="176" t="s">
        <v>265</v>
      </c>
    </row>
    <row r="7" spans="1:6" s="171" customFormat="1" ht="26.25" customHeight="1">
      <c r="A7" s="351"/>
      <c r="B7" s="370"/>
      <c r="C7" s="347"/>
      <c r="D7" s="349"/>
      <c r="E7" s="176" t="s">
        <v>266</v>
      </c>
    </row>
    <row r="8" spans="1:6" s="171" customFormat="1" ht="26.25" customHeight="1">
      <c r="A8" s="393"/>
      <c r="B8" s="370"/>
      <c r="C8" s="347"/>
      <c r="D8" s="349" t="s">
        <v>267</v>
      </c>
      <c r="E8" s="176" t="s">
        <v>268</v>
      </c>
    </row>
    <row r="9" spans="1:6" s="171" customFormat="1" ht="26.25" customHeight="1">
      <c r="A9" s="393"/>
      <c r="B9" s="370"/>
      <c r="C9" s="347"/>
      <c r="D9" s="349"/>
      <c r="E9" s="176" t="s">
        <v>269</v>
      </c>
    </row>
    <row r="10" spans="1:6" s="171" customFormat="1" ht="26.25" customHeight="1">
      <c r="A10" s="393"/>
      <c r="B10" s="371"/>
      <c r="C10" s="372"/>
      <c r="D10" s="349"/>
      <c r="E10" s="176" t="s">
        <v>270</v>
      </c>
    </row>
    <row r="11" spans="1:6" s="171" customFormat="1" ht="26.25" customHeight="1">
      <c r="A11" s="393"/>
      <c r="B11" s="375" t="s">
        <v>271</v>
      </c>
      <c r="C11" s="365">
        <v>2</v>
      </c>
      <c r="D11" s="349" t="s">
        <v>272</v>
      </c>
      <c r="E11" s="176" t="s">
        <v>273</v>
      </c>
    </row>
    <row r="12" spans="1:6" s="171" customFormat="1" ht="26.25" customHeight="1">
      <c r="A12" s="393"/>
      <c r="B12" s="370"/>
      <c r="C12" s="356"/>
      <c r="D12" s="349"/>
      <c r="E12" s="176" t="s">
        <v>274</v>
      </c>
      <c r="F12" s="179"/>
    </row>
    <row r="13" spans="1:6" s="171" customFormat="1" ht="26.25" customHeight="1">
      <c r="A13" s="393"/>
      <c r="B13" s="370"/>
      <c r="C13" s="356"/>
      <c r="D13" s="349"/>
      <c r="E13" s="176" t="s">
        <v>275</v>
      </c>
    </row>
    <row r="14" spans="1:6" s="171" customFormat="1" ht="26.25" customHeight="1">
      <c r="A14" s="393"/>
      <c r="B14" s="370"/>
      <c r="C14" s="356"/>
      <c r="D14" s="349"/>
      <c r="E14" s="176" t="s">
        <v>276</v>
      </c>
    </row>
    <row r="15" spans="1:6" s="171" customFormat="1" ht="26.25" customHeight="1">
      <c r="A15" s="393"/>
      <c r="B15" s="370"/>
      <c r="C15" s="356"/>
      <c r="D15" s="175" t="s">
        <v>277</v>
      </c>
      <c r="E15" s="176" t="s">
        <v>278</v>
      </c>
    </row>
    <row r="16" spans="1:6" s="171" customFormat="1" ht="26.25" customHeight="1">
      <c r="A16" s="393"/>
      <c r="B16" s="370"/>
      <c r="C16" s="356"/>
      <c r="D16" s="349" t="s">
        <v>279</v>
      </c>
      <c r="E16" s="176" t="s">
        <v>280</v>
      </c>
    </row>
    <row r="17" spans="1:5" s="171" customFormat="1" ht="26.25" customHeight="1">
      <c r="A17" s="393"/>
      <c r="B17" s="370"/>
      <c r="C17" s="356"/>
      <c r="D17" s="349"/>
      <c r="E17" s="176" t="s">
        <v>281</v>
      </c>
    </row>
    <row r="18" spans="1:5" s="171" customFormat="1" ht="26.25" customHeight="1">
      <c r="A18" s="393"/>
      <c r="B18" s="370"/>
      <c r="C18" s="356"/>
      <c r="D18" s="349"/>
      <c r="E18" s="176" t="s">
        <v>282</v>
      </c>
    </row>
    <row r="19" spans="1:5" s="171" customFormat="1" ht="26.25" customHeight="1">
      <c r="A19" s="393"/>
      <c r="B19" s="370"/>
      <c r="C19" s="356"/>
      <c r="D19" s="349"/>
      <c r="E19" s="176" t="s">
        <v>283</v>
      </c>
    </row>
    <row r="20" spans="1:5" s="171" customFormat="1" ht="26.25" customHeight="1">
      <c r="A20" s="393"/>
      <c r="B20" s="370"/>
      <c r="C20" s="356"/>
      <c r="D20" s="349"/>
      <c r="E20" s="176" t="s">
        <v>284</v>
      </c>
    </row>
    <row r="21" spans="1:5" s="171" customFormat="1" ht="26.25" customHeight="1">
      <c r="A21" s="393"/>
      <c r="B21" s="371"/>
      <c r="C21" s="363"/>
      <c r="D21" s="349"/>
      <c r="E21" s="172" t="s">
        <v>285</v>
      </c>
    </row>
    <row r="22" spans="1:5" s="171" customFormat="1" ht="26.25" customHeight="1">
      <c r="A22" s="393"/>
      <c r="B22" s="176" t="s">
        <v>286</v>
      </c>
      <c r="C22" s="180">
        <v>2</v>
      </c>
      <c r="D22" s="181"/>
      <c r="E22" s="176" t="s">
        <v>287</v>
      </c>
    </row>
    <row r="23" spans="1:5" s="171" customFormat="1" ht="26.25" customHeight="1">
      <c r="A23" s="393"/>
      <c r="B23" s="176" t="s">
        <v>288</v>
      </c>
      <c r="C23" s="180">
        <v>2</v>
      </c>
      <c r="D23" s="358" t="s">
        <v>289</v>
      </c>
      <c r="E23" s="176" t="s">
        <v>290</v>
      </c>
    </row>
    <row r="24" spans="1:5" s="171" customFormat="1" ht="26.25" customHeight="1">
      <c r="A24" s="393"/>
      <c r="B24" s="375" t="s">
        <v>787</v>
      </c>
      <c r="C24" s="365">
        <v>4</v>
      </c>
      <c r="D24" s="359"/>
      <c r="E24" s="176" t="s">
        <v>291</v>
      </c>
    </row>
    <row r="25" spans="1:5" s="171" customFormat="1" ht="26.25" customHeight="1">
      <c r="A25" s="393"/>
      <c r="B25" s="370"/>
      <c r="C25" s="356"/>
      <c r="D25" s="391"/>
      <c r="E25" s="176" t="s">
        <v>292</v>
      </c>
    </row>
    <row r="26" spans="1:5" s="171" customFormat="1" ht="26.25" customHeight="1">
      <c r="A26" s="393"/>
      <c r="B26" s="371"/>
      <c r="C26" s="363"/>
      <c r="D26" s="391"/>
      <c r="E26" s="176" t="s">
        <v>788</v>
      </c>
    </row>
    <row r="27" spans="1:5" s="171" customFormat="1" ht="26.25" customHeight="1">
      <c r="A27" s="393"/>
      <c r="B27" s="361" t="s">
        <v>293</v>
      </c>
      <c r="C27" s="365">
        <v>2</v>
      </c>
      <c r="D27" s="391"/>
      <c r="E27" s="176" t="s">
        <v>294</v>
      </c>
    </row>
    <row r="28" spans="1:5" s="171" customFormat="1" ht="26.25" customHeight="1">
      <c r="A28" s="393"/>
      <c r="B28" s="361"/>
      <c r="C28" s="356"/>
      <c r="D28" s="391"/>
      <c r="E28" s="176" t="s">
        <v>295</v>
      </c>
    </row>
    <row r="29" spans="1:5" s="171" customFormat="1" ht="26.25" customHeight="1">
      <c r="A29" s="393"/>
      <c r="B29" s="361"/>
      <c r="C29" s="356"/>
      <c r="D29" s="391"/>
      <c r="E29" s="176" t="s">
        <v>296</v>
      </c>
    </row>
    <row r="30" spans="1:5" s="171" customFormat="1" ht="26.25" customHeight="1">
      <c r="A30" s="393"/>
      <c r="B30" s="174" t="s">
        <v>297</v>
      </c>
      <c r="C30" s="180">
        <v>2</v>
      </c>
      <c r="D30" s="391"/>
      <c r="E30" s="176" t="s">
        <v>298</v>
      </c>
    </row>
    <row r="31" spans="1:5" s="171" customFormat="1" ht="26.25" customHeight="1">
      <c r="A31" s="393"/>
      <c r="B31" s="375" t="s">
        <v>299</v>
      </c>
      <c r="C31" s="365">
        <v>2</v>
      </c>
      <c r="D31" s="391"/>
      <c r="E31" s="176" t="s">
        <v>300</v>
      </c>
    </row>
    <row r="32" spans="1:5" s="171" customFormat="1" ht="26.25" customHeight="1">
      <c r="A32" s="393"/>
      <c r="B32" s="371"/>
      <c r="C32" s="363"/>
      <c r="D32" s="183"/>
      <c r="E32" s="176" t="s">
        <v>301</v>
      </c>
    </row>
    <row r="33" spans="1:5" s="171" customFormat="1" ht="26.25" customHeight="1">
      <c r="A33" s="393"/>
      <c r="B33" s="176" t="s">
        <v>70</v>
      </c>
      <c r="C33" s="180">
        <v>2</v>
      </c>
      <c r="D33" s="184"/>
      <c r="E33" s="176" t="s">
        <v>302</v>
      </c>
    </row>
    <row r="34" spans="1:5" s="171" customFormat="1" ht="26.25" customHeight="1">
      <c r="A34" s="393"/>
      <c r="B34" s="361" t="s">
        <v>303</v>
      </c>
      <c r="C34" s="385">
        <v>2</v>
      </c>
      <c r="D34" s="184"/>
      <c r="E34" s="174" t="s">
        <v>304</v>
      </c>
    </row>
    <row r="35" spans="1:5" s="171" customFormat="1" ht="26.25" customHeight="1">
      <c r="A35" s="393"/>
      <c r="B35" s="361"/>
      <c r="C35" s="385"/>
      <c r="D35" s="184"/>
      <c r="E35" s="176" t="s">
        <v>305</v>
      </c>
    </row>
    <row r="36" spans="1:5" s="171" customFormat="1" ht="26.25" customHeight="1">
      <c r="A36" s="393"/>
      <c r="B36" s="361"/>
      <c r="C36" s="385"/>
      <c r="D36" s="184"/>
      <c r="E36" s="176" t="s">
        <v>306</v>
      </c>
    </row>
    <row r="37" spans="1:5" s="171" customFormat="1" ht="26.25" customHeight="1">
      <c r="A37" s="393"/>
      <c r="B37" s="361"/>
      <c r="C37" s="385"/>
      <c r="D37" s="184"/>
      <c r="E37" s="176" t="s">
        <v>307</v>
      </c>
    </row>
    <row r="38" spans="1:5" s="171" customFormat="1" ht="26.25" customHeight="1">
      <c r="A38" s="393"/>
      <c r="B38" s="361"/>
      <c r="C38" s="385"/>
      <c r="D38" s="184"/>
      <c r="E38" s="176" t="s">
        <v>308</v>
      </c>
    </row>
    <row r="39" spans="1:5" s="171" customFormat="1" ht="26.25" customHeight="1">
      <c r="A39" s="393"/>
      <c r="B39" s="361"/>
      <c r="C39" s="385"/>
      <c r="D39" s="184"/>
      <c r="E39" s="176" t="s">
        <v>309</v>
      </c>
    </row>
    <row r="40" spans="1:5" s="171" customFormat="1" ht="26.25" customHeight="1">
      <c r="A40" s="393"/>
      <c r="B40" s="361"/>
      <c r="C40" s="385"/>
      <c r="D40" s="184"/>
      <c r="E40" s="178" t="s">
        <v>310</v>
      </c>
    </row>
    <row r="41" spans="1:5" s="171" customFormat="1" ht="26.25" customHeight="1">
      <c r="A41" s="393"/>
      <c r="B41" s="375" t="s">
        <v>311</v>
      </c>
      <c r="C41" s="365">
        <v>2</v>
      </c>
      <c r="D41" s="184"/>
      <c r="E41" s="176" t="s">
        <v>312</v>
      </c>
    </row>
    <row r="42" spans="1:5" s="171" customFormat="1" ht="26.25" customHeight="1">
      <c r="A42" s="393"/>
      <c r="B42" s="370"/>
      <c r="C42" s="356"/>
      <c r="D42" s="184"/>
      <c r="E42" s="176" t="s">
        <v>313</v>
      </c>
    </row>
    <row r="43" spans="1:5" s="171" customFormat="1" ht="26.25" customHeight="1">
      <c r="A43" s="393"/>
      <c r="B43" s="370"/>
      <c r="C43" s="386"/>
      <c r="D43" s="184"/>
      <c r="E43" s="176" t="s">
        <v>314</v>
      </c>
    </row>
    <row r="44" spans="1:5" s="171" customFormat="1" ht="26.25" customHeight="1">
      <c r="A44" s="393"/>
      <c r="B44" s="371"/>
      <c r="C44" s="387"/>
      <c r="D44" s="184"/>
      <c r="E44" s="176" t="s">
        <v>315</v>
      </c>
    </row>
    <row r="45" spans="1:5" s="171" customFormat="1" ht="26.25" customHeight="1" thickBot="1">
      <c r="A45" s="393"/>
      <c r="B45" s="185" t="s">
        <v>316</v>
      </c>
      <c r="C45" s="186">
        <v>2</v>
      </c>
      <c r="D45" s="181" t="s">
        <v>317</v>
      </c>
      <c r="E45" s="185" t="s">
        <v>318</v>
      </c>
    </row>
    <row r="46" spans="1:5" s="171" customFormat="1" ht="26.25" customHeight="1">
      <c r="A46" s="388" t="s">
        <v>319</v>
      </c>
      <c r="B46" s="360" t="s">
        <v>320</v>
      </c>
      <c r="C46" s="346">
        <v>4</v>
      </c>
      <c r="D46" s="384" t="s">
        <v>321</v>
      </c>
      <c r="E46" s="174" t="s">
        <v>322</v>
      </c>
    </row>
    <row r="47" spans="1:5" s="171" customFormat="1" ht="26.25" customHeight="1">
      <c r="A47" s="389"/>
      <c r="B47" s="361"/>
      <c r="C47" s="347"/>
      <c r="D47" s="349"/>
      <c r="E47" s="176" t="s">
        <v>323</v>
      </c>
    </row>
    <row r="48" spans="1:5" s="171" customFormat="1" ht="26.25" customHeight="1">
      <c r="A48" s="389"/>
      <c r="B48" s="361"/>
      <c r="C48" s="347"/>
      <c r="D48" s="349"/>
      <c r="E48" s="176" t="s">
        <v>324</v>
      </c>
    </row>
    <row r="49" spans="1:5" s="171" customFormat="1" ht="26.25" customHeight="1">
      <c r="A49" s="389"/>
      <c r="B49" s="361"/>
      <c r="C49" s="347"/>
      <c r="D49" s="349"/>
      <c r="E49" s="176" t="s">
        <v>325</v>
      </c>
    </row>
    <row r="50" spans="1:5" s="171" customFormat="1" ht="26.25" customHeight="1">
      <c r="A50" s="389"/>
      <c r="B50" s="361"/>
      <c r="C50" s="347"/>
      <c r="D50" s="349"/>
      <c r="E50" s="176" t="s">
        <v>326</v>
      </c>
    </row>
    <row r="51" spans="1:5" s="171" customFormat="1" ht="26.25" customHeight="1">
      <c r="A51" s="389"/>
      <c r="B51" s="361"/>
      <c r="C51" s="347"/>
      <c r="D51" s="349"/>
      <c r="E51" s="176" t="s">
        <v>327</v>
      </c>
    </row>
    <row r="52" spans="1:5" s="171" customFormat="1" ht="26.25" customHeight="1">
      <c r="A52" s="389"/>
      <c r="B52" s="361"/>
      <c r="C52" s="347"/>
      <c r="D52" s="349"/>
      <c r="E52" s="176" t="s">
        <v>328</v>
      </c>
    </row>
    <row r="53" spans="1:5" s="171" customFormat="1" ht="26.25" customHeight="1">
      <c r="A53" s="389"/>
      <c r="B53" s="361"/>
      <c r="C53" s="372"/>
      <c r="D53" s="349"/>
      <c r="E53" s="176" t="s">
        <v>329</v>
      </c>
    </row>
    <row r="54" spans="1:5" s="171" customFormat="1" ht="26.25" customHeight="1" thickBot="1">
      <c r="A54" s="390"/>
      <c r="B54" s="185" t="s">
        <v>330</v>
      </c>
      <c r="C54" s="187">
        <v>2</v>
      </c>
      <c r="D54" s="188"/>
      <c r="E54" s="189" t="s">
        <v>331</v>
      </c>
    </row>
    <row r="55" spans="1:5" s="171" customFormat="1" ht="24.75" customHeight="1" thickBot="1">
      <c r="A55" s="350" t="s">
        <v>332</v>
      </c>
      <c r="B55" s="190" t="s">
        <v>333</v>
      </c>
      <c r="C55" s="191">
        <v>3</v>
      </c>
      <c r="D55" s="192"/>
      <c r="E55" s="170" t="s">
        <v>334</v>
      </c>
    </row>
    <row r="56" spans="1:5" s="193" customFormat="1" ht="24.75" customHeight="1">
      <c r="A56" s="351"/>
      <c r="B56" s="377" t="s">
        <v>335</v>
      </c>
      <c r="C56" s="347">
        <v>8</v>
      </c>
      <c r="D56" s="182" t="s">
        <v>336</v>
      </c>
      <c r="E56" s="174" t="s">
        <v>337</v>
      </c>
    </row>
    <row r="57" spans="1:5" s="179" customFormat="1" ht="24.75" customHeight="1">
      <c r="A57" s="351"/>
      <c r="B57" s="377"/>
      <c r="C57" s="347"/>
      <c r="D57" s="182"/>
      <c r="E57" s="176" t="s">
        <v>338</v>
      </c>
    </row>
    <row r="58" spans="1:5" s="179" customFormat="1" ht="24.75" customHeight="1">
      <c r="A58" s="351"/>
      <c r="B58" s="377"/>
      <c r="C58" s="347"/>
      <c r="D58" s="182"/>
      <c r="E58" s="176" t="s">
        <v>339</v>
      </c>
    </row>
    <row r="59" spans="1:5" s="179" customFormat="1" ht="24.75" customHeight="1">
      <c r="A59" s="351"/>
      <c r="B59" s="377"/>
      <c r="C59" s="347"/>
      <c r="D59" s="182"/>
      <c r="E59" s="176" t="s">
        <v>340</v>
      </c>
    </row>
    <row r="60" spans="1:5" s="179" customFormat="1" ht="24.75" customHeight="1">
      <c r="A60" s="351"/>
      <c r="B60" s="377"/>
      <c r="C60" s="347"/>
      <c r="D60" s="182"/>
      <c r="E60" s="176" t="s">
        <v>341</v>
      </c>
    </row>
    <row r="61" spans="1:5" s="179" customFormat="1" ht="24.75" customHeight="1">
      <c r="A61" s="351"/>
      <c r="B61" s="377"/>
      <c r="C61" s="347"/>
      <c r="D61" s="182"/>
      <c r="E61" s="176" t="s">
        <v>342</v>
      </c>
    </row>
    <row r="62" spans="1:5" s="179" customFormat="1" ht="24.75" customHeight="1">
      <c r="A62" s="351"/>
      <c r="B62" s="377"/>
      <c r="C62" s="347"/>
      <c r="D62" s="182"/>
      <c r="E62" s="176" t="s">
        <v>343</v>
      </c>
    </row>
    <row r="63" spans="1:5" s="179" customFormat="1" ht="24.75" customHeight="1">
      <c r="A63" s="351"/>
      <c r="B63" s="377"/>
      <c r="C63" s="347"/>
      <c r="D63" s="182"/>
      <c r="E63" s="176" t="s">
        <v>344</v>
      </c>
    </row>
    <row r="64" spans="1:5" s="179" customFormat="1" ht="24.75" customHeight="1">
      <c r="A64" s="351"/>
      <c r="B64" s="381"/>
      <c r="C64" s="347"/>
      <c r="D64" s="182"/>
      <c r="E64" s="176" t="s">
        <v>345</v>
      </c>
    </row>
    <row r="65" spans="1:5" s="179" customFormat="1" ht="24.75" customHeight="1">
      <c r="A65" s="351"/>
      <c r="B65" s="194" t="s">
        <v>346</v>
      </c>
      <c r="C65" s="195">
        <v>2</v>
      </c>
      <c r="D65" s="182"/>
      <c r="E65" s="172" t="s">
        <v>347</v>
      </c>
    </row>
    <row r="66" spans="1:5" s="179" customFormat="1" ht="24.75" customHeight="1">
      <c r="A66" s="351"/>
      <c r="B66" s="376" t="s">
        <v>348</v>
      </c>
      <c r="C66" s="367">
        <v>6</v>
      </c>
      <c r="D66" s="182"/>
      <c r="E66" s="176" t="s">
        <v>349</v>
      </c>
    </row>
    <row r="67" spans="1:5" s="179" customFormat="1" ht="24.75" customHeight="1">
      <c r="A67" s="351"/>
      <c r="B67" s="377"/>
      <c r="C67" s="347"/>
      <c r="D67" s="182"/>
      <c r="E67" s="176" t="s">
        <v>350</v>
      </c>
    </row>
    <row r="68" spans="1:5" s="179" customFormat="1" ht="24.75" customHeight="1">
      <c r="A68" s="351"/>
      <c r="B68" s="377"/>
      <c r="C68" s="347"/>
      <c r="D68" s="182"/>
      <c r="E68" s="176" t="s">
        <v>351</v>
      </c>
    </row>
    <row r="69" spans="1:5" s="179" customFormat="1" ht="24.75" customHeight="1">
      <c r="A69" s="351"/>
      <c r="B69" s="377"/>
      <c r="C69" s="347"/>
      <c r="D69" s="182"/>
      <c r="E69" s="176" t="s">
        <v>352</v>
      </c>
    </row>
    <row r="70" spans="1:5" s="179" customFormat="1" ht="24.75" customHeight="1">
      <c r="A70" s="351"/>
      <c r="B70" s="377"/>
      <c r="C70" s="347"/>
      <c r="D70" s="182"/>
      <c r="E70" s="176" t="s">
        <v>353</v>
      </c>
    </row>
    <row r="71" spans="1:5" s="179" customFormat="1" ht="24.75" customHeight="1">
      <c r="A71" s="351"/>
      <c r="B71" s="377"/>
      <c r="C71" s="347"/>
      <c r="D71" s="182"/>
      <c r="E71" s="176" t="s">
        <v>354</v>
      </c>
    </row>
    <row r="72" spans="1:5" s="179" customFormat="1" ht="24.75" customHeight="1">
      <c r="A72" s="351"/>
      <c r="B72" s="376" t="s">
        <v>355</v>
      </c>
      <c r="C72" s="367">
        <v>6</v>
      </c>
      <c r="D72" s="182"/>
      <c r="E72" s="176" t="s">
        <v>356</v>
      </c>
    </row>
    <row r="73" spans="1:5" s="179" customFormat="1" ht="24.75" customHeight="1">
      <c r="A73" s="351"/>
      <c r="B73" s="377"/>
      <c r="C73" s="347"/>
      <c r="D73" s="182"/>
      <c r="E73" s="176" t="s">
        <v>357</v>
      </c>
    </row>
    <row r="74" spans="1:5" s="179" customFormat="1" ht="24.75" customHeight="1">
      <c r="A74" s="351"/>
      <c r="B74" s="377"/>
      <c r="C74" s="347"/>
      <c r="D74" s="182"/>
      <c r="E74" s="176" t="s">
        <v>358</v>
      </c>
    </row>
    <row r="75" spans="1:5" s="179" customFormat="1" ht="24.75" customHeight="1">
      <c r="A75" s="351"/>
      <c r="B75" s="377"/>
      <c r="C75" s="347"/>
      <c r="D75" s="182"/>
      <c r="E75" s="176" t="s">
        <v>359</v>
      </c>
    </row>
    <row r="76" spans="1:5" s="179" customFormat="1" ht="24.75" customHeight="1">
      <c r="A76" s="351"/>
      <c r="B76" s="377"/>
      <c r="C76" s="347"/>
      <c r="D76" s="182"/>
      <c r="E76" s="176" t="s">
        <v>360</v>
      </c>
    </row>
    <row r="77" spans="1:5" s="179" customFormat="1" ht="24.75" customHeight="1">
      <c r="A77" s="351"/>
      <c r="B77" s="377"/>
      <c r="C77" s="347"/>
      <c r="D77" s="182"/>
      <c r="E77" s="176" t="s">
        <v>361</v>
      </c>
    </row>
    <row r="78" spans="1:5" s="179" customFormat="1" ht="24.75" customHeight="1">
      <c r="A78" s="351"/>
      <c r="B78" s="377"/>
      <c r="C78" s="347"/>
      <c r="D78" s="182"/>
      <c r="E78" s="176" t="s">
        <v>362</v>
      </c>
    </row>
    <row r="79" spans="1:5" s="179" customFormat="1" ht="24.75" customHeight="1">
      <c r="A79" s="351"/>
      <c r="B79" s="377"/>
      <c r="C79" s="347"/>
      <c r="D79" s="182"/>
      <c r="E79" s="176" t="s">
        <v>363</v>
      </c>
    </row>
    <row r="80" spans="1:5" s="179" customFormat="1" ht="24.75" customHeight="1">
      <c r="A80" s="351"/>
      <c r="B80" s="377"/>
      <c r="C80" s="372"/>
      <c r="D80" s="182"/>
      <c r="E80" s="176" t="s">
        <v>364</v>
      </c>
    </row>
    <row r="81" spans="1:5" s="179" customFormat="1" ht="24.75" customHeight="1">
      <c r="A81" s="351"/>
      <c r="B81" s="178" t="s">
        <v>36</v>
      </c>
      <c r="C81" s="196">
        <v>9</v>
      </c>
      <c r="D81" s="182"/>
      <c r="E81" s="176" t="s">
        <v>365</v>
      </c>
    </row>
    <row r="82" spans="1:5" s="179" customFormat="1" ht="24.75" customHeight="1">
      <c r="A82" s="351"/>
      <c r="B82" s="172"/>
      <c r="C82" s="173"/>
      <c r="D82" s="182"/>
      <c r="E82" s="176" t="s">
        <v>366</v>
      </c>
    </row>
    <row r="83" spans="1:5" s="179" customFormat="1" ht="24.75" customHeight="1">
      <c r="A83" s="351"/>
      <c r="B83" s="172"/>
      <c r="C83" s="173"/>
      <c r="D83" s="182"/>
      <c r="E83" s="176" t="s">
        <v>367</v>
      </c>
    </row>
    <row r="84" spans="1:5" s="179" customFormat="1" ht="24.75" customHeight="1">
      <c r="A84" s="351"/>
      <c r="B84" s="172"/>
      <c r="C84" s="173"/>
      <c r="D84" s="182"/>
      <c r="E84" s="176" t="s">
        <v>368</v>
      </c>
    </row>
    <row r="85" spans="1:5" s="179" customFormat="1" ht="24.75" customHeight="1">
      <c r="A85" s="351"/>
      <c r="B85" s="172"/>
      <c r="C85" s="173"/>
      <c r="D85" s="182"/>
      <c r="E85" s="176" t="s">
        <v>369</v>
      </c>
    </row>
    <row r="86" spans="1:5" s="179" customFormat="1" ht="24.75" customHeight="1">
      <c r="A86" s="351"/>
      <c r="B86" s="172"/>
      <c r="C86" s="173"/>
      <c r="D86" s="182"/>
      <c r="E86" s="176" t="s">
        <v>370</v>
      </c>
    </row>
    <row r="87" spans="1:5" s="179" customFormat="1" ht="24.75" customHeight="1">
      <c r="A87" s="351"/>
      <c r="B87" s="172" t="s">
        <v>371</v>
      </c>
      <c r="C87" s="173">
        <v>6</v>
      </c>
      <c r="D87" s="182"/>
      <c r="E87" s="176" t="s">
        <v>372</v>
      </c>
    </row>
    <row r="88" spans="1:5" s="179" customFormat="1" ht="24.75" customHeight="1">
      <c r="A88" s="351"/>
      <c r="B88" s="172"/>
      <c r="C88" s="173"/>
      <c r="D88" s="182"/>
      <c r="E88" s="176" t="s">
        <v>373</v>
      </c>
    </row>
    <row r="89" spans="1:5" s="179" customFormat="1" ht="24.75" customHeight="1">
      <c r="A89" s="351"/>
      <c r="B89" s="172"/>
      <c r="C89" s="173"/>
      <c r="D89" s="182"/>
      <c r="E89" s="176" t="s">
        <v>374</v>
      </c>
    </row>
    <row r="90" spans="1:5" s="179" customFormat="1" ht="24.75" customHeight="1">
      <c r="A90" s="351"/>
      <c r="B90" s="172"/>
      <c r="C90" s="173"/>
      <c r="D90" s="182"/>
      <c r="E90" s="176" t="s">
        <v>375</v>
      </c>
    </row>
    <row r="91" spans="1:5" s="179" customFormat="1" ht="24.75" customHeight="1">
      <c r="A91" s="351"/>
      <c r="B91" s="172"/>
      <c r="C91" s="173"/>
      <c r="D91" s="182"/>
      <c r="E91" s="176" t="s">
        <v>376</v>
      </c>
    </row>
    <row r="92" spans="1:5" s="179" customFormat="1" ht="24.75" customHeight="1">
      <c r="A92" s="351"/>
      <c r="B92" s="174"/>
      <c r="C92" s="177"/>
      <c r="D92" s="182"/>
      <c r="E92" s="176" t="s">
        <v>377</v>
      </c>
    </row>
    <row r="93" spans="1:5" s="179" customFormat="1" ht="24.75" customHeight="1">
      <c r="A93" s="351"/>
      <c r="B93" s="376" t="s">
        <v>378</v>
      </c>
      <c r="C93" s="367">
        <v>6</v>
      </c>
      <c r="D93" s="182"/>
      <c r="E93" s="176" t="s">
        <v>379</v>
      </c>
    </row>
    <row r="94" spans="1:5" s="179" customFormat="1" ht="24.75" customHeight="1">
      <c r="A94" s="351"/>
      <c r="B94" s="377"/>
      <c r="C94" s="347"/>
      <c r="D94" s="182"/>
      <c r="E94" s="176" t="s">
        <v>380</v>
      </c>
    </row>
    <row r="95" spans="1:5" s="179" customFormat="1" ht="24.75" customHeight="1">
      <c r="A95" s="351"/>
      <c r="B95" s="377"/>
      <c r="C95" s="347"/>
      <c r="D95" s="182"/>
      <c r="E95" s="176" t="s">
        <v>381</v>
      </c>
    </row>
    <row r="96" spans="1:5" s="179" customFormat="1" ht="24.75" customHeight="1">
      <c r="A96" s="351"/>
      <c r="B96" s="381"/>
      <c r="C96" s="372"/>
      <c r="D96" s="182"/>
      <c r="E96" s="176" t="s">
        <v>382</v>
      </c>
    </row>
    <row r="97" spans="1:5" s="179" customFormat="1" ht="24.75" customHeight="1">
      <c r="A97" s="351"/>
      <c r="B97" s="376" t="s">
        <v>383</v>
      </c>
      <c r="C97" s="365">
        <v>3</v>
      </c>
      <c r="D97" s="378" t="s">
        <v>384</v>
      </c>
      <c r="E97" s="176" t="s">
        <v>385</v>
      </c>
    </row>
    <row r="98" spans="1:5" s="179" customFormat="1" ht="24.75" customHeight="1">
      <c r="A98" s="351"/>
      <c r="B98" s="377"/>
      <c r="C98" s="356"/>
      <c r="D98" s="379"/>
      <c r="E98" s="176" t="s">
        <v>386</v>
      </c>
    </row>
    <row r="99" spans="1:5" s="179" customFormat="1" ht="24.75" customHeight="1">
      <c r="A99" s="351"/>
      <c r="B99" s="377"/>
      <c r="C99" s="356"/>
      <c r="D99" s="379"/>
      <c r="E99" s="176" t="s">
        <v>387</v>
      </c>
    </row>
    <row r="100" spans="1:5" s="179" customFormat="1" ht="24.75" customHeight="1">
      <c r="A100" s="351"/>
      <c r="B100" s="377"/>
      <c r="C100" s="356"/>
      <c r="D100" s="379"/>
      <c r="E100" s="176" t="s">
        <v>388</v>
      </c>
    </row>
    <row r="101" spans="1:5" s="179" customFormat="1" ht="24.75" customHeight="1">
      <c r="A101" s="351"/>
      <c r="B101" s="376" t="s">
        <v>389</v>
      </c>
      <c r="C101" s="365">
        <v>9</v>
      </c>
      <c r="D101" s="379"/>
      <c r="E101" s="176" t="s">
        <v>390</v>
      </c>
    </row>
    <row r="102" spans="1:5" s="179" customFormat="1" ht="24.75" customHeight="1">
      <c r="A102" s="351"/>
      <c r="B102" s="377"/>
      <c r="C102" s="356"/>
      <c r="D102" s="379"/>
      <c r="E102" s="176" t="s">
        <v>391</v>
      </c>
    </row>
    <row r="103" spans="1:5" s="179" customFormat="1" ht="24.75" customHeight="1">
      <c r="A103" s="351"/>
      <c r="B103" s="377"/>
      <c r="C103" s="356"/>
      <c r="D103" s="379"/>
      <c r="E103" s="176" t="s">
        <v>392</v>
      </c>
    </row>
    <row r="104" spans="1:5" s="179" customFormat="1" ht="24.75" customHeight="1">
      <c r="A104" s="351"/>
      <c r="B104" s="377"/>
      <c r="C104" s="356"/>
      <c r="D104" s="379"/>
      <c r="E104" s="176" t="s">
        <v>393</v>
      </c>
    </row>
    <row r="105" spans="1:5" s="179" customFormat="1" ht="24.75" customHeight="1">
      <c r="A105" s="351"/>
      <c r="B105" s="381"/>
      <c r="C105" s="363"/>
      <c r="D105" s="380"/>
      <c r="E105" s="176" t="s">
        <v>394</v>
      </c>
    </row>
    <row r="106" spans="1:5" s="179" customFormat="1" ht="24.75" customHeight="1">
      <c r="A106" s="351"/>
      <c r="B106" s="376" t="s">
        <v>395</v>
      </c>
      <c r="C106" s="347">
        <v>6</v>
      </c>
      <c r="D106" s="359"/>
      <c r="E106" s="176" t="s">
        <v>396</v>
      </c>
    </row>
    <row r="107" spans="1:5" s="179" customFormat="1" ht="24.75" customHeight="1">
      <c r="A107" s="351"/>
      <c r="B107" s="377"/>
      <c r="C107" s="347"/>
      <c r="D107" s="359"/>
      <c r="E107" s="176" t="s">
        <v>397</v>
      </c>
    </row>
    <row r="108" spans="1:5" s="179" customFormat="1" ht="24.75" customHeight="1">
      <c r="A108" s="351"/>
      <c r="B108" s="377"/>
      <c r="C108" s="347"/>
      <c r="D108" s="359"/>
      <c r="E108" s="176" t="s">
        <v>398</v>
      </c>
    </row>
    <row r="109" spans="1:5" s="179" customFormat="1" ht="24.75" customHeight="1">
      <c r="A109" s="351"/>
      <c r="B109" s="377"/>
      <c r="C109" s="347"/>
      <c r="D109" s="359"/>
      <c r="E109" s="176" t="s">
        <v>399</v>
      </c>
    </row>
    <row r="110" spans="1:5" s="179" customFormat="1" ht="24.75" customHeight="1">
      <c r="A110" s="351"/>
      <c r="B110" s="377"/>
      <c r="C110" s="347"/>
      <c r="D110" s="359"/>
      <c r="E110" s="176" t="s">
        <v>400</v>
      </c>
    </row>
    <row r="111" spans="1:5" s="198" customFormat="1" ht="24.75" customHeight="1" thickBot="1">
      <c r="A111" s="352"/>
      <c r="B111" s="382"/>
      <c r="C111" s="348"/>
      <c r="D111" s="383"/>
      <c r="E111" s="185" t="s">
        <v>401</v>
      </c>
    </row>
    <row r="112" spans="1:5" s="171" customFormat="1" ht="32.25" customHeight="1">
      <c r="A112" s="350" t="s">
        <v>402</v>
      </c>
      <c r="B112" s="369" t="s">
        <v>403</v>
      </c>
      <c r="C112" s="346">
        <v>2</v>
      </c>
      <c r="D112" s="373" t="s">
        <v>404</v>
      </c>
      <c r="E112" s="170" t="s">
        <v>405</v>
      </c>
    </row>
    <row r="113" spans="1:5" s="171" customFormat="1" ht="32.25" customHeight="1">
      <c r="A113" s="351"/>
      <c r="B113" s="370"/>
      <c r="C113" s="347"/>
      <c r="D113" s="359"/>
      <c r="E113" s="176" t="s">
        <v>406</v>
      </c>
    </row>
    <row r="114" spans="1:5" s="171" customFormat="1" ht="32.25" customHeight="1">
      <c r="A114" s="351"/>
      <c r="B114" s="370"/>
      <c r="C114" s="347"/>
      <c r="D114" s="359"/>
      <c r="E114" s="176" t="s">
        <v>407</v>
      </c>
    </row>
    <row r="115" spans="1:5" s="171" customFormat="1" ht="32.25" customHeight="1">
      <c r="A115" s="351"/>
      <c r="B115" s="370"/>
      <c r="C115" s="347"/>
      <c r="D115" s="374"/>
      <c r="E115" s="176" t="s">
        <v>408</v>
      </c>
    </row>
    <row r="116" spans="1:5" s="171" customFormat="1" ht="32.25" customHeight="1">
      <c r="A116" s="351"/>
      <c r="B116" s="370"/>
      <c r="C116" s="347"/>
      <c r="D116" s="358" t="s">
        <v>409</v>
      </c>
      <c r="E116" s="176" t="s">
        <v>410</v>
      </c>
    </row>
    <row r="117" spans="1:5" s="171" customFormat="1" ht="32.25" customHeight="1">
      <c r="A117" s="351"/>
      <c r="B117" s="370"/>
      <c r="C117" s="347"/>
      <c r="D117" s="359"/>
      <c r="E117" s="176" t="s">
        <v>411</v>
      </c>
    </row>
    <row r="118" spans="1:5" s="171" customFormat="1" ht="32.25" customHeight="1">
      <c r="A118" s="351"/>
      <c r="B118" s="370"/>
      <c r="C118" s="347"/>
      <c r="D118" s="359"/>
      <c r="E118" s="176" t="s">
        <v>412</v>
      </c>
    </row>
    <row r="119" spans="1:5" s="171" customFormat="1" ht="32.25" customHeight="1">
      <c r="A119" s="351"/>
      <c r="B119" s="370"/>
      <c r="C119" s="347"/>
      <c r="D119" s="359"/>
      <c r="E119" s="176" t="s">
        <v>413</v>
      </c>
    </row>
    <row r="120" spans="1:5" s="171" customFormat="1" ht="32.25" customHeight="1">
      <c r="A120" s="351"/>
      <c r="B120" s="371"/>
      <c r="C120" s="372"/>
      <c r="D120" s="374"/>
      <c r="E120" s="176" t="s">
        <v>414</v>
      </c>
    </row>
    <row r="121" spans="1:5" s="171" customFormat="1" ht="32.25" customHeight="1">
      <c r="A121" s="351"/>
      <c r="B121" s="375" t="s">
        <v>86</v>
      </c>
      <c r="C121" s="367">
        <v>2</v>
      </c>
      <c r="D121" s="358" t="s">
        <v>415</v>
      </c>
      <c r="E121" s="176" t="s">
        <v>416</v>
      </c>
    </row>
    <row r="122" spans="1:5" s="171" customFormat="1" ht="32.25" customHeight="1">
      <c r="A122" s="351"/>
      <c r="B122" s="370"/>
      <c r="C122" s="347"/>
      <c r="D122" s="359"/>
      <c r="E122" s="176" t="s">
        <v>417</v>
      </c>
    </row>
    <row r="123" spans="1:5" s="171" customFormat="1" ht="32.25" customHeight="1">
      <c r="A123" s="351"/>
      <c r="B123" s="375" t="s">
        <v>90</v>
      </c>
      <c r="C123" s="367">
        <v>4</v>
      </c>
      <c r="D123" s="358" t="s">
        <v>418</v>
      </c>
      <c r="E123" s="176" t="s">
        <v>419</v>
      </c>
    </row>
    <row r="124" spans="1:5" s="171" customFormat="1" ht="32.25" customHeight="1" thickBot="1">
      <c r="A124" s="352"/>
      <c r="B124" s="370"/>
      <c r="C124" s="348"/>
      <c r="D124" s="359"/>
      <c r="E124" s="185" t="s">
        <v>420</v>
      </c>
    </row>
    <row r="125" spans="1:5" s="171" customFormat="1" ht="32.25" customHeight="1">
      <c r="A125" s="350" t="s">
        <v>421</v>
      </c>
      <c r="B125" s="360" t="s">
        <v>422</v>
      </c>
      <c r="C125" s="362">
        <v>2</v>
      </c>
      <c r="D125" s="364"/>
      <c r="E125" s="170" t="s">
        <v>423</v>
      </c>
    </row>
    <row r="126" spans="1:5" s="171" customFormat="1" ht="32.25" customHeight="1">
      <c r="A126" s="351"/>
      <c r="B126" s="361"/>
      <c r="C126" s="356"/>
      <c r="D126" s="364"/>
      <c r="E126" s="176" t="s">
        <v>424</v>
      </c>
    </row>
    <row r="127" spans="1:5" s="171" customFormat="1" ht="32.25" customHeight="1">
      <c r="A127" s="351"/>
      <c r="B127" s="361"/>
      <c r="C127" s="356"/>
      <c r="D127" s="364"/>
      <c r="E127" s="176" t="s">
        <v>425</v>
      </c>
    </row>
    <row r="128" spans="1:5" s="171" customFormat="1" ht="32.25" customHeight="1">
      <c r="A128" s="351"/>
      <c r="B128" s="361"/>
      <c r="C128" s="363"/>
      <c r="D128" s="364"/>
      <c r="E128" s="176" t="s">
        <v>426</v>
      </c>
    </row>
    <row r="129" spans="1:5" s="171" customFormat="1" ht="32.25" customHeight="1">
      <c r="A129" s="351"/>
      <c r="B129" s="176" t="s">
        <v>91</v>
      </c>
      <c r="C129" s="180">
        <v>2</v>
      </c>
      <c r="D129" s="364"/>
      <c r="E129" s="176" t="s">
        <v>427</v>
      </c>
    </row>
    <row r="130" spans="1:5" s="171" customFormat="1" ht="32.25" customHeight="1">
      <c r="A130" s="351"/>
      <c r="B130" s="361" t="s">
        <v>428</v>
      </c>
      <c r="C130" s="365">
        <v>2</v>
      </c>
      <c r="D130" s="201"/>
      <c r="E130" s="176" t="s">
        <v>429</v>
      </c>
    </row>
    <row r="131" spans="1:5" s="171" customFormat="1" ht="32.25" customHeight="1">
      <c r="A131" s="351"/>
      <c r="B131" s="361"/>
      <c r="C131" s="356"/>
      <c r="D131" s="201"/>
      <c r="E131" s="176" t="s">
        <v>430</v>
      </c>
    </row>
    <row r="132" spans="1:5" s="171" customFormat="1" ht="32.25" customHeight="1">
      <c r="A132" s="351"/>
      <c r="B132" s="361"/>
      <c r="C132" s="356"/>
      <c r="D132" s="201"/>
      <c r="E132" s="176" t="s">
        <v>431</v>
      </c>
    </row>
    <row r="133" spans="1:5" s="171" customFormat="1" ht="32.25" customHeight="1">
      <c r="A133" s="351"/>
      <c r="B133" s="361" t="s">
        <v>432</v>
      </c>
      <c r="C133" s="367">
        <v>2</v>
      </c>
      <c r="D133" s="349" t="s">
        <v>433</v>
      </c>
      <c r="E133" s="176" t="s">
        <v>434</v>
      </c>
    </row>
    <row r="134" spans="1:5" s="171" customFormat="1" ht="32.25" customHeight="1">
      <c r="A134" s="351"/>
      <c r="B134" s="361"/>
      <c r="C134" s="356"/>
      <c r="D134" s="364"/>
      <c r="E134" s="176" t="s">
        <v>435</v>
      </c>
    </row>
    <row r="135" spans="1:5" s="171" customFormat="1" ht="32.25" customHeight="1">
      <c r="A135" s="351"/>
      <c r="B135" s="361"/>
      <c r="C135" s="356"/>
      <c r="D135" s="364"/>
      <c r="E135" s="176" t="s">
        <v>436</v>
      </c>
    </row>
    <row r="136" spans="1:5" s="171" customFormat="1" ht="32.25" customHeight="1">
      <c r="A136" s="351"/>
      <c r="B136" s="361"/>
      <c r="C136" s="356"/>
      <c r="D136" s="364"/>
      <c r="E136" s="176" t="s">
        <v>437</v>
      </c>
    </row>
    <row r="137" spans="1:5" s="171" customFormat="1" ht="32.25" customHeight="1">
      <c r="A137" s="351"/>
      <c r="B137" s="361"/>
      <c r="C137" s="356"/>
      <c r="D137" s="364"/>
      <c r="E137" s="176" t="s">
        <v>438</v>
      </c>
    </row>
    <row r="138" spans="1:5" s="171" customFormat="1" ht="32.25" customHeight="1">
      <c r="A138" s="351"/>
      <c r="B138" s="361"/>
      <c r="C138" s="356"/>
      <c r="D138" s="364"/>
      <c r="E138" s="176" t="s">
        <v>439</v>
      </c>
    </row>
    <row r="139" spans="1:5" s="171" customFormat="1" ht="32.25" customHeight="1" thickBot="1">
      <c r="A139" s="352"/>
      <c r="B139" s="366"/>
      <c r="C139" s="357"/>
      <c r="D139" s="368"/>
      <c r="E139" s="178" t="s">
        <v>440</v>
      </c>
    </row>
    <row r="140" spans="1:5" s="171" customFormat="1" ht="32.25" customHeight="1">
      <c r="A140" s="339" t="s">
        <v>441</v>
      </c>
      <c r="B140" s="342" t="s">
        <v>442</v>
      </c>
      <c r="C140" s="346">
        <v>2</v>
      </c>
      <c r="D140" s="169" t="s">
        <v>443</v>
      </c>
      <c r="E140" s="170" t="s">
        <v>444</v>
      </c>
    </row>
    <row r="141" spans="1:5" s="171" customFormat="1" ht="32.25" customHeight="1">
      <c r="A141" s="340"/>
      <c r="B141" s="343"/>
      <c r="C141" s="347"/>
      <c r="D141" s="175" t="s">
        <v>445</v>
      </c>
      <c r="E141" s="176" t="s">
        <v>446</v>
      </c>
    </row>
    <row r="142" spans="1:5" s="171" customFormat="1" ht="32.25" customHeight="1">
      <c r="A142" s="340"/>
      <c r="B142" s="343"/>
      <c r="C142" s="347"/>
      <c r="D142" s="349" t="s">
        <v>447</v>
      </c>
      <c r="E142" s="176" t="s">
        <v>448</v>
      </c>
    </row>
    <row r="143" spans="1:5" s="171" customFormat="1" ht="32.25" customHeight="1">
      <c r="A143" s="340"/>
      <c r="B143" s="344"/>
      <c r="C143" s="347"/>
      <c r="D143" s="349"/>
      <c r="E143" s="176" t="s">
        <v>449</v>
      </c>
    </row>
    <row r="144" spans="1:5" s="171" customFormat="1" ht="32.25" customHeight="1">
      <c r="A144" s="340"/>
      <c r="B144" s="344"/>
      <c r="C144" s="347"/>
      <c r="D144" s="349"/>
      <c r="E144" s="176" t="s">
        <v>450</v>
      </c>
    </row>
    <row r="145" spans="1:5" s="171" customFormat="1" ht="32.25" customHeight="1">
      <c r="A145" s="340"/>
      <c r="B145" s="344"/>
      <c r="C145" s="347"/>
      <c r="D145" s="349"/>
      <c r="E145" s="176" t="s">
        <v>451</v>
      </c>
    </row>
    <row r="146" spans="1:5" s="171" customFormat="1" ht="32.25" customHeight="1">
      <c r="A146" s="340"/>
      <c r="B146" s="344"/>
      <c r="C146" s="347"/>
      <c r="D146" s="349"/>
      <c r="E146" s="176" t="s">
        <v>452</v>
      </c>
    </row>
    <row r="147" spans="1:5" s="171" customFormat="1" ht="32.25" customHeight="1">
      <c r="A147" s="340"/>
      <c r="B147" s="344"/>
      <c r="C147" s="347"/>
      <c r="D147" s="181"/>
      <c r="E147" s="178" t="s">
        <v>453</v>
      </c>
    </row>
    <row r="148" spans="1:5" s="171" customFormat="1" ht="32.25" customHeight="1" thickBot="1">
      <c r="A148" s="341"/>
      <c r="B148" s="345"/>
      <c r="C148" s="348"/>
      <c r="D148" s="181" t="s">
        <v>454</v>
      </c>
      <c r="E148" s="178" t="s">
        <v>455</v>
      </c>
    </row>
    <row r="149" spans="1:5" s="171" customFormat="1" ht="32.25" customHeight="1">
      <c r="A149" s="350" t="s">
        <v>456</v>
      </c>
      <c r="B149" s="353" t="s">
        <v>457</v>
      </c>
      <c r="C149" s="346">
        <v>2</v>
      </c>
      <c r="D149" s="182"/>
      <c r="E149" s="170" t="s">
        <v>458</v>
      </c>
    </row>
    <row r="150" spans="1:5" s="171" customFormat="1" ht="32.25" customHeight="1" thickBot="1">
      <c r="A150" s="351"/>
      <c r="B150" s="354"/>
      <c r="C150" s="356"/>
      <c r="D150" s="182"/>
      <c r="E150" s="176" t="s">
        <v>459</v>
      </c>
    </row>
    <row r="151" spans="1:5" s="171" customFormat="1" ht="32.25" customHeight="1" thickBot="1">
      <c r="A151" s="352"/>
      <c r="B151" s="355"/>
      <c r="C151" s="357"/>
      <c r="D151" s="202"/>
      <c r="E151" s="185" t="s">
        <v>460</v>
      </c>
    </row>
    <row r="152" spans="1:5" s="171" customFormat="1" ht="32.25" customHeight="1" thickBot="1">
      <c r="A152" s="203"/>
      <c r="B152" s="204" t="s">
        <v>461</v>
      </c>
      <c r="C152" s="164">
        <v>3</v>
      </c>
      <c r="D152" s="205"/>
      <c r="E152" s="206" t="s">
        <v>462</v>
      </c>
    </row>
    <row r="153" spans="1:5" s="171" customFormat="1" ht="32.25" customHeight="1" thickBot="1">
      <c r="A153" s="207"/>
      <c r="B153" s="206" t="s">
        <v>463</v>
      </c>
      <c r="C153" s="165">
        <v>7</v>
      </c>
      <c r="D153" s="202"/>
      <c r="E153" s="189"/>
    </row>
    <row r="154" spans="1:5" ht="32.25" customHeight="1" thickBot="1">
      <c r="A154" s="208"/>
      <c r="B154" s="209"/>
      <c r="C154" s="165">
        <f>SUM(C3:C153)</f>
        <v>130</v>
      </c>
      <c r="D154" s="210"/>
      <c r="E154" s="211"/>
    </row>
  </sheetData>
  <sheetProtection formatCells="0" formatColumns="0" formatRows="0"/>
  <mergeCells count="69">
    <mergeCell ref="A1:E1"/>
    <mergeCell ref="A3:A45"/>
    <mergeCell ref="B3:B10"/>
    <mergeCell ref="C3:C10"/>
    <mergeCell ref="D3:D7"/>
    <mergeCell ref="D8:D10"/>
    <mergeCell ref="B11:B21"/>
    <mergeCell ref="C11:C21"/>
    <mergeCell ref="D11:D14"/>
    <mergeCell ref="D16:D21"/>
    <mergeCell ref="D23:D31"/>
    <mergeCell ref="B24:B26"/>
    <mergeCell ref="C24:C26"/>
    <mergeCell ref="B27:B29"/>
    <mergeCell ref="C27:C29"/>
    <mergeCell ref="B31:B32"/>
    <mergeCell ref="C31:C32"/>
    <mergeCell ref="B34:B40"/>
    <mergeCell ref="C34:C40"/>
    <mergeCell ref="B41:B44"/>
    <mergeCell ref="C41:C44"/>
    <mergeCell ref="A46:A54"/>
    <mergeCell ref="B46:B53"/>
    <mergeCell ref="C46:C53"/>
    <mergeCell ref="D46:D53"/>
    <mergeCell ref="A55:A111"/>
    <mergeCell ref="B56:B64"/>
    <mergeCell ref="C56:C64"/>
    <mergeCell ref="B66:B71"/>
    <mergeCell ref="C66:C71"/>
    <mergeCell ref="B72:B80"/>
    <mergeCell ref="C72:C80"/>
    <mergeCell ref="B93:B96"/>
    <mergeCell ref="C93:C96"/>
    <mergeCell ref="C121:C122"/>
    <mergeCell ref="D121:D122"/>
    <mergeCell ref="B123:B124"/>
    <mergeCell ref="C123:C124"/>
    <mergeCell ref="B97:B100"/>
    <mergeCell ref="C97:C100"/>
    <mergeCell ref="D97:D105"/>
    <mergeCell ref="B101:B105"/>
    <mergeCell ref="C101:C105"/>
    <mergeCell ref="B106:B111"/>
    <mergeCell ref="C106:C111"/>
    <mergeCell ref="D106:D111"/>
    <mergeCell ref="D123:D124"/>
    <mergeCell ref="A125:A139"/>
    <mergeCell ref="B125:B128"/>
    <mergeCell ref="C125:C128"/>
    <mergeCell ref="D125:D129"/>
    <mergeCell ref="B130:B132"/>
    <mergeCell ref="C130:C132"/>
    <mergeCell ref="B133:B139"/>
    <mergeCell ref="C133:C139"/>
    <mergeCell ref="D133:D139"/>
    <mergeCell ref="A112:A124"/>
    <mergeCell ref="B112:B120"/>
    <mergeCell ref="C112:C120"/>
    <mergeCell ref="D112:D115"/>
    <mergeCell ref="D116:D120"/>
    <mergeCell ref="B121:B122"/>
    <mergeCell ref="A140:A148"/>
    <mergeCell ref="B140:B148"/>
    <mergeCell ref="C140:C148"/>
    <mergeCell ref="D142:D146"/>
    <mergeCell ref="A149:A151"/>
    <mergeCell ref="B149:B151"/>
    <mergeCell ref="C149:C151"/>
  </mergeCells>
  <phoneticPr fontId="2"/>
  <printOptions horizontalCentered="1"/>
  <pageMargins left="0.59055118110236227" right="0.59055118110236227" top="0.62992125984251968" bottom="0.47244094488188981" header="0.55118110236220474" footer="0.35433070866141736"/>
  <pageSetup paperSize="9" scale="57" firstPageNumber="123" fitToHeight="0" orientation="portrait" useFirstPageNumber="1" r:id="rId1"/>
  <headerFooter alignWithMargins="0">
    <oddFooter>&amp;C- &amp;P -</oddFooter>
  </headerFooter>
  <rowBreaks count="2" manualBreakCount="2">
    <brk id="54" max="4" man="1"/>
    <brk id="11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F173"/>
  <sheetViews>
    <sheetView view="pageBreakPreview" topLeftCell="A25" zoomScale="75" zoomScaleNormal="75" zoomScaleSheetLayoutView="75" workbookViewId="0">
      <selection activeCell="E35" sqref="E35"/>
    </sheetView>
  </sheetViews>
  <sheetFormatPr defaultRowHeight="21"/>
  <cols>
    <col min="1" max="1" width="7.42578125" style="226" customWidth="1"/>
    <col min="2" max="2" width="60.28515625" style="214" customWidth="1"/>
    <col min="3" max="3" width="8.7109375" style="215" customWidth="1"/>
    <col min="4" max="4" width="0.28515625" style="216" hidden="1" customWidth="1"/>
    <col min="5" max="5" width="92.140625" style="217" customWidth="1"/>
    <col min="6" max="16384" width="9.140625" style="212"/>
  </cols>
  <sheetData>
    <row r="1" spans="1:6" s="163" customFormat="1" ht="25.15" customHeight="1" thickBot="1">
      <c r="A1" s="392" t="s">
        <v>464</v>
      </c>
      <c r="B1" s="392"/>
      <c r="C1" s="392"/>
      <c r="D1" s="392"/>
      <c r="E1" s="392"/>
    </row>
    <row r="2" spans="1:6" s="167" customFormat="1" ht="33" customHeight="1" thickBot="1">
      <c r="A2" s="218" t="s">
        <v>254</v>
      </c>
      <c r="B2" s="219" t="s">
        <v>465</v>
      </c>
      <c r="C2" s="165" t="s">
        <v>256</v>
      </c>
      <c r="D2" s="166" t="s">
        <v>257</v>
      </c>
      <c r="E2" s="165" t="s">
        <v>258</v>
      </c>
    </row>
    <row r="3" spans="1:6" s="171" customFormat="1" ht="24.75" customHeight="1" thickBot="1">
      <c r="A3" s="394" t="s">
        <v>466</v>
      </c>
      <c r="B3" s="369" t="s">
        <v>260</v>
      </c>
      <c r="C3" s="346">
        <v>6</v>
      </c>
      <c r="D3" s="221"/>
      <c r="E3" s="168" t="s">
        <v>262</v>
      </c>
    </row>
    <row r="4" spans="1:6" s="171" customFormat="1" ht="24.95" customHeight="1">
      <c r="A4" s="395"/>
      <c r="B4" s="370"/>
      <c r="C4" s="347"/>
      <c r="D4" s="384" t="s">
        <v>261</v>
      </c>
      <c r="E4" s="176" t="s">
        <v>467</v>
      </c>
    </row>
    <row r="5" spans="1:6" s="171" customFormat="1" ht="24.95" customHeight="1">
      <c r="A5" s="395"/>
      <c r="B5" s="370"/>
      <c r="C5" s="347"/>
      <c r="D5" s="349"/>
      <c r="E5" s="176" t="s">
        <v>468</v>
      </c>
    </row>
    <row r="6" spans="1:6" s="171" customFormat="1" ht="24.95" customHeight="1">
      <c r="A6" s="395"/>
      <c r="B6" s="370"/>
      <c r="C6" s="347"/>
      <c r="D6" s="349"/>
      <c r="E6" s="176" t="s">
        <v>469</v>
      </c>
    </row>
    <row r="7" spans="1:6" s="171" customFormat="1" ht="24.95" customHeight="1">
      <c r="A7" s="395"/>
      <c r="B7" s="370"/>
      <c r="C7" s="347"/>
      <c r="D7" s="349"/>
      <c r="E7" s="176" t="s">
        <v>470</v>
      </c>
    </row>
    <row r="8" spans="1:6" s="171" customFormat="1" ht="24.95" customHeight="1">
      <c r="A8" s="395"/>
      <c r="B8" s="370"/>
      <c r="C8" s="347"/>
      <c r="D8" s="349" t="s">
        <v>471</v>
      </c>
      <c r="E8" s="176" t="s">
        <v>472</v>
      </c>
    </row>
    <row r="9" spans="1:6" s="171" customFormat="1" ht="24.95" customHeight="1">
      <c r="A9" s="395"/>
      <c r="B9" s="370"/>
      <c r="C9" s="347"/>
      <c r="D9" s="349"/>
      <c r="E9" s="176" t="s">
        <v>473</v>
      </c>
    </row>
    <row r="10" spans="1:6" s="171" customFormat="1" ht="24.95" customHeight="1">
      <c r="A10" s="395"/>
      <c r="B10" s="371"/>
      <c r="C10" s="372"/>
      <c r="D10" s="349"/>
      <c r="E10" s="176" t="s">
        <v>474</v>
      </c>
    </row>
    <row r="11" spans="1:6" s="171" customFormat="1" ht="24.95" customHeight="1">
      <c r="A11" s="395"/>
      <c r="B11" s="375" t="s">
        <v>475</v>
      </c>
      <c r="C11" s="365">
        <v>3</v>
      </c>
      <c r="D11" s="349" t="s">
        <v>476</v>
      </c>
      <c r="E11" s="176" t="s">
        <v>477</v>
      </c>
    </row>
    <row r="12" spans="1:6" s="171" customFormat="1" ht="24.95" customHeight="1">
      <c r="A12" s="395"/>
      <c r="B12" s="370"/>
      <c r="C12" s="356"/>
      <c r="D12" s="349"/>
      <c r="E12" s="176" t="s">
        <v>478</v>
      </c>
      <c r="F12" s="179"/>
    </row>
    <row r="13" spans="1:6" s="171" customFormat="1" ht="24.95" customHeight="1">
      <c r="A13" s="395"/>
      <c r="B13" s="370"/>
      <c r="C13" s="356"/>
      <c r="D13" s="349"/>
      <c r="E13" s="176" t="s">
        <v>275</v>
      </c>
    </row>
    <row r="14" spans="1:6" s="171" customFormat="1" ht="24.95" customHeight="1">
      <c r="A14" s="395"/>
      <c r="B14" s="370"/>
      <c r="C14" s="356"/>
      <c r="D14" s="349"/>
      <c r="E14" s="176" t="s">
        <v>479</v>
      </c>
    </row>
    <row r="15" spans="1:6" s="171" customFormat="1" ht="24.95" customHeight="1">
      <c r="A15" s="395"/>
      <c r="B15" s="370"/>
      <c r="C15" s="356"/>
      <c r="D15" s="175" t="s">
        <v>480</v>
      </c>
      <c r="E15" s="176" t="s">
        <v>481</v>
      </c>
    </row>
    <row r="16" spans="1:6" s="171" customFormat="1" ht="24.95" customHeight="1">
      <c r="A16" s="395"/>
      <c r="B16" s="370"/>
      <c r="C16" s="356"/>
      <c r="D16" s="349" t="s">
        <v>482</v>
      </c>
      <c r="E16" s="176" t="s">
        <v>280</v>
      </c>
    </row>
    <row r="17" spans="1:5" s="171" customFormat="1" ht="24.95" customHeight="1">
      <c r="A17" s="395"/>
      <c r="B17" s="370"/>
      <c r="C17" s="356"/>
      <c r="D17" s="349"/>
      <c r="E17" s="176" t="s">
        <v>483</v>
      </c>
    </row>
    <row r="18" spans="1:5" s="171" customFormat="1" ht="24.95" customHeight="1">
      <c r="A18" s="395"/>
      <c r="B18" s="370"/>
      <c r="C18" s="363"/>
      <c r="D18" s="349"/>
      <c r="E18" s="176" t="s">
        <v>282</v>
      </c>
    </row>
    <row r="19" spans="1:5" s="171" customFormat="1" ht="24.95" customHeight="1">
      <c r="A19" s="395"/>
      <c r="B19" s="361" t="s">
        <v>484</v>
      </c>
      <c r="C19" s="385">
        <v>1</v>
      </c>
      <c r="D19" s="349"/>
      <c r="E19" s="176" t="s">
        <v>283</v>
      </c>
    </row>
    <row r="20" spans="1:5" s="171" customFormat="1" ht="24.95" customHeight="1">
      <c r="A20" s="395"/>
      <c r="B20" s="361"/>
      <c r="C20" s="385"/>
      <c r="D20" s="349"/>
      <c r="E20" s="176" t="s">
        <v>485</v>
      </c>
    </row>
    <row r="21" spans="1:5" s="171" customFormat="1" ht="24.95" customHeight="1">
      <c r="A21" s="395"/>
      <c r="B21" s="361"/>
      <c r="C21" s="385"/>
      <c r="D21" s="349"/>
      <c r="E21" s="172" t="s">
        <v>285</v>
      </c>
    </row>
    <row r="22" spans="1:5" s="171" customFormat="1" ht="24.6" customHeight="1">
      <c r="A22" s="395"/>
      <c r="B22" s="176" t="s">
        <v>486</v>
      </c>
      <c r="C22" s="180">
        <v>1</v>
      </c>
      <c r="D22" s="181"/>
      <c r="E22" s="176" t="s">
        <v>287</v>
      </c>
    </row>
    <row r="23" spans="1:5" s="171" customFormat="1" ht="24.95" customHeight="1">
      <c r="A23" s="395"/>
      <c r="B23" s="176" t="s">
        <v>487</v>
      </c>
      <c r="C23" s="180">
        <v>1</v>
      </c>
      <c r="D23" s="358" t="s">
        <v>488</v>
      </c>
      <c r="E23" s="176" t="s">
        <v>290</v>
      </c>
    </row>
    <row r="24" spans="1:5" s="171" customFormat="1" ht="24.95" customHeight="1">
      <c r="A24" s="395"/>
      <c r="B24" s="176" t="s">
        <v>489</v>
      </c>
      <c r="C24" s="180">
        <v>1</v>
      </c>
      <c r="D24" s="359"/>
      <c r="E24" s="176" t="s">
        <v>490</v>
      </c>
    </row>
    <row r="25" spans="1:5" s="171" customFormat="1" ht="24.95" customHeight="1">
      <c r="A25" s="395"/>
      <c r="B25" s="176" t="s">
        <v>59</v>
      </c>
      <c r="C25" s="180">
        <v>2</v>
      </c>
      <c r="D25" s="391"/>
      <c r="E25" s="176" t="s">
        <v>491</v>
      </c>
    </row>
    <row r="26" spans="1:5" s="171" customFormat="1" ht="24.95" customHeight="1">
      <c r="A26" s="395"/>
      <c r="B26" s="176" t="s">
        <v>492</v>
      </c>
      <c r="C26" s="180">
        <v>1</v>
      </c>
      <c r="D26" s="391"/>
      <c r="E26" s="176" t="s">
        <v>493</v>
      </c>
    </row>
    <row r="27" spans="1:5" s="171" customFormat="1" ht="24.95" customHeight="1">
      <c r="A27" s="395"/>
      <c r="B27" s="176" t="s">
        <v>494</v>
      </c>
      <c r="C27" s="180">
        <v>1</v>
      </c>
      <c r="D27" s="391"/>
      <c r="E27" s="176" t="s">
        <v>495</v>
      </c>
    </row>
    <row r="28" spans="1:5" s="171" customFormat="1" ht="24.95" customHeight="1">
      <c r="A28" s="395"/>
      <c r="B28" s="176" t="s">
        <v>83</v>
      </c>
      <c r="C28" s="180">
        <v>2</v>
      </c>
      <c r="D28" s="391"/>
      <c r="E28" s="176" t="s">
        <v>496</v>
      </c>
    </row>
    <row r="29" spans="1:5" s="171" customFormat="1" ht="24.95" customHeight="1">
      <c r="A29" s="395"/>
      <c r="B29" s="176" t="s">
        <v>497</v>
      </c>
      <c r="C29" s="180">
        <v>2</v>
      </c>
      <c r="D29" s="391"/>
      <c r="E29" s="176" t="s">
        <v>498</v>
      </c>
    </row>
    <row r="30" spans="1:5" s="171" customFormat="1" ht="24.95" customHeight="1">
      <c r="A30" s="395"/>
      <c r="B30" s="375" t="s">
        <v>299</v>
      </c>
      <c r="C30" s="365">
        <v>2</v>
      </c>
      <c r="D30" s="391"/>
      <c r="E30" s="176" t="s">
        <v>300</v>
      </c>
    </row>
    <row r="31" spans="1:5" s="171" customFormat="1" ht="24.95" customHeight="1">
      <c r="A31" s="395"/>
      <c r="B31" s="371"/>
      <c r="C31" s="363"/>
      <c r="D31" s="391"/>
      <c r="E31" s="176" t="s">
        <v>301</v>
      </c>
    </row>
    <row r="32" spans="1:5" s="171" customFormat="1" ht="24.95" customHeight="1">
      <c r="A32" s="395"/>
      <c r="B32" s="176" t="s">
        <v>499</v>
      </c>
      <c r="C32" s="180">
        <v>1</v>
      </c>
      <c r="D32" s="419"/>
      <c r="E32" s="176" t="s">
        <v>500</v>
      </c>
    </row>
    <row r="33" spans="1:5" s="171" customFormat="1" ht="37.9" customHeight="1">
      <c r="A33" s="395"/>
      <c r="B33" s="176" t="s">
        <v>79</v>
      </c>
      <c r="C33" s="180">
        <v>1</v>
      </c>
      <c r="D33" s="197" t="s">
        <v>501</v>
      </c>
      <c r="E33" s="176" t="s">
        <v>502</v>
      </c>
    </row>
    <row r="34" spans="1:5" s="171" customFormat="1" ht="24.95" customHeight="1">
      <c r="A34" s="395"/>
      <c r="B34" s="176" t="s">
        <v>70</v>
      </c>
      <c r="C34" s="180">
        <v>1</v>
      </c>
      <c r="D34" s="184"/>
      <c r="E34" s="176" t="s">
        <v>503</v>
      </c>
    </row>
    <row r="35" spans="1:5" s="171" customFormat="1" ht="24.95" customHeight="1">
      <c r="A35" s="395"/>
      <c r="B35" s="176" t="s">
        <v>789</v>
      </c>
      <c r="C35" s="180">
        <v>1</v>
      </c>
      <c r="D35" s="184"/>
      <c r="E35" s="176" t="s">
        <v>790</v>
      </c>
    </row>
    <row r="36" spans="1:5" s="171" customFormat="1" ht="24.95" customHeight="1">
      <c r="A36" s="395"/>
      <c r="B36" s="375" t="s">
        <v>504</v>
      </c>
      <c r="C36" s="365">
        <v>2</v>
      </c>
      <c r="D36" s="175" t="s">
        <v>505</v>
      </c>
      <c r="E36" s="176" t="s">
        <v>312</v>
      </c>
    </row>
    <row r="37" spans="1:5" s="171" customFormat="1" ht="24.95" customHeight="1">
      <c r="A37" s="395"/>
      <c r="B37" s="371"/>
      <c r="C37" s="363"/>
      <c r="D37" s="175"/>
      <c r="E37" s="176" t="s">
        <v>313</v>
      </c>
    </row>
    <row r="38" spans="1:5" s="171" customFormat="1" ht="24.95" customHeight="1">
      <c r="A38" s="395"/>
      <c r="B38" s="375" t="s">
        <v>506</v>
      </c>
      <c r="C38" s="365">
        <v>4</v>
      </c>
      <c r="D38" s="175"/>
      <c r="E38" s="176" t="s">
        <v>314</v>
      </c>
    </row>
    <row r="39" spans="1:5" s="171" customFormat="1" ht="24.95" customHeight="1">
      <c r="A39" s="395"/>
      <c r="B39" s="371"/>
      <c r="C39" s="363"/>
      <c r="D39" s="175"/>
      <c r="E39" s="176" t="s">
        <v>315</v>
      </c>
    </row>
    <row r="40" spans="1:5" s="171" customFormat="1" ht="24.95" customHeight="1">
      <c r="A40" s="395"/>
      <c r="B40" s="178" t="s">
        <v>507</v>
      </c>
      <c r="C40" s="180">
        <v>1</v>
      </c>
      <c r="D40" s="175" t="s">
        <v>508</v>
      </c>
      <c r="E40" s="176" t="s">
        <v>509</v>
      </c>
    </row>
    <row r="41" spans="1:5" s="171" customFormat="1" ht="24.95" customHeight="1" thickBot="1">
      <c r="A41" s="396"/>
      <c r="B41" s="185" t="s">
        <v>316</v>
      </c>
      <c r="C41" s="186">
        <v>1</v>
      </c>
      <c r="D41" s="181" t="s">
        <v>510</v>
      </c>
      <c r="E41" s="185" t="s">
        <v>511</v>
      </c>
    </row>
    <row r="42" spans="1:5" s="171" customFormat="1" ht="24.95" customHeight="1">
      <c r="A42" s="394" t="s">
        <v>512</v>
      </c>
      <c r="B42" s="360" t="s">
        <v>513</v>
      </c>
      <c r="C42" s="346">
        <v>6</v>
      </c>
      <c r="D42" s="384" t="s">
        <v>514</v>
      </c>
      <c r="E42" s="174" t="s">
        <v>322</v>
      </c>
    </row>
    <row r="43" spans="1:5" s="171" customFormat="1" ht="24.95" customHeight="1">
      <c r="A43" s="395"/>
      <c r="B43" s="361"/>
      <c r="C43" s="347"/>
      <c r="D43" s="349"/>
      <c r="E43" s="176" t="s">
        <v>323</v>
      </c>
    </row>
    <row r="44" spans="1:5" s="171" customFormat="1" ht="24.95" customHeight="1">
      <c r="A44" s="395"/>
      <c r="B44" s="361"/>
      <c r="C44" s="347"/>
      <c r="D44" s="349"/>
      <c r="E44" s="176" t="s">
        <v>324</v>
      </c>
    </row>
    <row r="45" spans="1:5" s="171" customFormat="1" ht="24.95" customHeight="1">
      <c r="A45" s="395"/>
      <c r="B45" s="361"/>
      <c r="C45" s="347"/>
      <c r="D45" s="349"/>
      <c r="E45" s="176" t="s">
        <v>325</v>
      </c>
    </row>
    <row r="46" spans="1:5" s="171" customFormat="1" ht="24.95" customHeight="1">
      <c r="A46" s="395"/>
      <c r="B46" s="361"/>
      <c r="C46" s="347"/>
      <c r="D46" s="349"/>
      <c r="E46" s="176" t="s">
        <v>326</v>
      </c>
    </row>
    <row r="47" spans="1:5" s="171" customFormat="1" ht="24.95" customHeight="1">
      <c r="A47" s="395"/>
      <c r="B47" s="361"/>
      <c r="C47" s="347"/>
      <c r="D47" s="349"/>
      <c r="E47" s="176" t="s">
        <v>327</v>
      </c>
    </row>
    <row r="48" spans="1:5" s="171" customFormat="1" ht="24.95" customHeight="1">
      <c r="A48" s="395"/>
      <c r="B48" s="361"/>
      <c r="C48" s="347"/>
      <c r="D48" s="349"/>
      <c r="E48" s="176" t="s">
        <v>328</v>
      </c>
    </row>
    <row r="49" spans="1:5" s="171" customFormat="1" ht="24.95" customHeight="1">
      <c r="A49" s="395"/>
      <c r="B49" s="361"/>
      <c r="C49" s="372"/>
      <c r="D49" s="349"/>
      <c r="E49" s="176" t="s">
        <v>329</v>
      </c>
    </row>
    <row r="50" spans="1:5" s="171" customFormat="1" ht="24.95" customHeight="1">
      <c r="A50" s="395"/>
      <c r="B50" s="176" t="s">
        <v>515</v>
      </c>
      <c r="C50" s="195">
        <v>1</v>
      </c>
      <c r="D50" s="175" t="s">
        <v>516</v>
      </c>
      <c r="E50" s="176" t="s">
        <v>517</v>
      </c>
    </row>
    <row r="51" spans="1:5" s="171" customFormat="1" ht="24.95" customHeight="1">
      <c r="A51" s="395"/>
      <c r="B51" s="361" t="s">
        <v>518</v>
      </c>
      <c r="C51" s="365">
        <v>2</v>
      </c>
      <c r="D51" s="417" t="s">
        <v>519</v>
      </c>
      <c r="E51" s="176" t="s">
        <v>520</v>
      </c>
    </row>
    <row r="52" spans="1:5" s="171" customFormat="1" ht="24.95" customHeight="1">
      <c r="A52" s="395"/>
      <c r="B52" s="361"/>
      <c r="C52" s="363"/>
      <c r="D52" s="417"/>
      <c r="E52" s="176" t="s">
        <v>521</v>
      </c>
    </row>
    <row r="53" spans="1:5" s="171" customFormat="1" ht="24.95" customHeight="1">
      <c r="A53" s="395"/>
      <c r="B53" s="176" t="s">
        <v>63</v>
      </c>
      <c r="C53" s="180">
        <v>1</v>
      </c>
      <c r="D53" s="417"/>
      <c r="E53" s="176" t="s">
        <v>522</v>
      </c>
    </row>
    <row r="54" spans="1:5" s="171" customFormat="1" ht="24.95" customHeight="1">
      <c r="A54" s="395"/>
      <c r="B54" s="176" t="s">
        <v>523</v>
      </c>
      <c r="C54" s="180">
        <v>1</v>
      </c>
      <c r="D54" s="417" t="s">
        <v>524</v>
      </c>
      <c r="E54" s="176" t="s">
        <v>525</v>
      </c>
    </row>
    <row r="55" spans="1:5" s="171" customFormat="1" ht="24.95" customHeight="1" thickBot="1">
      <c r="A55" s="396"/>
      <c r="B55" s="185" t="s">
        <v>526</v>
      </c>
      <c r="C55" s="186">
        <v>2</v>
      </c>
      <c r="D55" s="418"/>
      <c r="E55" s="185" t="s">
        <v>527</v>
      </c>
    </row>
    <row r="56" spans="1:5" s="171" customFormat="1" ht="24" customHeight="1" thickBot="1">
      <c r="A56" s="350" t="s">
        <v>332</v>
      </c>
      <c r="B56" s="170" t="s">
        <v>333</v>
      </c>
      <c r="C56" s="200">
        <v>2</v>
      </c>
      <c r="D56" s="184"/>
      <c r="E56" s="170" t="s">
        <v>528</v>
      </c>
    </row>
    <row r="57" spans="1:5" s="171" customFormat="1" ht="24" customHeight="1">
      <c r="A57" s="393"/>
      <c r="B57" s="375" t="s">
        <v>335</v>
      </c>
      <c r="C57" s="367">
        <v>6</v>
      </c>
      <c r="D57" s="199" t="s">
        <v>529</v>
      </c>
      <c r="E57" s="174" t="s">
        <v>530</v>
      </c>
    </row>
    <row r="58" spans="1:5" s="171" customFormat="1" ht="24" customHeight="1">
      <c r="A58" s="393"/>
      <c r="B58" s="370"/>
      <c r="C58" s="347"/>
      <c r="D58" s="182"/>
      <c r="E58" s="176" t="s">
        <v>338</v>
      </c>
    </row>
    <row r="59" spans="1:5" s="171" customFormat="1" ht="24" customHeight="1">
      <c r="A59" s="393"/>
      <c r="B59" s="370"/>
      <c r="C59" s="347"/>
      <c r="D59" s="182"/>
      <c r="E59" s="176" t="s">
        <v>339</v>
      </c>
    </row>
    <row r="60" spans="1:5" s="171" customFormat="1" ht="24" customHeight="1">
      <c r="A60" s="393"/>
      <c r="B60" s="370"/>
      <c r="C60" s="347"/>
      <c r="D60" s="182"/>
      <c r="E60" s="176" t="s">
        <v>340</v>
      </c>
    </row>
    <row r="61" spans="1:5" s="171" customFormat="1" ht="24" customHeight="1">
      <c r="A61" s="393"/>
      <c r="B61" s="370"/>
      <c r="C61" s="347"/>
      <c r="D61" s="182"/>
      <c r="E61" s="176" t="s">
        <v>531</v>
      </c>
    </row>
    <row r="62" spans="1:5" s="171" customFormat="1" ht="24" customHeight="1">
      <c r="A62" s="393"/>
      <c r="B62" s="370"/>
      <c r="C62" s="347"/>
      <c r="D62" s="182"/>
      <c r="E62" s="176" t="s">
        <v>532</v>
      </c>
    </row>
    <row r="63" spans="1:5" s="171" customFormat="1" ht="24" customHeight="1">
      <c r="A63" s="393"/>
      <c r="B63" s="370"/>
      <c r="C63" s="347"/>
      <c r="D63" s="182"/>
      <c r="E63" s="176" t="s">
        <v>533</v>
      </c>
    </row>
    <row r="64" spans="1:5" s="171" customFormat="1" ht="24" customHeight="1">
      <c r="A64" s="393"/>
      <c r="B64" s="370"/>
      <c r="C64" s="347"/>
      <c r="D64" s="182"/>
      <c r="E64" s="176" t="s">
        <v>344</v>
      </c>
    </row>
    <row r="65" spans="1:5" s="171" customFormat="1" ht="24" customHeight="1">
      <c r="A65" s="393"/>
      <c r="B65" s="371"/>
      <c r="C65" s="347"/>
      <c r="D65" s="182"/>
      <c r="E65" s="176" t="s">
        <v>345</v>
      </c>
    </row>
    <row r="66" spans="1:5" s="171" customFormat="1" ht="24" customHeight="1">
      <c r="A66" s="393"/>
      <c r="B66" s="176" t="s">
        <v>534</v>
      </c>
      <c r="C66" s="195">
        <v>2</v>
      </c>
      <c r="D66" s="182"/>
      <c r="E66" s="172" t="s">
        <v>535</v>
      </c>
    </row>
    <row r="67" spans="1:5" s="171" customFormat="1" ht="24" customHeight="1">
      <c r="A67" s="393"/>
      <c r="B67" s="375" t="s">
        <v>536</v>
      </c>
      <c r="C67" s="367">
        <v>4</v>
      </c>
      <c r="D67" s="182"/>
      <c r="E67" s="176" t="s">
        <v>537</v>
      </c>
    </row>
    <row r="68" spans="1:5" s="171" customFormat="1" ht="24" customHeight="1">
      <c r="A68" s="393"/>
      <c r="B68" s="370"/>
      <c r="C68" s="347"/>
      <c r="D68" s="182"/>
      <c r="E68" s="176" t="s">
        <v>350</v>
      </c>
    </row>
    <row r="69" spans="1:5" s="171" customFormat="1" ht="24" customHeight="1">
      <c r="A69" s="393"/>
      <c r="B69" s="370"/>
      <c r="C69" s="347"/>
      <c r="D69" s="182"/>
      <c r="E69" s="176" t="s">
        <v>351</v>
      </c>
    </row>
    <row r="70" spans="1:5" s="171" customFormat="1" ht="24" customHeight="1">
      <c r="A70" s="393"/>
      <c r="B70" s="370"/>
      <c r="C70" s="347"/>
      <c r="D70" s="182"/>
      <c r="E70" s="176" t="s">
        <v>352</v>
      </c>
    </row>
    <row r="71" spans="1:5" s="171" customFormat="1" ht="24" customHeight="1">
      <c r="A71" s="393"/>
      <c r="B71" s="370"/>
      <c r="C71" s="347"/>
      <c r="D71" s="182"/>
      <c r="E71" s="176" t="s">
        <v>353</v>
      </c>
    </row>
    <row r="72" spans="1:5" s="171" customFormat="1" ht="24" customHeight="1">
      <c r="A72" s="393"/>
      <c r="B72" s="370"/>
      <c r="C72" s="347"/>
      <c r="D72" s="182"/>
      <c r="E72" s="176" t="s">
        <v>354</v>
      </c>
    </row>
    <row r="73" spans="1:5" s="171" customFormat="1" ht="24" customHeight="1">
      <c r="A73" s="393"/>
      <c r="B73" s="375" t="s">
        <v>355</v>
      </c>
      <c r="C73" s="367">
        <v>2</v>
      </c>
      <c r="D73" s="182"/>
      <c r="E73" s="176" t="s">
        <v>356</v>
      </c>
    </row>
    <row r="74" spans="1:5" s="171" customFormat="1" ht="24" customHeight="1">
      <c r="A74" s="393"/>
      <c r="B74" s="370"/>
      <c r="C74" s="347"/>
      <c r="D74" s="182"/>
      <c r="E74" s="176" t="s">
        <v>357</v>
      </c>
    </row>
    <row r="75" spans="1:5" s="171" customFormat="1" ht="24" customHeight="1">
      <c r="A75" s="393"/>
      <c r="B75" s="370"/>
      <c r="C75" s="347"/>
      <c r="D75" s="182"/>
      <c r="E75" s="176" t="s">
        <v>358</v>
      </c>
    </row>
    <row r="76" spans="1:5" s="171" customFormat="1" ht="24" customHeight="1">
      <c r="A76" s="393"/>
      <c r="B76" s="370"/>
      <c r="C76" s="347"/>
      <c r="D76" s="182"/>
      <c r="E76" s="176" t="s">
        <v>359</v>
      </c>
    </row>
    <row r="77" spans="1:5" s="171" customFormat="1" ht="24" customHeight="1">
      <c r="A77" s="393"/>
      <c r="B77" s="370"/>
      <c r="C77" s="347"/>
      <c r="D77" s="182"/>
      <c r="E77" s="176" t="s">
        <v>360</v>
      </c>
    </row>
    <row r="78" spans="1:5" s="171" customFormat="1" ht="24" customHeight="1">
      <c r="A78" s="393"/>
      <c r="B78" s="370"/>
      <c r="C78" s="347"/>
      <c r="D78" s="182"/>
      <c r="E78" s="176" t="s">
        <v>361</v>
      </c>
    </row>
    <row r="79" spans="1:5" s="171" customFormat="1" ht="24" customHeight="1">
      <c r="A79" s="393"/>
      <c r="B79" s="370"/>
      <c r="C79" s="347"/>
      <c r="D79" s="182"/>
      <c r="E79" s="176" t="s">
        <v>362</v>
      </c>
    </row>
    <row r="80" spans="1:5" s="171" customFormat="1" ht="24" customHeight="1">
      <c r="A80" s="393"/>
      <c r="B80" s="370"/>
      <c r="C80" s="347"/>
      <c r="D80" s="182"/>
      <c r="E80" s="176" t="s">
        <v>363</v>
      </c>
    </row>
    <row r="81" spans="1:5" s="171" customFormat="1" ht="24" customHeight="1">
      <c r="A81" s="393"/>
      <c r="B81" s="371"/>
      <c r="C81" s="372"/>
      <c r="D81" s="182"/>
      <c r="E81" s="176" t="s">
        <v>364</v>
      </c>
    </row>
    <row r="82" spans="1:5" s="171" customFormat="1" ht="24" customHeight="1">
      <c r="A82" s="393"/>
      <c r="B82" s="370" t="s">
        <v>36</v>
      </c>
      <c r="C82" s="367">
        <v>8</v>
      </c>
      <c r="D82" s="182"/>
      <c r="E82" s="176" t="s">
        <v>365</v>
      </c>
    </row>
    <row r="83" spans="1:5" s="171" customFormat="1" ht="24" customHeight="1">
      <c r="A83" s="393"/>
      <c r="B83" s="370"/>
      <c r="C83" s="347"/>
      <c r="D83" s="182"/>
      <c r="E83" s="176" t="s">
        <v>538</v>
      </c>
    </row>
    <row r="84" spans="1:5" s="171" customFormat="1" ht="24" customHeight="1">
      <c r="A84" s="393"/>
      <c r="B84" s="370"/>
      <c r="C84" s="347"/>
      <c r="D84" s="182"/>
      <c r="E84" s="176" t="s">
        <v>539</v>
      </c>
    </row>
    <row r="85" spans="1:5" s="171" customFormat="1" ht="24" customHeight="1">
      <c r="A85" s="393"/>
      <c r="B85" s="370"/>
      <c r="C85" s="347"/>
      <c r="D85" s="182"/>
      <c r="E85" s="176" t="s">
        <v>540</v>
      </c>
    </row>
    <row r="86" spans="1:5" s="171" customFormat="1" ht="24" customHeight="1">
      <c r="A86" s="393"/>
      <c r="B86" s="370"/>
      <c r="C86" s="347"/>
      <c r="D86" s="182"/>
      <c r="E86" s="176" t="s">
        <v>541</v>
      </c>
    </row>
    <row r="87" spans="1:5" s="171" customFormat="1" ht="24" customHeight="1">
      <c r="A87" s="393"/>
      <c r="B87" s="370"/>
      <c r="C87" s="347"/>
      <c r="D87" s="182"/>
      <c r="E87" s="176" t="s">
        <v>370</v>
      </c>
    </row>
    <row r="88" spans="1:5" s="171" customFormat="1" ht="24" customHeight="1">
      <c r="A88" s="393"/>
      <c r="B88" s="370"/>
      <c r="C88" s="347"/>
      <c r="D88" s="182"/>
      <c r="E88" s="176" t="s">
        <v>542</v>
      </c>
    </row>
    <row r="89" spans="1:5" s="171" customFormat="1" ht="24" customHeight="1">
      <c r="A89" s="393"/>
      <c r="B89" s="370"/>
      <c r="C89" s="347"/>
      <c r="D89" s="182"/>
      <c r="E89" s="176" t="s">
        <v>373</v>
      </c>
    </row>
    <row r="90" spans="1:5" s="171" customFormat="1" ht="24" customHeight="1">
      <c r="A90" s="393"/>
      <c r="B90" s="370"/>
      <c r="C90" s="347"/>
      <c r="D90" s="182"/>
      <c r="E90" s="176" t="s">
        <v>543</v>
      </c>
    </row>
    <row r="91" spans="1:5" s="171" customFormat="1" ht="24" customHeight="1">
      <c r="A91" s="393"/>
      <c r="B91" s="370"/>
      <c r="C91" s="347"/>
      <c r="D91" s="182"/>
      <c r="E91" s="176" t="s">
        <v>544</v>
      </c>
    </row>
    <row r="92" spans="1:5" s="171" customFormat="1" ht="24" customHeight="1">
      <c r="A92" s="393"/>
      <c r="B92" s="371"/>
      <c r="C92" s="372"/>
      <c r="D92" s="182"/>
      <c r="E92" s="176" t="s">
        <v>376</v>
      </c>
    </row>
    <row r="93" spans="1:5" s="171" customFormat="1" ht="24" customHeight="1">
      <c r="A93" s="393"/>
      <c r="B93" s="176" t="s">
        <v>545</v>
      </c>
      <c r="C93" s="177">
        <v>2</v>
      </c>
      <c r="D93" s="182"/>
      <c r="E93" s="176" t="s">
        <v>377</v>
      </c>
    </row>
    <row r="94" spans="1:5" s="171" customFormat="1" ht="24" customHeight="1">
      <c r="A94" s="393"/>
      <c r="B94" s="375" t="s">
        <v>546</v>
      </c>
      <c r="C94" s="367">
        <v>6</v>
      </c>
      <c r="D94" s="182"/>
      <c r="E94" s="176" t="s">
        <v>547</v>
      </c>
    </row>
    <row r="95" spans="1:5" s="171" customFormat="1" ht="24" customHeight="1">
      <c r="A95" s="393"/>
      <c r="B95" s="370"/>
      <c r="C95" s="347"/>
      <c r="D95" s="182"/>
      <c r="E95" s="176" t="s">
        <v>380</v>
      </c>
    </row>
    <row r="96" spans="1:5" s="171" customFormat="1" ht="24" customHeight="1">
      <c r="A96" s="393"/>
      <c r="B96" s="370"/>
      <c r="C96" s="347"/>
      <c r="D96" s="182"/>
      <c r="E96" s="176" t="s">
        <v>381</v>
      </c>
    </row>
    <row r="97" spans="1:5" s="171" customFormat="1" ht="24" customHeight="1">
      <c r="A97" s="393"/>
      <c r="B97" s="371"/>
      <c r="C97" s="372"/>
      <c r="D97" s="182"/>
      <c r="E97" s="176" t="s">
        <v>548</v>
      </c>
    </row>
    <row r="98" spans="1:5" s="171" customFormat="1" ht="24" customHeight="1">
      <c r="A98" s="393"/>
      <c r="B98" s="375" t="s">
        <v>549</v>
      </c>
      <c r="C98" s="365">
        <v>2</v>
      </c>
      <c r="D98" s="378" t="s">
        <v>550</v>
      </c>
      <c r="E98" s="176" t="s">
        <v>385</v>
      </c>
    </row>
    <row r="99" spans="1:5" s="171" customFormat="1" ht="24" customHeight="1">
      <c r="A99" s="393"/>
      <c r="B99" s="370"/>
      <c r="C99" s="356"/>
      <c r="D99" s="379"/>
      <c r="E99" s="176" t="s">
        <v>386</v>
      </c>
    </row>
    <row r="100" spans="1:5" s="171" customFormat="1" ht="24" customHeight="1">
      <c r="A100" s="393"/>
      <c r="B100" s="370"/>
      <c r="C100" s="356"/>
      <c r="D100" s="379"/>
      <c r="E100" s="176" t="s">
        <v>387</v>
      </c>
    </row>
    <row r="101" spans="1:5" s="171" customFormat="1" ht="24" customHeight="1">
      <c r="A101" s="393"/>
      <c r="B101" s="370"/>
      <c r="C101" s="356"/>
      <c r="D101" s="379"/>
      <c r="E101" s="176" t="s">
        <v>551</v>
      </c>
    </row>
    <row r="102" spans="1:5" s="171" customFormat="1" ht="24" customHeight="1">
      <c r="A102" s="393"/>
      <c r="B102" s="375" t="s">
        <v>552</v>
      </c>
      <c r="C102" s="365">
        <v>6</v>
      </c>
      <c r="D102" s="379"/>
      <c r="E102" s="176" t="s">
        <v>390</v>
      </c>
    </row>
    <row r="103" spans="1:5" s="171" customFormat="1" ht="24" customHeight="1">
      <c r="A103" s="393"/>
      <c r="B103" s="370"/>
      <c r="C103" s="356"/>
      <c r="D103" s="379"/>
      <c r="E103" s="176" t="s">
        <v>553</v>
      </c>
    </row>
    <row r="104" spans="1:5" s="171" customFormat="1" ht="24" customHeight="1">
      <c r="A104" s="393"/>
      <c r="B104" s="370"/>
      <c r="C104" s="356"/>
      <c r="D104" s="379"/>
      <c r="E104" s="176" t="s">
        <v>554</v>
      </c>
    </row>
    <row r="105" spans="1:5" s="171" customFormat="1" ht="24" customHeight="1">
      <c r="A105" s="393"/>
      <c r="B105" s="370"/>
      <c r="C105" s="356"/>
      <c r="D105" s="379"/>
      <c r="E105" s="176" t="s">
        <v>555</v>
      </c>
    </row>
    <row r="106" spans="1:5" s="171" customFormat="1" ht="24" customHeight="1">
      <c r="A106" s="393"/>
      <c r="B106" s="371"/>
      <c r="C106" s="363"/>
      <c r="D106" s="380"/>
      <c r="E106" s="176" t="s">
        <v>394</v>
      </c>
    </row>
    <row r="107" spans="1:5" s="171" customFormat="1" ht="24" customHeight="1">
      <c r="A107" s="393"/>
      <c r="B107" s="375" t="s">
        <v>556</v>
      </c>
      <c r="C107" s="347">
        <v>10</v>
      </c>
      <c r="D107" s="359"/>
      <c r="E107" s="176" t="s">
        <v>396</v>
      </c>
    </row>
    <row r="108" spans="1:5" s="171" customFormat="1" ht="24" customHeight="1">
      <c r="A108" s="393"/>
      <c r="B108" s="370"/>
      <c r="C108" s="347"/>
      <c r="D108" s="359"/>
      <c r="E108" s="176" t="s">
        <v>397</v>
      </c>
    </row>
    <row r="109" spans="1:5" s="171" customFormat="1" ht="24" customHeight="1">
      <c r="A109" s="393"/>
      <c r="B109" s="370"/>
      <c r="C109" s="347"/>
      <c r="D109" s="359"/>
      <c r="E109" s="176" t="s">
        <v>557</v>
      </c>
    </row>
    <row r="110" spans="1:5" s="171" customFormat="1" ht="24" customHeight="1">
      <c r="A110" s="393"/>
      <c r="B110" s="370"/>
      <c r="C110" s="347"/>
      <c r="D110" s="359"/>
      <c r="E110" s="176" t="s">
        <v>399</v>
      </c>
    </row>
    <row r="111" spans="1:5" s="171" customFormat="1" ht="24" customHeight="1">
      <c r="A111" s="393"/>
      <c r="B111" s="370"/>
      <c r="C111" s="347"/>
      <c r="D111" s="359"/>
      <c r="E111" s="176" t="s">
        <v>400</v>
      </c>
    </row>
    <row r="112" spans="1:5" s="171" customFormat="1" ht="24" customHeight="1" thickBot="1">
      <c r="A112" s="416"/>
      <c r="B112" s="414"/>
      <c r="C112" s="348"/>
      <c r="D112" s="359"/>
      <c r="E112" s="185" t="s">
        <v>401</v>
      </c>
    </row>
    <row r="113" spans="1:5" s="171" customFormat="1" ht="21" customHeight="1">
      <c r="A113" s="394" t="s">
        <v>558</v>
      </c>
      <c r="B113" s="377" t="s">
        <v>303</v>
      </c>
      <c r="C113" s="362">
        <v>2</v>
      </c>
      <c r="D113" s="415" t="s">
        <v>559</v>
      </c>
      <c r="E113" s="174" t="s">
        <v>560</v>
      </c>
    </row>
    <row r="114" spans="1:5" s="171" customFormat="1" ht="21" customHeight="1">
      <c r="A114" s="395"/>
      <c r="B114" s="377"/>
      <c r="C114" s="356"/>
      <c r="D114" s="379"/>
      <c r="E114" s="176" t="s">
        <v>305</v>
      </c>
    </row>
    <row r="115" spans="1:5" s="171" customFormat="1" ht="21" customHeight="1">
      <c r="A115" s="395"/>
      <c r="B115" s="377"/>
      <c r="C115" s="356"/>
      <c r="D115" s="379"/>
      <c r="E115" s="176" t="s">
        <v>306</v>
      </c>
    </row>
    <row r="116" spans="1:5" s="171" customFormat="1" ht="21" customHeight="1">
      <c r="A116" s="395"/>
      <c r="B116" s="377"/>
      <c r="C116" s="356"/>
      <c r="D116" s="379"/>
      <c r="E116" s="176" t="s">
        <v>561</v>
      </c>
    </row>
    <row r="117" spans="1:5" s="171" customFormat="1" ht="21" customHeight="1">
      <c r="A117" s="395"/>
      <c r="B117" s="377"/>
      <c r="C117" s="356"/>
      <c r="D117" s="379"/>
      <c r="E117" s="176" t="s">
        <v>562</v>
      </c>
    </row>
    <row r="118" spans="1:5" s="171" customFormat="1" ht="21" customHeight="1">
      <c r="A118" s="395"/>
      <c r="B118" s="377"/>
      <c r="C118" s="356"/>
      <c r="D118" s="379"/>
      <c r="E118" s="176" t="s">
        <v>309</v>
      </c>
    </row>
    <row r="119" spans="1:5" s="171" customFormat="1" ht="21" customHeight="1">
      <c r="A119" s="395"/>
      <c r="B119" s="376" t="s">
        <v>564</v>
      </c>
      <c r="C119" s="365">
        <v>2</v>
      </c>
      <c r="D119" s="379"/>
      <c r="E119" s="176" t="s">
        <v>565</v>
      </c>
    </row>
    <row r="120" spans="1:5" s="171" customFormat="1" ht="21" customHeight="1">
      <c r="A120" s="395"/>
      <c r="B120" s="377"/>
      <c r="C120" s="356"/>
      <c r="D120" s="379"/>
      <c r="E120" s="176" t="s">
        <v>566</v>
      </c>
    </row>
    <row r="121" spans="1:5" s="171" customFormat="1" ht="21" customHeight="1">
      <c r="A121" s="395"/>
      <c r="B121" s="377"/>
      <c r="C121" s="356"/>
      <c r="D121" s="379"/>
      <c r="E121" s="176" t="s">
        <v>567</v>
      </c>
    </row>
    <row r="122" spans="1:5" s="171" customFormat="1" ht="21" customHeight="1">
      <c r="A122" s="395"/>
      <c r="B122" s="377"/>
      <c r="C122" s="356"/>
      <c r="D122" s="379"/>
      <c r="E122" s="176" t="s">
        <v>568</v>
      </c>
    </row>
    <row r="123" spans="1:5" s="171" customFormat="1" ht="21" customHeight="1">
      <c r="A123" s="395"/>
      <c r="B123" s="381"/>
      <c r="C123" s="363"/>
      <c r="D123" s="380"/>
      <c r="E123" s="176" t="s">
        <v>569</v>
      </c>
    </row>
    <row r="124" spans="1:5" s="171" customFormat="1" ht="21" customHeight="1">
      <c r="A124" s="395"/>
      <c r="B124" s="376" t="s">
        <v>570</v>
      </c>
      <c r="C124" s="367">
        <v>4</v>
      </c>
      <c r="D124" s="358" t="s">
        <v>571</v>
      </c>
      <c r="E124" s="176" t="s">
        <v>572</v>
      </c>
    </row>
    <row r="125" spans="1:5" s="171" customFormat="1" ht="21" customHeight="1">
      <c r="A125" s="395"/>
      <c r="B125" s="377"/>
      <c r="C125" s="347"/>
      <c r="D125" s="359"/>
      <c r="E125" s="176" t="s">
        <v>573</v>
      </c>
    </row>
    <row r="126" spans="1:5" s="171" customFormat="1" ht="21" customHeight="1">
      <c r="A126" s="395"/>
      <c r="B126" s="377"/>
      <c r="C126" s="347"/>
      <c r="D126" s="359"/>
      <c r="E126" s="176" t="s">
        <v>574</v>
      </c>
    </row>
    <row r="127" spans="1:5" s="171" customFormat="1" ht="21" customHeight="1">
      <c r="A127" s="395"/>
      <c r="B127" s="377"/>
      <c r="C127" s="347"/>
      <c r="D127" s="359"/>
      <c r="E127" s="176" t="s">
        <v>575</v>
      </c>
    </row>
    <row r="128" spans="1:5" s="171" customFormat="1" ht="21" customHeight="1">
      <c r="A128" s="395"/>
      <c r="B128" s="377"/>
      <c r="C128" s="347"/>
      <c r="D128" s="359"/>
      <c r="E128" s="176" t="s">
        <v>576</v>
      </c>
    </row>
    <row r="129" spans="1:5" s="171" customFormat="1" ht="21" customHeight="1">
      <c r="A129" s="395"/>
      <c r="B129" s="377"/>
      <c r="C129" s="347"/>
      <c r="D129" s="359"/>
      <c r="E129" s="176" t="s">
        <v>577</v>
      </c>
    </row>
    <row r="130" spans="1:5" s="171" customFormat="1" ht="21" customHeight="1" thickBot="1">
      <c r="A130" s="396"/>
      <c r="B130" s="382"/>
      <c r="C130" s="348"/>
      <c r="D130" s="383"/>
      <c r="E130" s="178" t="s">
        <v>310</v>
      </c>
    </row>
    <row r="131" spans="1:5" s="171" customFormat="1" ht="21" customHeight="1">
      <c r="A131" s="394" t="s">
        <v>578</v>
      </c>
      <c r="B131" s="413" t="s">
        <v>579</v>
      </c>
      <c r="C131" s="346">
        <v>2</v>
      </c>
      <c r="D131" s="373" t="s">
        <v>580</v>
      </c>
      <c r="E131" s="170" t="s">
        <v>581</v>
      </c>
    </row>
    <row r="132" spans="1:5" s="171" customFormat="1" ht="21" customHeight="1">
      <c r="A132" s="395"/>
      <c r="B132" s="377"/>
      <c r="C132" s="347"/>
      <c r="D132" s="359"/>
      <c r="E132" s="176" t="s">
        <v>582</v>
      </c>
    </row>
    <row r="133" spans="1:5" s="171" customFormat="1" ht="21" customHeight="1">
      <c r="A133" s="395"/>
      <c r="B133" s="377"/>
      <c r="C133" s="347"/>
      <c r="D133" s="359"/>
      <c r="E133" s="176" t="s">
        <v>583</v>
      </c>
    </row>
    <row r="134" spans="1:5" s="171" customFormat="1" ht="21" customHeight="1">
      <c r="A134" s="395"/>
      <c r="B134" s="377"/>
      <c r="C134" s="347"/>
      <c r="D134" s="358" t="s">
        <v>409</v>
      </c>
      <c r="E134" s="176" t="s">
        <v>584</v>
      </c>
    </row>
    <row r="135" spans="1:5" s="171" customFormat="1" ht="21" customHeight="1">
      <c r="A135" s="395"/>
      <c r="B135" s="377"/>
      <c r="C135" s="347"/>
      <c r="D135" s="359"/>
      <c r="E135" s="176" t="s">
        <v>585</v>
      </c>
    </row>
    <row r="136" spans="1:5" s="171" customFormat="1" ht="21" customHeight="1">
      <c r="A136" s="395"/>
      <c r="B136" s="377"/>
      <c r="C136" s="347"/>
      <c r="D136" s="359"/>
      <c r="E136" s="176" t="s">
        <v>586</v>
      </c>
    </row>
    <row r="137" spans="1:5" s="171" customFormat="1" ht="21" customHeight="1">
      <c r="A137" s="395"/>
      <c r="B137" s="381"/>
      <c r="C137" s="347"/>
      <c r="D137" s="374"/>
      <c r="E137" s="176" t="s">
        <v>587</v>
      </c>
    </row>
    <row r="138" spans="1:5" s="171" customFormat="1" ht="21" customHeight="1">
      <c r="A138" s="395"/>
      <c r="B138" s="376" t="s">
        <v>86</v>
      </c>
      <c r="C138" s="367">
        <v>2</v>
      </c>
      <c r="D138" s="358" t="s">
        <v>588</v>
      </c>
      <c r="E138" s="176" t="s">
        <v>589</v>
      </c>
    </row>
    <row r="139" spans="1:5" s="171" customFormat="1" ht="21" customHeight="1">
      <c r="A139" s="395"/>
      <c r="B139" s="377"/>
      <c r="C139" s="347"/>
      <c r="D139" s="359"/>
      <c r="E139" s="176" t="s">
        <v>590</v>
      </c>
    </row>
    <row r="140" spans="1:5" s="171" customFormat="1" ht="21" customHeight="1">
      <c r="A140" s="395"/>
      <c r="B140" s="381"/>
      <c r="C140" s="372"/>
      <c r="D140" s="374"/>
      <c r="E140" s="176" t="s">
        <v>591</v>
      </c>
    </row>
    <row r="141" spans="1:5" s="171" customFormat="1" ht="21" customHeight="1">
      <c r="A141" s="395"/>
      <c r="B141" s="376" t="s">
        <v>90</v>
      </c>
      <c r="C141" s="367">
        <v>4</v>
      </c>
      <c r="D141" s="358" t="s">
        <v>418</v>
      </c>
      <c r="E141" s="176" t="s">
        <v>592</v>
      </c>
    </row>
    <row r="142" spans="1:5" s="171" customFormat="1" ht="21" customHeight="1" thickBot="1">
      <c r="A142" s="396"/>
      <c r="B142" s="377"/>
      <c r="C142" s="348"/>
      <c r="D142" s="359"/>
      <c r="E142" s="185" t="s">
        <v>593</v>
      </c>
    </row>
    <row r="143" spans="1:5" s="171" customFormat="1" ht="21" customHeight="1">
      <c r="A143" s="407" t="s">
        <v>594</v>
      </c>
      <c r="B143" s="360" t="s">
        <v>422</v>
      </c>
      <c r="C143" s="410">
        <v>1</v>
      </c>
      <c r="D143" s="364"/>
      <c r="E143" s="170" t="s">
        <v>595</v>
      </c>
    </row>
    <row r="144" spans="1:5" s="171" customFormat="1" ht="21" customHeight="1">
      <c r="A144" s="408"/>
      <c r="B144" s="361"/>
      <c r="C144" s="398"/>
      <c r="D144" s="364"/>
      <c r="E144" s="176" t="s">
        <v>424</v>
      </c>
    </row>
    <row r="145" spans="1:5" s="171" customFormat="1" ht="21" customHeight="1">
      <c r="A145" s="408"/>
      <c r="B145" s="361"/>
      <c r="C145" s="398"/>
      <c r="D145" s="364"/>
      <c r="E145" s="176" t="s">
        <v>596</v>
      </c>
    </row>
    <row r="146" spans="1:5" s="171" customFormat="1" ht="21" customHeight="1">
      <c r="A146" s="408"/>
      <c r="B146" s="361"/>
      <c r="C146" s="411"/>
      <c r="D146" s="364"/>
      <c r="E146" s="176" t="s">
        <v>597</v>
      </c>
    </row>
    <row r="147" spans="1:5" s="171" customFormat="1" ht="21" customHeight="1">
      <c r="A147" s="408"/>
      <c r="B147" s="176" t="s">
        <v>91</v>
      </c>
      <c r="C147" s="223">
        <v>1</v>
      </c>
      <c r="D147" s="364"/>
      <c r="E147" s="176" t="s">
        <v>598</v>
      </c>
    </row>
    <row r="148" spans="1:5" s="171" customFormat="1" ht="21" customHeight="1">
      <c r="A148" s="408"/>
      <c r="B148" s="176" t="s">
        <v>599</v>
      </c>
      <c r="C148" s="223">
        <v>2</v>
      </c>
      <c r="D148" s="364"/>
      <c r="E148" s="176" t="s">
        <v>600</v>
      </c>
    </row>
    <row r="149" spans="1:5" s="171" customFormat="1" ht="21" customHeight="1">
      <c r="A149" s="408"/>
      <c r="B149" s="361" t="s">
        <v>601</v>
      </c>
      <c r="C149" s="412">
        <v>2</v>
      </c>
      <c r="D149" s="201"/>
      <c r="E149" s="176" t="s">
        <v>429</v>
      </c>
    </row>
    <row r="150" spans="1:5" s="171" customFormat="1" ht="21" customHeight="1">
      <c r="A150" s="408"/>
      <c r="B150" s="361"/>
      <c r="C150" s="398"/>
      <c r="D150" s="201"/>
      <c r="E150" s="176" t="s">
        <v>430</v>
      </c>
    </row>
    <row r="151" spans="1:5" s="171" customFormat="1" ht="21" customHeight="1">
      <c r="A151" s="408"/>
      <c r="B151" s="361"/>
      <c r="C151" s="398"/>
      <c r="D151" s="201"/>
      <c r="E151" s="176" t="s">
        <v>602</v>
      </c>
    </row>
    <row r="152" spans="1:5" s="171" customFormat="1" ht="21" customHeight="1">
      <c r="A152" s="408"/>
      <c r="B152" s="361" t="s">
        <v>432</v>
      </c>
      <c r="C152" s="397">
        <v>2</v>
      </c>
      <c r="D152" s="349" t="s">
        <v>603</v>
      </c>
      <c r="E152" s="176" t="s">
        <v>604</v>
      </c>
    </row>
    <row r="153" spans="1:5" s="171" customFormat="1" ht="21" customHeight="1">
      <c r="A153" s="408"/>
      <c r="B153" s="361"/>
      <c r="C153" s="398"/>
      <c r="D153" s="364"/>
      <c r="E153" s="176" t="s">
        <v>605</v>
      </c>
    </row>
    <row r="154" spans="1:5" s="171" customFormat="1" ht="21" customHeight="1">
      <c r="A154" s="408"/>
      <c r="B154" s="361"/>
      <c r="C154" s="398"/>
      <c r="D154" s="364"/>
      <c r="E154" s="176" t="s">
        <v>606</v>
      </c>
    </row>
    <row r="155" spans="1:5" s="171" customFormat="1" ht="21" customHeight="1">
      <c r="A155" s="408"/>
      <c r="B155" s="361"/>
      <c r="C155" s="398"/>
      <c r="D155" s="364"/>
      <c r="E155" s="176" t="s">
        <v>607</v>
      </c>
    </row>
    <row r="156" spans="1:5" s="171" customFormat="1" ht="21" customHeight="1">
      <c r="A156" s="408"/>
      <c r="B156" s="361"/>
      <c r="C156" s="398"/>
      <c r="D156" s="364"/>
      <c r="E156" s="176" t="s">
        <v>608</v>
      </c>
    </row>
    <row r="157" spans="1:5" s="171" customFormat="1" ht="21" customHeight="1">
      <c r="A157" s="408"/>
      <c r="B157" s="361"/>
      <c r="C157" s="398"/>
      <c r="D157" s="364"/>
      <c r="E157" s="176" t="s">
        <v>609</v>
      </c>
    </row>
    <row r="158" spans="1:5" s="171" customFormat="1" ht="21" customHeight="1">
      <c r="A158" s="408"/>
      <c r="B158" s="361"/>
      <c r="C158" s="398"/>
      <c r="D158" s="364"/>
      <c r="E158" s="176" t="s">
        <v>610</v>
      </c>
    </row>
    <row r="159" spans="1:5" s="171" customFormat="1" ht="21" customHeight="1" thickBot="1">
      <c r="A159" s="409"/>
      <c r="B159" s="366"/>
      <c r="C159" s="399"/>
      <c r="D159" s="368"/>
      <c r="E159" s="178" t="s">
        <v>611</v>
      </c>
    </row>
    <row r="160" spans="1:5" s="171" customFormat="1" ht="21" customHeight="1">
      <c r="A160" s="400" t="s">
        <v>612</v>
      </c>
      <c r="B160" s="403" t="s">
        <v>613</v>
      </c>
      <c r="C160" s="346">
        <v>2</v>
      </c>
      <c r="D160" s="169" t="s">
        <v>614</v>
      </c>
      <c r="E160" s="170" t="s">
        <v>615</v>
      </c>
    </row>
    <row r="161" spans="1:5" s="171" customFormat="1" ht="21" customHeight="1">
      <c r="A161" s="401"/>
      <c r="B161" s="404"/>
      <c r="C161" s="347"/>
      <c r="D161" s="175" t="s">
        <v>616</v>
      </c>
      <c r="E161" s="176" t="s">
        <v>617</v>
      </c>
    </row>
    <row r="162" spans="1:5" s="171" customFormat="1" ht="21" customHeight="1">
      <c r="A162" s="401"/>
      <c r="B162" s="404"/>
      <c r="C162" s="347"/>
      <c r="D162" s="349" t="s">
        <v>618</v>
      </c>
      <c r="E162" s="176" t="s">
        <v>619</v>
      </c>
    </row>
    <row r="163" spans="1:5" s="171" customFormat="1" ht="21" customHeight="1">
      <c r="A163" s="401"/>
      <c r="B163" s="405"/>
      <c r="C163" s="347"/>
      <c r="D163" s="349"/>
      <c r="E163" s="176" t="s">
        <v>449</v>
      </c>
    </row>
    <row r="164" spans="1:5" s="171" customFormat="1" ht="21" customHeight="1">
      <c r="A164" s="401"/>
      <c r="B164" s="405"/>
      <c r="C164" s="347"/>
      <c r="D164" s="349"/>
      <c r="E164" s="176" t="s">
        <v>620</v>
      </c>
    </row>
    <row r="165" spans="1:5" s="171" customFormat="1" ht="21" customHeight="1">
      <c r="A165" s="401"/>
      <c r="B165" s="405"/>
      <c r="C165" s="347"/>
      <c r="D165" s="349"/>
      <c r="E165" s="176" t="s">
        <v>451</v>
      </c>
    </row>
    <row r="166" spans="1:5" s="171" customFormat="1" ht="21" customHeight="1">
      <c r="A166" s="401"/>
      <c r="B166" s="405"/>
      <c r="C166" s="347"/>
      <c r="D166" s="349"/>
      <c r="E166" s="176" t="s">
        <v>452</v>
      </c>
    </row>
    <row r="167" spans="1:5" s="171" customFormat="1" ht="21" customHeight="1">
      <c r="A167" s="401"/>
      <c r="B167" s="405"/>
      <c r="C167" s="347"/>
      <c r="D167" s="181"/>
      <c r="E167" s="178" t="s">
        <v>453</v>
      </c>
    </row>
    <row r="168" spans="1:5" s="171" customFormat="1" ht="21" customHeight="1" thickBot="1">
      <c r="A168" s="402"/>
      <c r="B168" s="406"/>
      <c r="C168" s="348"/>
      <c r="D168" s="181" t="s">
        <v>621</v>
      </c>
      <c r="E168" s="178" t="s">
        <v>622</v>
      </c>
    </row>
    <row r="169" spans="1:5" s="171" customFormat="1" ht="21" customHeight="1">
      <c r="A169" s="394" t="s">
        <v>623</v>
      </c>
      <c r="B169" s="353" t="s">
        <v>624</v>
      </c>
      <c r="C169" s="346">
        <v>4</v>
      </c>
      <c r="D169" s="182"/>
      <c r="E169" s="170" t="s">
        <v>458</v>
      </c>
    </row>
    <row r="170" spans="1:5" s="171" customFormat="1" ht="21" customHeight="1">
      <c r="A170" s="395"/>
      <c r="B170" s="354"/>
      <c r="C170" s="347"/>
      <c r="D170" s="182"/>
      <c r="E170" s="176" t="s">
        <v>459</v>
      </c>
    </row>
    <row r="171" spans="1:5" s="171" customFormat="1" ht="21" customHeight="1" thickBot="1">
      <c r="A171" s="396"/>
      <c r="B171" s="355"/>
      <c r="C171" s="348"/>
      <c r="D171" s="182"/>
      <c r="E171" s="185" t="s">
        <v>460</v>
      </c>
    </row>
    <row r="172" spans="1:5" s="171" customFormat="1" ht="24.95" customHeight="1" thickBot="1">
      <c r="A172" s="220"/>
      <c r="B172" s="204" t="s">
        <v>461</v>
      </c>
      <c r="C172" s="164">
        <v>2</v>
      </c>
      <c r="D172" s="205"/>
      <c r="E172" s="206" t="s">
        <v>462</v>
      </c>
    </row>
    <row r="173" spans="1:5" ht="24.95" customHeight="1" thickBot="1">
      <c r="A173" s="203"/>
      <c r="B173" s="224"/>
      <c r="C173" s="165">
        <f>SUM(C3:C172)</f>
        <v>130</v>
      </c>
      <c r="D173" s="210"/>
      <c r="E173" s="225"/>
    </row>
  </sheetData>
  <sheetProtection formatCells="0" formatColumns="0" formatRows="0"/>
  <mergeCells count="82">
    <mergeCell ref="B36:B37"/>
    <mergeCell ref="C36:C37"/>
    <mergeCell ref="A1:E1"/>
    <mergeCell ref="A3:A41"/>
    <mergeCell ref="B3:B10"/>
    <mergeCell ref="C3:C10"/>
    <mergeCell ref="D4:D7"/>
    <mergeCell ref="D8:D10"/>
    <mergeCell ref="B11:B18"/>
    <mergeCell ref="C11:C18"/>
    <mergeCell ref="D11:D14"/>
    <mergeCell ref="D16:D21"/>
    <mergeCell ref="B19:B21"/>
    <mergeCell ref="C19:C21"/>
    <mergeCell ref="D23:D32"/>
    <mergeCell ref="B30:B31"/>
    <mergeCell ref="C30:C31"/>
    <mergeCell ref="A42:A55"/>
    <mergeCell ref="B42:B49"/>
    <mergeCell ref="C42:C49"/>
    <mergeCell ref="D42:D49"/>
    <mergeCell ref="B51:B52"/>
    <mergeCell ref="C51:C52"/>
    <mergeCell ref="D51:D53"/>
    <mergeCell ref="D54:D55"/>
    <mergeCell ref="C73:C81"/>
    <mergeCell ref="B82:B92"/>
    <mergeCell ref="C82:C92"/>
    <mergeCell ref="B94:B97"/>
    <mergeCell ref="B38:B39"/>
    <mergeCell ref="C38:C39"/>
    <mergeCell ref="C94:C97"/>
    <mergeCell ref="B98:B101"/>
    <mergeCell ref="C98:C101"/>
    <mergeCell ref="D98:D106"/>
    <mergeCell ref="B102:B106"/>
    <mergeCell ref="C102:C106"/>
    <mergeCell ref="B107:B112"/>
    <mergeCell ref="C107:C112"/>
    <mergeCell ref="D107:D112"/>
    <mergeCell ref="A113:A130"/>
    <mergeCell ref="B113:B118"/>
    <mergeCell ref="C113:C118"/>
    <mergeCell ref="D113:D123"/>
    <mergeCell ref="B119:B123"/>
    <mergeCell ref="C119:C123"/>
    <mergeCell ref="B124:B130"/>
    <mergeCell ref="A56:A112"/>
    <mergeCell ref="B57:B65"/>
    <mergeCell ref="C57:C65"/>
    <mergeCell ref="B67:B72"/>
    <mergeCell ref="C67:C72"/>
    <mergeCell ref="B73:B81"/>
    <mergeCell ref="C124:C130"/>
    <mergeCell ref="D124:D130"/>
    <mergeCell ref="A131:A142"/>
    <mergeCell ref="B131:B137"/>
    <mergeCell ref="C131:C137"/>
    <mergeCell ref="D131:D133"/>
    <mergeCell ref="D134:D137"/>
    <mergeCell ref="B138:B140"/>
    <mergeCell ref="C138:C140"/>
    <mergeCell ref="D138:D140"/>
    <mergeCell ref="B141:B142"/>
    <mergeCell ref="C141:C142"/>
    <mergeCell ref="D141:D142"/>
    <mergeCell ref="A143:A159"/>
    <mergeCell ref="B143:B146"/>
    <mergeCell ref="C143:C146"/>
    <mergeCell ref="D143:D148"/>
    <mergeCell ref="B149:B151"/>
    <mergeCell ref="C149:C151"/>
    <mergeCell ref="B152:B159"/>
    <mergeCell ref="A169:A171"/>
    <mergeCell ref="B169:B171"/>
    <mergeCell ref="C169:C171"/>
    <mergeCell ref="C152:C159"/>
    <mergeCell ref="D152:D159"/>
    <mergeCell ref="A160:A168"/>
    <mergeCell ref="B160:B168"/>
    <mergeCell ref="C160:C168"/>
    <mergeCell ref="D162:D166"/>
  </mergeCells>
  <phoneticPr fontId="2"/>
  <printOptions horizontalCentered="1"/>
  <pageMargins left="0.59055118110236227" right="0.59055118110236227" top="0.6692913385826772" bottom="0.55118110236220474" header="0" footer="0"/>
  <pageSetup paperSize="9" scale="57" firstPageNumber="120" orientation="portrait" useFirstPageNumber="1" r:id="rId1"/>
  <headerFooter alignWithMargins="0">
    <oddFooter>&amp;C- &amp;P -</oddFooter>
  </headerFooter>
  <rowBreaks count="2" manualBreakCount="2">
    <brk id="55" max="4" man="1"/>
    <brk id="112"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F174"/>
  <sheetViews>
    <sheetView view="pageBreakPreview" topLeftCell="A19" zoomScale="75" zoomScaleNormal="75" zoomScaleSheetLayoutView="75" workbookViewId="0">
      <selection activeCell="G30" sqref="G30"/>
    </sheetView>
  </sheetViews>
  <sheetFormatPr defaultRowHeight="21"/>
  <cols>
    <col min="1" max="1" width="7.28515625" style="226" customWidth="1"/>
    <col min="2" max="2" width="60.140625" style="214" customWidth="1"/>
    <col min="3" max="3" width="8.7109375" style="215" customWidth="1"/>
    <col min="4" max="4" width="0.28515625" style="216" hidden="1" customWidth="1"/>
    <col min="5" max="5" width="91.5703125" style="217" customWidth="1"/>
    <col min="6" max="16384" width="9.140625" style="212"/>
  </cols>
  <sheetData>
    <row r="1" spans="1:6" s="163" customFormat="1" ht="24.6" customHeight="1" thickBot="1">
      <c r="A1" s="392" t="s">
        <v>625</v>
      </c>
      <c r="B1" s="392"/>
      <c r="C1" s="392"/>
      <c r="D1" s="392"/>
      <c r="E1" s="392"/>
    </row>
    <row r="2" spans="1:6" s="167" customFormat="1" ht="33" customHeight="1" thickBot="1">
      <c r="A2" s="218" t="s">
        <v>254</v>
      </c>
      <c r="B2" s="164" t="s">
        <v>255</v>
      </c>
      <c r="C2" s="165" t="s">
        <v>256</v>
      </c>
      <c r="D2" s="166" t="s">
        <v>257</v>
      </c>
      <c r="E2" s="165" t="s">
        <v>258</v>
      </c>
    </row>
    <row r="3" spans="1:6" s="171" customFormat="1" ht="24" customHeight="1">
      <c r="A3" s="407" t="s">
        <v>259</v>
      </c>
      <c r="B3" s="369" t="s">
        <v>626</v>
      </c>
      <c r="C3" s="346">
        <v>6</v>
      </c>
      <c r="D3" s="374" t="s">
        <v>627</v>
      </c>
      <c r="E3" s="227" t="s">
        <v>262</v>
      </c>
    </row>
    <row r="4" spans="1:6" s="171" customFormat="1" ht="24" customHeight="1">
      <c r="A4" s="408"/>
      <c r="B4" s="370"/>
      <c r="C4" s="347"/>
      <c r="D4" s="374"/>
      <c r="E4" s="174" t="s">
        <v>263</v>
      </c>
    </row>
    <row r="5" spans="1:6" s="171" customFormat="1" ht="24" customHeight="1">
      <c r="A5" s="408"/>
      <c r="B5" s="370"/>
      <c r="C5" s="347"/>
      <c r="D5" s="349"/>
      <c r="E5" s="176" t="s">
        <v>628</v>
      </c>
    </row>
    <row r="6" spans="1:6" s="171" customFormat="1" ht="24" customHeight="1">
      <c r="A6" s="408"/>
      <c r="B6" s="370"/>
      <c r="C6" s="347"/>
      <c r="D6" s="349"/>
      <c r="E6" s="176" t="s">
        <v>265</v>
      </c>
    </row>
    <row r="7" spans="1:6" s="171" customFormat="1" ht="24" customHeight="1">
      <c r="A7" s="408"/>
      <c r="B7" s="370"/>
      <c r="C7" s="347"/>
      <c r="D7" s="349"/>
      <c r="E7" s="176" t="s">
        <v>266</v>
      </c>
    </row>
    <row r="8" spans="1:6" s="171" customFormat="1" ht="24" customHeight="1">
      <c r="A8" s="430"/>
      <c r="B8" s="370"/>
      <c r="C8" s="347"/>
      <c r="D8" s="349" t="s">
        <v>267</v>
      </c>
      <c r="E8" s="176" t="s">
        <v>629</v>
      </c>
    </row>
    <row r="9" spans="1:6" s="171" customFormat="1" ht="24" customHeight="1">
      <c r="A9" s="430"/>
      <c r="B9" s="370"/>
      <c r="C9" s="347"/>
      <c r="D9" s="349"/>
      <c r="E9" s="176" t="s">
        <v>269</v>
      </c>
    </row>
    <row r="10" spans="1:6" s="171" customFormat="1" ht="24" customHeight="1">
      <c r="A10" s="430"/>
      <c r="B10" s="371"/>
      <c r="C10" s="372"/>
      <c r="D10" s="349"/>
      <c r="E10" s="176" t="s">
        <v>630</v>
      </c>
    </row>
    <row r="11" spans="1:6" s="171" customFormat="1" ht="24" customHeight="1">
      <c r="A11" s="430"/>
      <c r="B11" s="375" t="s">
        <v>631</v>
      </c>
      <c r="C11" s="365">
        <v>3</v>
      </c>
      <c r="D11" s="349" t="s">
        <v>476</v>
      </c>
      <c r="E11" s="176" t="s">
        <v>477</v>
      </c>
    </row>
    <row r="12" spans="1:6" s="171" customFormat="1" ht="24" customHeight="1">
      <c r="A12" s="430"/>
      <c r="B12" s="370"/>
      <c r="C12" s="356"/>
      <c r="D12" s="349"/>
      <c r="E12" s="176" t="s">
        <v>478</v>
      </c>
      <c r="F12" s="179"/>
    </row>
    <row r="13" spans="1:6" s="171" customFormat="1" ht="24" customHeight="1">
      <c r="A13" s="430"/>
      <c r="B13" s="370"/>
      <c r="C13" s="356"/>
      <c r="D13" s="349"/>
      <c r="E13" s="176" t="s">
        <v>275</v>
      </c>
    </row>
    <row r="14" spans="1:6" s="171" customFormat="1" ht="24" customHeight="1">
      <c r="A14" s="430"/>
      <c r="B14" s="370"/>
      <c r="C14" s="356"/>
      <c r="D14" s="349"/>
      <c r="E14" s="176" t="s">
        <v>479</v>
      </c>
    </row>
    <row r="15" spans="1:6" s="171" customFormat="1" ht="24" customHeight="1">
      <c r="A15" s="430"/>
      <c r="B15" s="370"/>
      <c r="C15" s="356"/>
      <c r="D15" s="175" t="s">
        <v>480</v>
      </c>
      <c r="E15" s="176" t="s">
        <v>632</v>
      </c>
    </row>
    <row r="16" spans="1:6" s="171" customFormat="1" ht="24" customHeight="1">
      <c r="A16" s="430"/>
      <c r="B16" s="370"/>
      <c r="C16" s="356"/>
      <c r="D16" s="349" t="s">
        <v>633</v>
      </c>
      <c r="E16" s="176" t="s">
        <v>280</v>
      </c>
    </row>
    <row r="17" spans="1:5" s="171" customFormat="1" ht="24" customHeight="1">
      <c r="A17" s="430"/>
      <c r="B17" s="370"/>
      <c r="C17" s="356"/>
      <c r="D17" s="349"/>
      <c r="E17" s="176" t="s">
        <v>483</v>
      </c>
    </row>
    <row r="18" spans="1:5" s="171" customFormat="1" ht="24" customHeight="1">
      <c r="A18" s="430"/>
      <c r="B18" s="371"/>
      <c r="C18" s="363"/>
      <c r="D18" s="349"/>
      <c r="E18" s="176" t="s">
        <v>282</v>
      </c>
    </row>
    <row r="19" spans="1:5" s="171" customFormat="1" ht="24" customHeight="1">
      <c r="A19" s="430"/>
      <c r="B19" s="361" t="s">
        <v>480</v>
      </c>
      <c r="C19" s="385">
        <v>1</v>
      </c>
      <c r="D19" s="349"/>
      <c r="E19" s="176" t="s">
        <v>283</v>
      </c>
    </row>
    <row r="20" spans="1:5" s="171" customFormat="1" ht="24" customHeight="1">
      <c r="A20" s="430"/>
      <c r="B20" s="361"/>
      <c r="C20" s="385"/>
      <c r="D20" s="349"/>
      <c r="E20" s="176" t="s">
        <v>485</v>
      </c>
    </row>
    <row r="21" spans="1:5" s="171" customFormat="1" ht="24" customHeight="1">
      <c r="A21" s="430"/>
      <c r="B21" s="361"/>
      <c r="C21" s="385"/>
      <c r="D21" s="349"/>
      <c r="E21" s="176" t="s">
        <v>634</v>
      </c>
    </row>
    <row r="22" spans="1:5" s="171" customFormat="1" ht="24" customHeight="1">
      <c r="A22" s="430"/>
      <c r="B22" s="176" t="s">
        <v>486</v>
      </c>
      <c r="C22" s="180">
        <v>1</v>
      </c>
      <c r="D22" s="181"/>
      <c r="E22" s="176" t="s">
        <v>287</v>
      </c>
    </row>
    <row r="23" spans="1:5" s="171" customFormat="1" ht="24" customHeight="1">
      <c r="A23" s="430"/>
      <c r="B23" s="176" t="s">
        <v>487</v>
      </c>
      <c r="C23" s="180">
        <v>1</v>
      </c>
      <c r="D23" s="358" t="s">
        <v>488</v>
      </c>
      <c r="E23" s="176" t="s">
        <v>290</v>
      </c>
    </row>
    <row r="24" spans="1:5" s="171" customFormat="1" ht="24" customHeight="1">
      <c r="A24" s="430"/>
      <c r="B24" s="176" t="s">
        <v>635</v>
      </c>
      <c r="C24" s="180">
        <v>1</v>
      </c>
      <c r="D24" s="359"/>
      <c r="E24" s="176" t="s">
        <v>636</v>
      </c>
    </row>
    <row r="25" spans="1:5" s="171" customFormat="1" ht="24" customHeight="1">
      <c r="A25" s="430"/>
      <c r="B25" s="176" t="s">
        <v>59</v>
      </c>
      <c r="C25" s="180">
        <v>2</v>
      </c>
      <c r="D25" s="391"/>
      <c r="E25" s="176" t="s">
        <v>491</v>
      </c>
    </row>
    <row r="26" spans="1:5" s="171" customFormat="1" ht="24" customHeight="1">
      <c r="A26" s="430"/>
      <c r="B26" s="176" t="s">
        <v>637</v>
      </c>
      <c r="C26" s="180">
        <v>1</v>
      </c>
      <c r="D26" s="391"/>
      <c r="E26" s="176" t="s">
        <v>638</v>
      </c>
    </row>
    <row r="27" spans="1:5" s="171" customFormat="1" ht="24" customHeight="1">
      <c r="A27" s="430"/>
      <c r="B27" s="176" t="s">
        <v>494</v>
      </c>
      <c r="C27" s="180">
        <v>1</v>
      </c>
      <c r="D27" s="391"/>
      <c r="E27" s="176" t="s">
        <v>295</v>
      </c>
    </row>
    <row r="28" spans="1:5" s="171" customFormat="1" ht="24" customHeight="1">
      <c r="A28" s="430"/>
      <c r="B28" s="176" t="s">
        <v>83</v>
      </c>
      <c r="C28" s="180">
        <v>2</v>
      </c>
      <c r="D28" s="391"/>
      <c r="E28" s="176" t="s">
        <v>639</v>
      </c>
    </row>
    <row r="29" spans="1:5" s="171" customFormat="1" ht="24" customHeight="1">
      <c r="A29" s="430"/>
      <c r="B29" s="176" t="s">
        <v>640</v>
      </c>
      <c r="C29" s="180">
        <v>2</v>
      </c>
      <c r="D29" s="391"/>
      <c r="E29" s="176" t="s">
        <v>641</v>
      </c>
    </row>
    <row r="30" spans="1:5" s="171" customFormat="1" ht="24" customHeight="1">
      <c r="A30" s="430"/>
      <c r="B30" s="375" t="s">
        <v>299</v>
      </c>
      <c r="C30" s="365">
        <v>2</v>
      </c>
      <c r="D30" s="391"/>
      <c r="E30" s="176" t="s">
        <v>300</v>
      </c>
    </row>
    <row r="31" spans="1:5" s="171" customFormat="1" ht="24" customHeight="1">
      <c r="A31" s="430"/>
      <c r="B31" s="371"/>
      <c r="C31" s="363"/>
      <c r="D31" s="391"/>
      <c r="E31" s="176" t="s">
        <v>301</v>
      </c>
    </row>
    <row r="32" spans="1:5" s="171" customFormat="1" ht="24" customHeight="1">
      <c r="A32" s="430"/>
      <c r="B32" s="176" t="s">
        <v>642</v>
      </c>
      <c r="C32" s="180">
        <v>1</v>
      </c>
      <c r="D32" s="419"/>
      <c r="E32" s="176" t="s">
        <v>643</v>
      </c>
    </row>
    <row r="33" spans="1:5" s="171" customFormat="1" ht="36" customHeight="1">
      <c r="A33" s="430"/>
      <c r="B33" s="176" t="s">
        <v>79</v>
      </c>
      <c r="C33" s="180">
        <v>1</v>
      </c>
      <c r="D33" s="197" t="s">
        <v>501</v>
      </c>
      <c r="E33" s="176" t="s">
        <v>644</v>
      </c>
    </row>
    <row r="34" spans="1:5" s="171" customFormat="1" ht="24" customHeight="1">
      <c r="A34" s="430"/>
      <c r="B34" s="176" t="s">
        <v>70</v>
      </c>
      <c r="C34" s="180">
        <v>1</v>
      </c>
      <c r="D34" s="184"/>
      <c r="E34" s="176" t="s">
        <v>645</v>
      </c>
    </row>
    <row r="35" spans="1:5" s="171" customFormat="1" ht="24" customHeight="1">
      <c r="A35" s="430"/>
      <c r="B35" s="176" t="s">
        <v>789</v>
      </c>
      <c r="C35" s="180">
        <v>1</v>
      </c>
      <c r="D35" s="184"/>
      <c r="E35" s="176" t="s">
        <v>790</v>
      </c>
    </row>
    <row r="36" spans="1:5" s="171" customFormat="1" ht="24" customHeight="1">
      <c r="A36" s="430"/>
      <c r="B36" s="375" t="s">
        <v>646</v>
      </c>
      <c r="C36" s="365">
        <v>2</v>
      </c>
      <c r="D36" s="175" t="s">
        <v>505</v>
      </c>
      <c r="E36" s="176" t="s">
        <v>312</v>
      </c>
    </row>
    <row r="37" spans="1:5" s="171" customFormat="1" ht="24" customHeight="1">
      <c r="A37" s="430"/>
      <c r="B37" s="371"/>
      <c r="C37" s="363"/>
      <c r="D37" s="175"/>
      <c r="E37" s="176" t="s">
        <v>647</v>
      </c>
    </row>
    <row r="38" spans="1:5" s="171" customFormat="1" ht="24" customHeight="1">
      <c r="A38" s="430"/>
      <c r="B38" s="375" t="s">
        <v>506</v>
      </c>
      <c r="C38" s="365">
        <v>4</v>
      </c>
      <c r="D38" s="175"/>
      <c r="E38" s="176" t="s">
        <v>314</v>
      </c>
    </row>
    <row r="39" spans="1:5" s="171" customFormat="1" ht="24" customHeight="1">
      <c r="A39" s="430"/>
      <c r="B39" s="371"/>
      <c r="C39" s="363"/>
      <c r="D39" s="175"/>
      <c r="E39" s="176" t="s">
        <v>315</v>
      </c>
    </row>
    <row r="40" spans="1:5" s="171" customFormat="1" ht="24" customHeight="1">
      <c r="A40" s="430"/>
      <c r="B40" s="178" t="s">
        <v>648</v>
      </c>
      <c r="C40" s="180">
        <v>1</v>
      </c>
      <c r="D40" s="175" t="s">
        <v>508</v>
      </c>
      <c r="E40" s="176" t="s">
        <v>509</v>
      </c>
    </row>
    <row r="41" spans="1:5" s="171" customFormat="1" ht="24" customHeight="1" thickBot="1">
      <c r="A41" s="431"/>
      <c r="B41" s="185" t="s">
        <v>649</v>
      </c>
      <c r="C41" s="186">
        <v>1</v>
      </c>
      <c r="D41" s="181" t="s">
        <v>650</v>
      </c>
      <c r="E41" s="185" t="s">
        <v>651</v>
      </c>
    </row>
    <row r="42" spans="1:5" s="171" customFormat="1" ht="24" customHeight="1">
      <c r="A42" s="394" t="s">
        <v>512</v>
      </c>
      <c r="B42" s="360" t="s">
        <v>652</v>
      </c>
      <c r="C42" s="346">
        <v>6</v>
      </c>
      <c r="D42" s="384" t="s">
        <v>653</v>
      </c>
      <c r="E42" s="170" t="s">
        <v>654</v>
      </c>
    </row>
    <row r="43" spans="1:5" s="171" customFormat="1" ht="24" customHeight="1">
      <c r="A43" s="395"/>
      <c r="B43" s="361"/>
      <c r="C43" s="347"/>
      <c r="D43" s="349"/>
      <c r="E43" s="176" t="s">
        <v>655</v>
      </c>
    </row>
    <row r="44" spans="1:5" s="171" customFormat="1" ht="24" customHeight="1">
      <c r="A44" s="395"/>
      <c r="B44" s="361"/>
      <c r="C44" s="347"/>
      <c r="D44" s="349"/>
      <c r="E44" s="176" t="s">
        <v>656</v>
      </c>
    </row>
    <row r="45" spans="1:5" s="171" customFormat="1" ht="24" customHeight="1">
      <c r="A45" s="395"/>
      <c r="B45" s="361"/>
      <c r="C45" s="347"/>
      <c r="D45" s="349"/>
      <c r="E45" s="176" t="s">
        <v>657</v>
      </c>
    </row>
    <row r="46" spans="1:5" s="171" customFormat="1" ht="24" customHeight="1">
      <c r="A46" s="395"/>
      <c r="B46" s="361"/>
      <c r="C46" s="347"/>
      <c r="D46" s="349"/>
      <c r="E46" s="176" t="s">
        <v>658</v>
      </c>
    </row>
    <row r="47" spans="1:5" s="171" customFormat="1" ht="24" customHeight="1">
      <c r="A47" s="395"/>
      <c r="B47" s="361"/>
      <c r="C47" s="347"/>
      <c r="D47" s="349"/>
      <c r="E47" s="176" t="s">
        <v>659</v>
      </c>
    </row>
    <row r="48" spans="1:5" s="171" customFormat="1" ht="24" customHeight="1">
      <c r="A48" s="395"/>
      <c r="B48" s="361"/>
      <c r="C48" s="347"/>
      <c r="D48" s="349"/>
      <c r="E48" s="176" t="s">
        <v>660</v>
      </c>
    </row>
    <row r="49" spans="1:5" s="171" customFormat="1" ht="24" customHeight="1">
      <c r="A49" s="395"/>
      <c r="B49" s="361"/>
      <c r="C49" s="372"/>
      <c r="D49" s="349"/>
      <c r="E49" s="176" t="s">
        <v>661</v>
      </c>
    </row>
    <row r="50" spans="1:5" s="171" customFormat="1" ht="24" customHeight="1">
      <c r="A50" s="395"/>
      <c r="B50" s="176" t="s">
        <v>515</v>
      </c>
      <c r="C50" s="195">
        <v>1</v>
      </c>
      <c r="D50" s="175" t="s">
        <v>662</v>
      </c>
      <c r="E50" s="176" t="s">
        <v>517</v>
      </c>
    </row>
    <row r="51" spans="1:5" s="171" customFormat="1" ht="24" customHeight="1">
      <c r="A51" s="395"/>
      <c r="B51" s="361" t="s">
        <v>663</v>
      </c>
      <c r="C51" s="365">
        <v>2</v>
      </c>
      <c r="D51" s="417" t="s">
        <v>664</v>
      </c>
      <c r="E51" s="176" t="s">
        <v>520</v>
      </c>
    </row>
    <row r="52" spans="1:5" s="171" customFormat="1" ht="24" customHeight="1">
      <c r="A52" s="395"/>
      <c r="B52" s="361"/>
      <c r="C52" s="363"/>
      <c r="D52" s="417"/>
      <c r="E52" s="176" t="s">
        <v>521</v>
      </c>
    </row>
    <row r="53" spans="1:5" s="171" customFormat="1" ht="24" customHeight="1">
      <c r="A53" s="395"/>
      <c r="B53" s="176" t="s">
        <v>63</v>
      </c>
      <c r="C53" s="180">
        <v>1</v>
      </c>
      <c r="D53" s="417"/>
      <c r="E53" s="176" t="s">
        <v>665</v>
      </c>
    </row>
    <row r="54" spans="1:5" s="171" customFormat="1" ht="24" customHeight="1">
      <c r="A54" s="395"/>
      <c r="B54" s="176" t="s">
        <v>523</v>
      </c>
      <c r="C54" s="180">
        <v>1</v>
      </c>
      <c r="D54" s="417" t="s">
        <v>524</v>
      </c>
      <c r="E54" s="176" t="s">
        <v>525</v>
      </c>
    </row>
    <row r="55" spans="1:5" s="171" customFormat="1" ht="24" customHeight="1" thickBot="1">
      <c r="A55" s="396"/>
      <c r="B55" s="185" t="s">
        <v>666</v>
      </c>
      <c r="C55" s="186">
        <v>2</v>
      </c>
      <c r="D55" s="418"/>
      <c r="E55" s="185" t="s">
        <v>667</v>
      </c>
    </row>
    <row r="56" spans="1:5" s="193" customFormat="1" ht="23.25" customHeight="1" thickBot="1">
      <c r="A56" s="350" t="s">
        <v>332</v>
      </c>
      <c r="B56" s="190" t="s">
        <v>333</v>
      </c>
      <c r="C56" s="200">
        <v>2</v>
      </c>
      <c r="D56" s="228"/>
      <c r="E56" s="170" t="s">
        <v>668</v>
      </c>
    </row>
    <row r="57" spans="1:5" s="179" customFormat="1" ht="23.25" customHeight="1">
      <c r="A57" s="393"/>
      <c r="B57" s="421" t="s">
        <v>335</v>
      </c>
      <c r="C57" s="367">
        <v>6</v>
      </c>
      <c r="D57" s="229" t="s">
        <v>669</v>
      </c>
      <c r="E57" s="174" t="s">
        <v>670</v>
      </c>
    </row>
    <row r="58" spans="1:5" s="179" customFormat="1" ht="23.25" customHeight="1">
      <c r="A58" s="393"/>
      <c r="B58" s="422"/>
      <c r="C58" s="347"/>
      <c r="D58" s="230"/>
      <c r="E58" s="176" t="s">
        <v>338</v>
      </c>
    </row>
    <row r="59" spans="1:5" s="179" customFormat="1" ht="23.25" customHeight="1">
      <c r="A59" s="393"/>
      <c r="B59" s="422"/>
      <c r="C59" s="347"/>
      <c r="D59" s="230"/>
      <c r="E59" s="176" t="s">
        <v>339</v>
      </c>
    </row>
    <row r="60" spans="1:5" s="179" customFormat="1" ht="23.25" customHeight="1">
      <c r="A60" s="393"/>
      <c r="B60" s="422"/>
      <c r="C60" s="347"/>
      <c r="D60" s="230"/>
      <c r="E60" s="176" t="s">
        <v>340</v>
      </c>
    </row>
    <row r="61" spans="1:5" s="179" customFormat="1" ht="23.25" customHeight="1">
      <c r="A61" s="393"/>
      <c r="B61" s="422"/>
      <c r="C61" s="347"/>
      <c r="D61" s="230"/>
      <c r="E61" s="176" t="s">
        <v>671</v>
      </c>
    </row>
    <row r="62" spans="1:5" s="179" customFormat="1" ht="23.25" customHeight="1">
      <c r="A62" s="393"/>
      <c r="B62" s="422"/>
      <c r="C62" s="347"/>
      <c r="D62" s="230"/>
      <c r="E62" s="176" t="s">
        <v>532</v>
      </c>
    </row>
    <row r="63" spans="1:5" s="179" customFormat="1" ht="23.25" customHeight="1">
      <c r="A63" s="393"/>
      <c r="B63" s="422"/>
      <c r="C63" s="347"/>
      <c r="D63" s="230"/>
      <c r="E63" s="176" t="s">
        <v>343</v>
      </c>
    </row>
    <row r="64" spans="1:5" s="179" customFormat="1" ht="23.25" customHeight="1">
      <c r="A64" s="393"/>
      <c r="B64" s="422"/>
      <c r="C64" s="347"/>
      <c r="D64" s="230"/>
      <c r="E64" s="176" t="s">
        <v>344</v>
      </c>
    </row>
    <row r="65" spans="1:5" s="179" customFormat="1" ht="23.25" customHeight="1">
      <c r="A65" s="393"/>
      <c r="B65" s="429"/>
      <c r="C65" s="347"/>
      <c r="D65" s="230"/>
      <c r="E65" s="176" t="s">
        <v>345</v>
      </c>
    </row>
    <row r="66" spans="1:5" s="179" customFormat="1" ht="23.25" customHeight="1">
      <c r="A66" s="393"/>
      <c r="B66" s="231" t="s">
        <v>534</v>
      </c>
      <c r="C66" s="195">
        <v>2</v>
      </c>
      <c r="D66" s="230"/>
      <c r="E66" s="172" t="s">
        <v>535</v>
      </c>
    </row>
    <row r="67" spans="1:5" s="179" customFormat="1" ht="23.25" customHeight="1">
      <c r="A67" s="393"/>
      <c r="B67" s="421" t="s">
        <v>348</v>
      </c>
      <c r="C67" s="367">
        <v>4</v>
      </c>
      <c r="D67" s="230"/>
      <c r="E67" s="176" t="s">
        <v>349</v>
      </c>
    </row>
    <row r="68" spans="1:5" s="179" customFormat="1" ht="23.25" customHeight="1">
      <c r="A68" s="393"/>
      <c r="B68" s="422"/>
      <c r="C68" s="347"/>
      <c r="D68" s="230"/>
      <c r="E68" s="176" t="s">
        <v>350</v>
      </c>
    </row>
    <row r="69" spans="1:5" s="179" customFormat="1" ht="23.25" customHeight="1">
      <c r="A69" s="393"/>
      <c r="B69" s="422"/>
      <c r="C69" s="347"/>
      <c r="D69" s="230"/>
      <c r="E69" s="176" t="s">
        <v>672</v>
      </c>
    </row>
    <row r="70" spans="1:5" s="179" customFormat="1" ht="23.25" customHeight="1">
      <c r="A70" s="393"/>
      <c r="B70" s="422"/>
      <c r="C70" s="347"/>
      <c r="D70" s="230"/>
      <c r="E70" s="176" t="s">
        <v>352</v>
      </c>
    </row>
    <row r="71" spans="1:5" s="179" customFormat="1" ht="23.25" customHeight="1">
      <c r="A71" s="393"/>
      <c r="B71" s="422"/>
      <c r="C71" s="347"/>
      <c r="D71" s="230"/>
      <c r="E71" s="176" t="s">
        <v>353</v>
      </c>
    </row>
    <row r="72" spans="1:5" s="179" customFormat="1" ht="23.25" customHeight="1">
      <c r="A72" s="393"/>
      <c r="B72" s="422"/>
      <c r="C72" s="347"/>
      <c r="D72" s="230"/>
      <c r="E72" s="176" t="s">
        <v>354</v>
      </c>
    </row>
    <row r="73" spans="1:5" s="179" customFormat="1" ht="23.25" customHeight="1">
      <c r="A73" s="393"/>
      <c r="B73" s="421" t="s">
        <v>355</v>
      </c>
      <c r="C73" s="367">
        <v>2</v>
      </c>
      <c r="D73" s="230"/>
      <c r="E73" s="176" t="s">
        <v>356</v>
      </c>
    </row>
    <row r="74" spans="1:5" s="179" customFormat="1" ht="23.25" customHeight="1">
      <c r="A74" s="393"/>
      <c r="B74" s="422"/>
      <c r="C74" s="347"/>
      <c r="D74" s="230"/>
      <c r="E74" s="176" t="s">
        <v>357</v>
      </c>
    </row>
    <row r="75" spans="1:5" s="179" customFormat="1" ht="23.25" customHeight="1">
      <c r="A75" s="393"/>
      <c r="B75" s="422"/>
      <c r="C75" s="347"/>
      <c r="D75" s="230"/>
      <c r="E75" s="176" t="s">
        <v>358</v>
      </c>
    </row>
    <row r="76" spans="1:5" s="179" customFormat="1" ht="23.25" customHeight="1">
      <c r="A76" s="393"/>
      <c r="B76" s="422"/>
      <c r="C76" s="347"/>
      <c r="D76" s="230"/>
      <c r="E76" s="176" t="s">
        <v>359</v>
      </c>
    </row>
    <row r="77" spans="1:5" s="179" customFormat="1" ht="23.25" customHeight="1">
      <c r="A77" s="393"/>
      <c r="B77" s="422"/>
      <c r="C77" s="347"/>
      <c r="D77" s="230"/>
      <c r="E77" s="176" t="s">
        <v>360</v>
      </c>
    </row>
    <row r="78" spans="1:5" s="179" customFormat="1" ht="23.25" customHeight="1">
      <c r="A78" s="393"/>
      <c r="B78" s="422"/>
      <c r="C78" s="347"/>
      <c r="D78" s="230"/>
      <c r="E78" s="176" t="s">
        <v>361</v>
      </c>
    </row>
    <row r="79" spans="1:5" s="179" customFormat="1" ht="23.25" customHeight="1">
      <c r="A79" s="393"/>
      <c r="B79" s="422"/>
      <c r="C79" s="347"/>
      <c r="D79" s="230"/>
      <c r="E79" s="176" t="s">
        <v>362</v>
      </c>
    </row>
    <row r="80" spans="1:5" s="179" customFormat="1" ht="23.25" customHeight="1">
      <c r="A80" s="393"/>
      <c r="B80" s="422"/>
      <c r="C80" s="347"/>
      <c r="D80" s="230"/>
      <c r="E80" s="176" t="s">
        <v>363</v>
      </c>
    </row>
    <row r="81" spans="1:5" s="179" customFormat="1" ht="23.25" customHeight="1">
      <c r="A81" s="393"/>
      <c r="B81" s="429"/>
      <c r="C81" s="372"/>
      <c r="D81" s="230"/>
      <c r="E81" s="176" t="s">
        <v>364</v>
      </c>
    </row>
    <row r="82" spans="1:5" s="179" customFormat="1" ht="23.25" customHeight="1">
      <c r="A82" s="393"/>
      <c r="B82" s="422" t="s">
        <v>36</v>
      </c>
      <c r="C82" s="367">
        <v>8</v>
      </c>
      <c r="D82" s="230"/>
      <c r="E82" s="176" t="s">
        <v>365</v>
      </c>
    </row>
    <row r="83" spans="1:5" s="179" customFormat="1" ht="23.25" customHeight="1">
      <c r="A83" s="393"/>
      <c r="B83" s="422"/>
      <c r="C83" s="347"/>
      <c r="D83" s="230"/>
      <c r="E83" s="176" t="s">
        <v>366</v>
      </c>
    </row>
    <row r="84" spans="1:5" s="179" customFormat="1" ht="23.25" customHeight="1">
      <c r="A84" s="393"/>
      <c r="B84" s="422"/>
      <c r="C84" s="347"/>
      <c r="D84" s="230"/>
      <c r="E84" s="176" t="s">
        <v>367</v>
      </c>
    </row>
    <row r="85" spans="1:5" s="179" customFormat="1" ht="23.25" customHeight="1">
      <c r="A85" s="393"/>
      <c r="B85" s="422"/>
      <c r="C85" s="347"/>
      <c r="D85" s="230"/>
      <c r="E85" s="176" t="s">
        <v>540</v>
      </c>
    </row>
    <row r="86" spans="1:5" s="179" customFormat="1" ht="23.25" customHeight="1">
      <c r="A86" s="393"/>
      <c r="B86" s="422"/>
      <c r="C86" s="347"/>
      <c r="D86" s="230"/>
      <c r="E86" s="176" t="s">
        <v>673</v>
      </c>
    </row>
    <row r="87" spans="1:5" s="179" customFormat="1" ht="23.25" customHeight="1">
      <c r="A87" s="393"/>
      <c r="B87" s="422"/>
      <c r="C87" s="347"/>
      <c r="D87" s="230"/>
      <c r="E87" s="176" t="s">
        <v>370</v>
      </c>
    </row>
    <row r="88" spans="1:5" s="179" customFormat="1" ht="23.25" customHeight="1">
      <c r="A88" s="393"/>
      <c r="B88" s="422"/>
      <c r="C88" s="347"/>
      <c r="D88" s="230"/>
      <c r="E88" s="176" t="s">
        <v>542</v>
      </c>
    </row>
    <row r="89" spans="1:5" s="179" customFormat="1" ht="23.25" customHeight="1">
      <c r="A89" s="393"/>
      <c r="B89" s="422"/>
      <c r="C89" s="347"/>
      <c r="D89" s="230"/>
      <c r="E89" s="176" t="s">
        <v>373</v>
      </c>
    </row>
    <row r="90" spans="1:5" s="179" customFormat="1" ht="23.25" customHeight="1">
      <c r="A90" s="393"/>
      <c r="B90" s="422"/>
      <c r="C90" s="347"/>
      <c r="D90" s="230"/>
      <c r="E90" s="176" t="s">
        <v>374</v>
      </c>
    </row>
    <row r="91" spans="1:5" s="179" customFormat="1" ht="23.25" customHeight="1">
      <c r="A91" s="393"/>
      <c r="B91" s="422"/>
      <c r="C91" s="347"/>
      <c r="D91" s="230"/>
      <c r="E91" s="176" t="s">
        <v>674</v>
      </c>
    </row>
    <row r="92" spans="1:5" s="179" customFormat="1" ht="23.25" customHeight="1">
      <c r="A92" s="393"/>
      <c r="B92" s="429"/>
      <c r="C92" s="372"/>
      <c r="D92" s="230"/>
      <c r="E92" s="176" t="s">
        <v>376</v>
      </c>
    </row>
    <row r="93" spans="1:5" s="179" customFormat="1" ht="23.25" customHeight="1">
      <c r="A93" s="393"/>
      <c r="B93" s="231" t="s">
        <v>545</v>
      </c>
      <c r="C93" s="177">
        <v>2</v>
      </c>
      <c r="D93" s="230"/>
      <c r="E93" s="176" t="s">
        <v>377</v>
      </c>
    </row>
    <row r="94" spans="1:5" s="179" customFormat="1" ht="23.25" customHeight="1">
      <c r="A94" s="393"/>
      <c r="B94" s="421" t="s">
        <v>675</v>
      </c>
      <c r="C94" s="367">
        <v>6</v>
      </c>
      <c r="D94" s="230"/>
      <c r="E94" s="176" t="s">
        <v>547</v>
      </c>
    </row>
    <row r="95" spans="1:5" s="179" customFormat="1" ht="23.25" customHeight="1">
      <c r="A95" s="393"/>
      <c r="B95" s="422"/>
      <c r="C95" s="347"/>
      <c r="D95" s="230"/>
      <c r="E95" s="176" t="s">
        <v>676</v>
      </c>
    </row>
    <row r="96" spans="1:5" s="179" customFormat="1" ht="23.25" customHeight="1">
      <c r="A96" s="393"/>
      <c r="B96" s="422"/>
      <c r="C96" s="347"/>
      <c r="D96" s="230"/>
      <c r="E96" s="176" t="s">
        <v>381</v>
      </c>
    </row>
    <row r="97" spans="1:5" s="179" customFormat="1" ht="23.25" customHeight="1">
      <c r="A97" s="393"/>
      <c r="B97" s="429"/>
      <c r="C97" s="372"/>
      <c r="D97" s="230"/>
      <c r="E97" s="176" t="s">
        <v>382</v>
      </c>
    </row>
    <row r="98" spans="1:5" s="179" customFormat="1" ht="23.25" customHeight="1">
      <c r="A98" s="393"/>
      <c r="B98" s="421" t="s">
        <v>677</v>
      </c>
      <c r="C98" s="365">
        <v>2</v>
      </c>
      <c r="D98" s="426" t="s">
        <v>384</v>
      </c>
      <c r="E98" s="176" t="s">
        <v>385</v>
      </c>
    </row>
    <row r="99" spans="1:5" s="179" customFormat="1" ht="23.25" customHeight="1">
      <c r="A99" s="393"/>
      <c r="B99" s="422"/>
      <c r="C99" s="356"/>
      <c r="D99" s="427"/>
      <c r="E99" s="176" t="s">
        <v>386</v>
      </c>
    </row>
    <row r="100" spans="1:5" s="179" customFormat="1" ht="23.25" customHeight="1">
      <c r="A100" s="393"/>
      <c r="B100" s="422"/>
      <c r="C100" s="356"/>
      <c r="D100" s="427"/>
      <c r="E100" s="176" t="s">
        <v>387</v>
      </c>
    </row>
    <row r="101" spans="1:5" s="179" customFormat="1" ht="23.25" customHeight="1">
      <c r="A101" s="393"/>
      <c r="B101" s="422"/>
      <c r="C101" s="356"/>
      <c r="D101" s="427"/>
      <c r="E101" s="176" t="s">
        <v>678</v>
      </c>
    </row>
    <row r="102" spans="1:5" s="179" customFormat="1" ht="23.25" customHeight="1">
      <c r="A102" s="393"/>
      <c r="B102" s="421" t="s">
        <v>679</v>
      </c>
      <c r="C102" s="365">
        <v>6</v>
      </c>
      <c r="D102" s="427"/>
      <c r="E102" s="176" t="s">
        <v>390</v>
      </c>
    </row>
    <row r="103" spans="1:5" s="179" customFormat="1" ht="23.25" customHeight="1">
      <c r="A103" s="393"/>
      <c r="B103" s="422"/>
      <c r="C103" s="356"/>
      <c r="D103" s="427"/>
      <c r="E103" s="176" t="s">
        <v>391</v>
      </c>
    </row>
    <row r="104" spans="1:5" s="179" customFormat="1" ht="23.25" customHeight="1">
      <c r="A104" s="393"/>
      <c r="B104" s="422"/>
      <c r="C104" s="356"/>
      <c r="D104" s="427"/>
      <c r="E104" s="176" t="s">
        <v>554</v>
      </c>
    </row>
    <row r="105" spans="1:5" s="179" customFormat="1" ht="23.25" customHeight="1">
      <c r="A105" s="393"/>
      <c r="B105" s="422"/>
      <c r="C105" s="356"/>
      <c r="D105" s="427"/>
      <c r="E105" s="176" t="s">
        <v>680</v>
      </c>
    </row>
    <row r="106" spans="1:5" s="179" customFormat="1" ht="23.25" customHeight="1">
      <c r="A106" s="393"/>
      <c r="B106" s="429"/>
      <c r="C106" s="363"/>
      <c r="D106" s="428"/>
      <c r="E106" s="176" t="s">
        <v>394</v>
      </c>
    </row>
    <row r="107" spans="1:5" s="179" customFormat="1" ht="23.25" customHeight="1">
      <c r="A107" s="393"/>
      <c r="B107" s="421" t="s">
        <v>556</v>
      </c>
      <c r="C107" s="347">
        <v>10</v>
      </c>
      <c r="D107" s="424"/>
      <c r="E107" s="176" t="s">
        <v>396</v>
      </c>
    </row>
    <row r="108" spans="1:5" s="179" customFormat="1" ht="23.25" customHeight="1">
      <c r="A108" s="393"/>
      <c r="B108" s="422"/>
      <c r="C108" s="347"/>
      <c r="D108" s="424"/>
      <c r="E108" s="176" t="s">
        <v>397</v>
      </c>
    </row>
    <row r="109" spans="1:5" s="179" customFormat="1" ht="23.25" customHeight="1">
      <c r="A109" s="393"/>
      <c r="B109" s="422"/>
      <c r="C109" s="347"/>
      <c r="D109" s="424"/>
      <c r="E109" s="176" t="s">
        <v>398</v>
      </c>
    </row>
    <row r="110" spans="1:5" s="179" customFormat="1" ht="23.25" customHeight="1">
      <c r="A110" s="393"/>
      <c r="B110" s="422"/>
      <c r="C110" s="347"/>
      <c r="D110" s="424"/>
      <c r="E110" s="176" t="s">
        <v>399</v>
      </c>
    </row>
    <row r="111" spans="1:5" s="179" customFormat="1" ht="23.25" customHeight="1">
      <c r="A111" s="393"/>
      <c r="B111" s="422"/>
      <c r="C111" s="347"/>
      <c r="D111" s="424"/>
      <c r="E111" s="176" t="s">
        <v>400</v>
      </c>
    </row>
    <row r="112" spans="1:5" s="198" customFormat="1" ht="23.25" customHeight="1" thickBot="1">
      <c r="A112" s="416"/>
      <c r="B112" s="423"/>
      <c r="C112" s="348"/>
      <c r="D112" s="425"/>
      <c r="E112" s="185" t="s">
        <v>401</v>
      </c>
    </row>
    <row r="113" spans="1:5" s="193" customFormat="1" ht="18" customHeight="1">
      <c r="A113" s="394" t="s">
        <v>558</v>
      </c>
      <c r="B113" s="413" t="s">
        <v>681</v>
      </c>
      <c r="C113" s="362">
        <v>2</v>
      </c>
      <c r="D113" s="415" t="s">
        <v>682</v>
      </c>
      <c r="E113" s="170" t="s">
        <v>304</v>
      </c>
    </row>
    <row r="114" spans="1:5" s="179" customFormat="1" ht="18" customHeight="1">
      <c r="A114" s="395"/>
      <c r="B114" s="377"/>
      <c r="C114" s="356"/>
      <c r="D114" s="379"/>
      <c r="E114" s="176" t="s">
        <v>305</v>
      </c>
    </row>
    <row r="115" spans="1:5" s="179" customFormat="1" ht="18" customHeight="1">
      <c r="A115" s="395"/>
      <c r="B115" s="377"/>
      <c r="C115" s="356"/>
      <c r="D115" s="379"/>
      <c r="E115" s="176" t="s">
        <v>683</v>
      </c>
    </row>
    <row r="116" spans="1:5" s="179" customFormat="1" ht="18" customHeight="1">
      <c r="A116" s="395"/>
      <c r="B116" s="377"/>
      <c r="C116" s="356"/>
      <c r="D116" s="379"/>
      <c r="E116" s="176" t="s">
        <v>307</v>
      </c>
    </row>
    <row r="117" spans="1:5" s="179" customFormat="1" ht="18" customHeight="1">
      <c r="A117" s="395"/>
      <c r="B117" s="377"/>
      <c r="C117" s="356"/>
      <c r="D117" s="379"/>
      <c r="E117" s="176" t="s">
        <v>308</v>
      </c>
    </row>
    <row r="118" spans="1:5" s="179" customFormat="1" ht="18" customHeight="1">
      <c r="A118" s="395"/>
      <c r="B118" s="377"/>
      <c r="C118" s="356"/>
      <c r="D118" s="379"/>
      <c r="E118" s="176" t="s">
        <v>684</v>
      </c>
    </row>
    <row r="119" spans="1:5" s="179" customFormat="1" ht="18" customHeight="1">
      <c r="A119" s="395"/>
      <c r="B119" s="376" t="s">
        <v>564</v>
      </c>
      <c r="C119" s="365">
        <v>2</v>
      </c>
      <c r="D119" s="379"/>
      <c r="E119" s="176" t="s">
        <v>685</v>
      </c>
    </row>
    <row r="120" spans="1:5" s="179" customFormat="1" ht="18" customHeight="1">
      <c r="A120" s="395"/>
      <c r="B120" s="377"/>
      <c r="C120" s="356"/>
      <c r="D120" s="379"/>
      <c r="E120" s="176" t="s">
        <v>686</v>
      </c>
    </row>
    <row r="121" spans="1:5" s="179" customFormat="1" ht="18" customHeight="1">
      <c r="A121" s="395"/>
      <c r="B121" s="377"/>
      <c r="C121" s="356"/>
      <c r="D121" s="379"/>
      <c r="E121" s="176" t="s">
        <v>567</v>
      </c>
    </row>
    <row r="122" spans="1:5" s="179" customFormat="1" ht="18" customHeight="1">
      <c r="A122" s="395"/>
      <c r="B122" s="377"/>
      <c r="C122" s="356"/>
      <c r="D122" s="379"/>
      <c r="E122" s="176" t="s">
        <v>568</v>
      </c>
    </row>
    <row r="123" spans="1:5" s="179" customFormat="1" ht="18" customHeight="1">
      <c r="A123" s="395"/>
      <c r="B123" s="381"/>
      <c r="C123" s="363"/>
      <c r="D123" s="380"/>
      <c r="E123" s="176" t="s">
        <v>569</v>
      </c>
    </row>
    <row r="124" spans="1:5" s="179" customFormat="1" ht="18" customHeight="1">
      <c r="A124" s="395"/>
      <c r="B124" s="376" t="s">
        <v>570</v>
      </c>
      <c r="C124" s="367">
        <v>4</v>
      </c>
      <c r="D124" s="358" t="s">
        <v>687</v>
      </c>
      <c r="E124" s="176" t="s">
        <v>572</v>
      </c>
    </row>
    <row r="125" spans="1:5" s="179" customFormat="1" ht="18" customHeight="1">
      <c r="A125" s="395"/>
      <c r="B125" s="377"/>
      <c r="C125" s="347"/>
      <c r="D125" s="359"/>
      <c r="E125" s="176" t="s">
        <v>573</v>
      </c>
    </row>
    <row r="126" spans="1:5" s="179" customFormat="1" ht="18" customHeight="1">
      <c r="A126" s="395"/>
      <c r="B126" s="377"/>
      <c r="C126" s="347"/>
      <c r="D126" s="359"/>
      <c r="E126" s="176" t="s">
        <v>574</v>
      </c>
    </row>
    <row r="127" spans="1:5" s="179" customFormat="1" ht="18" customHeight="1">
      <c r="A127" s="395"/>
      <c r="B127" s="377"/>
      <c r="C127" s="347"/>
      <c r="D127" s="359"/>
      <c r="E127" s="176" t="s">
        <v>575</v>
      </c>
    </row>
    <row r="128" spans="1:5" s="179" customFormat="1" ht="18" customHeight="1">
      <c r="A128" s="395"/>
      <c r="B128" s="377"/>
      <c r="C128" s="347"/>
      <c r="D128" s="359"/>
      <c r="E128" s="176" t="s">
        <v>688</v>
      </c>
    </row>
    <row r="129" spans="1:5" s="179" customFormat="1" ht="18" customHeight="1">
      <c r="A129" s="395"/>
      <c r="B129" s="377"/>
      <c r="C129" s="347"/>
      <c r="D129" s="359"/>
      <c r="E129" s="176" t="s">
        <v>689</v>
      </c>
    </row>
    <row r="130" spans="1:5" s="179" customFormat="1" ht="18" customHeight="1" thickBot="1">
      <c r="A130" s="396"/>
      <c r="B130" s="382"/>
      <c r="C130" s="348"/>
      <c r="D130" s="383"/>
      <c r="E130" s="178" t="s">
        <v>690</v>
      </c>
    </row>
    <row r="131" spans="1:5" s="179" customFormat="1" ht="18" customHeight="1">
      <c r="A131" s="394" t="s">
        <v>578</v>
      </c>
      <c r="B131" s="413" t="s">
        <v>579</v>
      </c>
      <c r="C131" s="346">
        <v>2</v>
      </c>
      <c r="D131" s="373" t="s">
        <v>404</v>
      </c>
      <c r="E131" s="170" t="s">
        <v>405</v>
      </c>
    </row>
    <row r="132" spans="1:5" s="179" customFormat="1" ht="18" customHeight="1">
      <c r="A132" s="395"/>
      <c r="B132" s="377"/>
      <c r="C132" s="347"/>
      <c r="D132" s="359"/>
      <c r="E132" s="176" t="s">
        <v>406</v>
      </c>
    </row>
    <row r="133" spans="1:5" s="179" customFormat="1" ht="18" customHeight="1">
      <c r="A133" s="395"/>
      <c r="B133" s="377"/>
      <c r="C133" s="347"/>
      <c r="D133" s="359"/>
      <c r="E133" s="176" t="s">
        <v>407</v>
      </c>
    </row>
    <row r="134" spans="1:5" s="179" customFormat="1" ht="18" customHeight="1">
      <c r="A134" s="395"/>
      <c r="B134" s="377"/>
      <c r="C134" s="347"/>
      <c r="D134" s="358" t="s">
        <v>409</v>
      </c>
      <c r="E134" s="176" t="s">
        <v>410</v>
      </c>
    </row>
    <row r="135" spans="1:5" s="179" customFormat="1" ht="18" customHeight="1">
      <c r="A135" s="395"/>
      <c r="B135" s="377"/>
      <c r="C135" s="347"/>
      <c r="D135" s="359"/>
      <c r="E135" s="176" t="s">
        <v>691</v>
      </c>
    </row>
    <row r="136" spans="1:5" s="179" customFormat="1" ht="18" customHeight="1">
      <c r="A136" s="395"/>
      <c r="B136" s="377"/>
      <c r="C136" s="347"/>
      <c r="D136" s="359"/>
      <c r="E136" s="176" t="s">
        <v>692</v>
      </c>
    </row>
    <row r="137" spans="1:5" s="179" customFormat="1" ht="18" customHeight="1">
      <c r="A137" s="395"/>
      <c r="B137" s="377"/>
      <c r="C137" s="347"/>
      <c r="D137" s="359"/>
      <c r="E137" s="176" t="s">
        <v>693</v>
      </c>
    </row>
    <row r="138" spans="1:5" s="179" customFormat="1" ht="18" customHeight="1">
      <c r="A138" s="395"/>
      <c r="B138" s="381"/>
      <c r="C138" s="372"/>
      <c r="D138" s="374"/>
      <c r="E138" s="176" t="s">
        <v>587</v>
      </c>
    </row>
    <row r="139" spans="1:5" s="179" customFormat="1" ht="18" customHeight="1">
      <c r="A139" s="395"/>
      <c r="B139" s="376" t="s">
        <v>86</v>
      </c>
      <c r="C139" s="367">
        <v>2</v>
      </c>
      <c r="D139" s="358" t="s">
        <v>415</v>
      </c>
      <c r="E139" s="176" t="s">
        <v>416</v>
      </c>
    </row>
    <row r="140" spans="1:5" s="179" customFormat="1" ht="18" customHeight="1">
      <c r="A140" s="395"/>
      <c r="B140" s="377"/>
      <c r="C140" s="347"/>
      <c r="D140" s="359"/>
      <c r="E140" s="176" t="s">
        <v>694</v>
      </c>
    </row>
    <row r="141" spans="1:5" s="179" customFormat="1" ht="18" customHeight="1">
      <c r="A141" s="395"/>
      <c r="B141" s="381"/>
      <c r="C141" s="372"/>
      <c r="D141" s="374"/>
      <c r="E141" s="176" t="s">
        <v>695</v>
      </c>
    </row>
    <row r="142" spans="1:5" s="179" customFormat="1" ht="18" customHeight="1">
      <c r="A142" s="395"/>
      <c r="B142" s="376" t="s">
        <v>90</v>
      </c>
      <c r="C142" s="367">
        <v>4</v>
      </c>
      <c r="D142" s="358" t="s">
        <v>418</v>
      </c>
      <c r="E142" s="176" t="s">
        <v>592</v>
      </c>
    </row>
    <row r="143" spans="1:5" s="179" customFormat="1" ht="18" customHeight="1" thickBot="1">
      <c r="A143" s="396"/>
      <c r="B143" s="382"/>
      <c r="C143" s="348"/>
      <c r="D143" s="359"/>
      <c r="E143" s="185" t="s">
        <v>696</v>
      </c>
    </row>
    <row r="144" spans="1:5" s="179" customFormat="1" ht="18" customHeight="1">
      <c r="A144" s="407" t="s">
        <v>594</v>
      </c>
      <c r="B144" s="360" t="s">
        <v>422</v>
      </c>
      <c r="C144" s="410">
        <v>1</v>
      </c>
      <c r="D144" s="364"/>
      <c r="E144" s="170" t="s">
        <v>423</v>
      </c>
    </row>
    <row r="145" spans="1:5" s="179" customFormat="1" ht="18" customHeight="1">
      <c r="A145" s="408"/>
      <c r="B145" s="361"/>
      <c r="C145" s="398"/>
      <c r="D145" s="364"/>
      <c r="E145" s="176" t="s">
        <v>697</v>
      </c>
    </row>
    <row r="146" spans="1:5" s="179" customFormat="1" ht="18" customHeight="1">
      <c r="A146" s="408"/>
      <c r="B146" s="361"/>
      <c r="C146" s="398"/>
      <c r="D146" s="364"/>
      <c r="E146" s="176" t="s">
        <v>425</v>
      </c>
    </row>
    <row r="147" spans="1:5" s="179" customFormat="1" ht="18" customHeight="1">
      <c r="A147" s="408"/>
      <c r="B147" s="361"/>
      <c r="C147" s="411"/>
      <c r="D147" s="364"/>
      <c r="E147" s="176" t="s">
        <v>698</v>
      </c>
    </row>
    <row r="148" spans="1:5" s="179" customFormat="1" ht="18" customHeight="1">
      <c r="A148" s="408"/>
      <c r="B148" s="176" t="s">
        <v>91</v>
      </c>
      <c r="C148" s="223">
        <v>1</v>
      </c>
      <c r="D148" s="364"/>
      <c r="E148" s="176" t="s">
        <v>699</v>
      </c>
    </row>
    <row r="149" spans="1:5" s="179" customFormat="1" ht="18" customHeight="1">
      <c r="A149" s="408"/>
      <c r="B149" s="176" t="s">
        <v>599</v>
      </c>
      <c r="C149" s="223">
        <v>2</v>
      </c>
      <c r="D149" s="364"/>
      <c r="E149" s="176" t="s">
        <v>600</v>
      </c>
    </row>
    <row r="150" spans="1:5" s="179" customFormat="1" ht="18" customHeight="1">
      <c r="A150" s="408"/>
      <c r="B150" s="361" t="s">
        <v>428</v>
      </c>
      <c r="C150" s="412">
        <v>2</v>
      </c>
      <c r="D150" s="201"/>
      <c r="E150" s="176" t="s">
        <v>700</v>
      </c>
    </row>
    <row r="151" spans="1:5" s="179" customFormat="1" ht="18" customHeight="1">
      <c r="A151" s="408"/>
      <c r="B151" s="361"/>
      <c r="C151" s="398"/>
      <c r="D151" s="201"/>
      <c r="E151" s="176" t="s">
        <v>701</v>
      </c>
    </row>
    <row r="152" spans="1:5" s="179" customFormat="1" ht="18" customHeight="1">
      <c r="A152" s="408"/>
      <c r="B152" s="361"/>
      <c r="C152" s="398"/>
      <c r="D152" s="201"/>
      <c r="E152" s="176" t="s">
        <v>702</v>
      </c>
    </row>
    <row r="153" spans="1:5" s="179" customFormat="1" ht="18" customHeight="1">
      <c r="A153" s="408"/>
      <c r="B153" s="361" t="s">
        <v>432</v>
      </c>
      <c r="C153" s="397">
        <v>2</v>
      </c>
      <c r="D153" s="349" t="s">
        <v>703</v>
      </c>
      <c r="E153" s="176" t="s">
        <v>434</v>
      </c>
    </row>
    <row r="154" spans="1:5" s="179" customFormat="1" ht="18" customHeight="1">
      <c r="A154" s="408"/>
      <c r="B154" s="361"/>
      <c r="C154" s="398"/>
      <c r="D154" s="364"/>
      <c r="E154" s="176" t="s">
        <v>704</v>
      </c>
    </row>
    <row r="155" spans="1:5" s="179" customFormat="1" ht="18" customHeight="1">
      <c r="A155" s="408"/>
      <c r="B155" s="361"/>
      <c r="C155" s="398"/>
      <c r="D155" s="364"/>
      <c r="E155" s="176" t="s">
        <v>705</v>
      </c>
    </row>
    <row r="156" spans="1:5" s="179" customFormat="1" ht="18" customHeight="1">
      <c r="A156" s="408"/>
      <c r="B156" s="361"/>
      <c r="C156" s="398"/>
      <c r="D156" s="364"/>
      <c r="E156" s="176" t="s">
        <v>706</v>
      </c>
    </row>
    <row r="157" spans="1:5" s="179" customFormat="1" ht="18" customHeight="1">
      <c r="A157" s="408"/>
      <c r="B157" s="361"/>
      <c r="C157" s="398"/>
      <c r="D157" s="364"/>
      <c r="E157" s="176" t="s">
        <v>438</v>
      </c>
    </row>
    <row r="158" spans="1:5" s="179" customFormat="1" ht="18" customHeight="1">
      <c r="A158" s="408"/>
      <c r="B158" s="361"/>
      <c r="C158" s="398"/>
      <c r="D158" s="364"/>
      <c r="E158" s="176" t="s">
        <v>407</v>
      </c>
    </row>
    <row r="159" spans="1:5" s="179" customFormat="1" ht="18" customHeight="1">
      <c r="A159" s="408"/>
      <c r="B159" s="361"/>
      <c r="C159" s="398"/>
      <c r="D159" s="364"/>
      <c r="E159" s="176" t="s">
        <v>610</v>
      </c>
    </row>
    <row r="160" spans="1:5" s="179" customFormat="1" ht="18" customHeight="1" thickBot="1">
      <c r="A160" s="409"/>
      <c r="B160" s="366"/>
      <c r="C160" s="399"/>
      <c r="D160" s="368"/>
      <c r="E160" s="178" t="s">
        <v>707</v>
      </c>
    </row>
    <row r="161" spans="1:5" s="179" customFormat="1" ht="18" customHeight="1">
      <c r="A161" s="400" t="s">
        <v>612</v>
      </c>
      <c r="B161" s="420" t="s">
        <v>613</v>
      </c>
      <c r="C161" s="346">
        <v>2</v>
      </c>
      <c r="D161" s="169" t="s">
        <v>708</v>
      </c>
      <c r="E161" s="170" t="s">
        <v>709</v>
      </c>
    </row>
    <row r="162" spans="1:5" s="179" customFormat="1" ht="18" customHeight="1">
      <c r="A162" s="401"/>
      <c r="B162" s="404"/>
      <c r="C162" s="347"/>
      <c r="D162" s="175" t="s">
        <v>616</v>
      </c>
      <c r="E162" s="176" t="s">
        <v>710</v>
      </c>
    </row>
    <row r="163" spans="1:5" s="179" customFormat="1" ht="18" customHeight="1">
      <c r="A163" s="401"/>
      <c r="B163" s="404"/>
      <c r="C163" s="347"/>
      <c r="D163" s="349" t="s">
        <v>447</v>
      </c>
      <c r="E163" s="176" t="s">
        <v>711</v>
      </c>
    </row>
    <row r="164" spans="1:5" s="179" customFormat="1" ht="18" customHeight="1">
      <c r="A164" s="401"/>
      <c r="B164" s="405"/>
      <c r="C164" s="347"/>
      <c r="D164" s="349"/>
      <c r="E164" s="176" t="s">
        <v>449</v>
      </c>
    </row>
    <row r="165" spans="1:5" s="179" customFormat="1" ht="18" customHeight="1">
      <c r="A165" s="401"/>
      <c r="B165" s="405"/>
      <c r="C165" s="347"/>
      <c r="D165" s="349"/>
      <c r="E165" s="176" t="s">
        <v>712</v>
      </c>
    </row>
    <row r="166" spans="1:5" s="179" customFormat="1" ht="18" customHeight="1">
      <c r="A166" s="401"/>
      <c r="B166" s="405"/>
      <c r="C166" s="347"/>
      <c r="D166" s="349"/>
      <c r="E166" s="176" t="s">
        <v>713</v>
      </c>
    </row>
    <row r="167" spans="1:5" s="179" customFormat="1" ht="18" customHeight="1">
      <c r="A167" s="401"/>
      <c r="B167" s="405"/>
      <c r="C167" s="347"/>
      <c r="D167" s="349"/>
      <c r="E167" s="176" t="s">
        <v>452</v>
      </c>
    </row>
    <row r="168" spans="1:5" s="179" customFormat="1" ht="18" customHeight="1">
      <c r="A168" s="401"/>
      <c r="B168" s="405"/>
      <c r="C168" s="347"/>
      <c r="D168" s="181"/>
      <c r="E168" s="178" t="s">
        <v>453</v>
      </c>
    </row>
    <row r="169" spans="1:5" s="179" customFormat="1" ht="18" customHeight="1" thickBot="1">
      <c r="A169" s="402"/>
      <c r="B169" s="406"/>
      <c r="C169" s="348"/>
      <c r="D169" s="181" t="s">
        <v>714</v>
      </c>
      <c r="E169" s="178" t="s">
        <v>622</v>
      </c>
    </row>
    <row r="170" spans="1:5" s="179" customFormat="1" ht="18" customHeight="1">
      <c r="A170" s="394" t="s">
        <v>623</v>
      </c>
      <c r="B170" s="353" t="s">
        <v>715</v>
      </c>
      <c r="C170" s="346">
        <v>4</v>
      </c>
      <c r="D170" s="182"/>
      <c r="E170" s="170" t="s">
        <v>458</v>
      </c>
    </row>
    <row r="171" spans="1:5" s="179" customFormat="1" ht="18" customHeight="1">
      <c r="A171" s="395"/>
      <c r="B171" s="354"/>
      <c r="C171" s="347"/>
      <c r="D171" s="182"/>
      <c r="E171" s="176" t="s">
        <v>459</v>
      </c>
    </row>
    <row r="172" spans="1:5" s="179" customFormat="1" ht="18" customHeight="1" thickBot="1">
      <c r="A172" s="396"/>
      <c r="B172" s="355"/>
      <c r="C172" s="348"/>
      <c r="D172" s="182"/>
      <c r="E172" s="185" t="s">
        <v>460</v>
      </c>
    </row>
    <row r="173" spans="1:5" s="171" customFormat="1" ht="24.95" customHeight="1" thickBot="1">
      <c r="A173" s="220"/>
      <c r="B173" s="204" t="s">
        <v>461</v>
      </c>
      <c r="C173" s="164">
        <v>2</v>
      </c>
      <c r="D173" s="205"/>
      <c r="E173" s="206" t="s">
        <v>462</v>
      </c>
    </row>
    <row r="174" spans="1:5" s="235" customFormat="1" ht="24.95" customHeight="1" thickBot="1">
      <c r="A174" s="222"/>
      <c r="B174" s="232"/>
      <c r="C174" s="165">
        <f>SUM(C3:C173)</f>
        <v>130</v>
      </c>
      <c r="D174" s="233"/>
      <c r="E174" s="234"/>
    </row>
  </sheetData>
  <sheetProtection formatCells="0" formatColumns="0" formatRows="0"/>
  <mergeCells count="82">
    <mergeCell ref="B36:B37"/>
    <mergeCell ref="C36:C37"/>
    <mergeCell ref="A1:E1"/>
    <mergeCell ref="A3:A41"/>
    <mergeCell ref="B3:B10"/>
    <mergeCell ref="C3:C10"/>
    <mergeCell ref="D3:D7"/>
    <mergeCell ref="D8:D10"/>
    <mergeCell ref="B11:B18"/>
    <mergeCell ref="C11:C18"/>
    <mergeCell ref="D11:D14"/>
    <mergeCell ref="D16:D21"/>
    <mergeCell ref="B19:B21"/>
    <mergeCell ref="C19:C21"/>
    <mergeCell ref="D23:D32"/>
    <mergeCell ref="B30:B31"/>
    <mergeCell ref="C30:C31"/>
    <mergeCell ref="A42:A55"/>
    <mergeCell ref="B42:B49"/>
    <mergeCell ref="C42:C49"/>
    <mergeCell ref="D42:D49"/>
    <mergeCell ref="B51:B52"/>
    <mergeCell ref="C51:C52"/>
    <mergeCell ref="D51:D53"/>
    <mergeCell ref="D54:D55"/>
    <mergeCell ref="C73:C81"/>
    <mergeCell ref="B82:B92"/>
    <mergeCell ref="C82:C92"/>
    <mergeCell ref="B94:B97"/>
    <mergeCell ref="B38:B39"/>
    <mergeCell ref="C38:C39"/>
    <mergeCell ref="C94:C97"/>
    <mergeCell ref="B98:B101"/>
    <mergeCell ref="C98:C101"/>
    <mergeCell ref="D98:D106"/>
    <mergeCell ref="B102:B106"/>
    <mergeCell ref="C102:C106"/>
    <mergeCell ref="B107:B112"/>
    <mergeCell ref="C107:C112"/>
    <mergeCell ref="D107:D112"/>
    <mergeCell ref="A113:A130"/>
    <mergeCell ref="B113:B118"/>
    <mergeCell ref="C113:C118"/>
    <mergeCell ref="D113:D123"/>
    <mergeCell ref="B119:B123"/>
    <mergeCell ref="C119:C123"/>
    <mergeCell ref="B124:B130"/>
    <mergeCell ref="A56:A112"/>
    <mergeCell ref="B57:B65"/>
    <mergeCell ref="C57:C65"/>
    <mergeCell ref="B67:B72"/>
    <mergeCell ref="C67:C72"/>
    <mergeCell ref="B73:B81"/>
    <mergeCell ref="C124:C130"/>
    <mergeCell ref="D124:D130"/>
    <mergeCell ref="A131:A143"/>
    <mergeCell ref="B131:B138"/>
    <mergeCell ref="C131:C138"/>
    <mergeCell ref="D131:D133"/>
    <mergeCell ref="D134:D138"/>
    <mergeCell ref="B139:B141"/>
    <mergeCell ref="C139:C141"/>
    <mergeCell ref="D139:D141"/>
    <mergeCell ref="B142:B143"/>
    <mergeCell ref="C142:C143"/>
    <mergeCell ref="D142:D143"/>
    <mergeCell ref="A144:A160"/>
    <mergeCell ref="B144:B147"/>
    <mergeCell ref="C144:C147"/>
    <mergeCell ref="D144:D149"/>
    <mergeCell ref="B150:B152"/>
    <mergeCell ref="C150:C152"/>
    <mergeCell ref="B153:B160"/>
    <mergeCell ref="A170:A172"/>
    <mergeCell ref="B170:B172"/>
    <mergeCell ref="C170:C172"/>
    <mergeCell ref="C153:C160"/>
    <mergeCell ref="D153:D160"/>
    <mergeCell ref="A161:A169"/>
    <mergeCell ref="B161:B169"/>
    <mergeCell ref="C161:C169"/>
    <mergeCell ref="D163:D167"/>
  </mergeCells>
  <phoneticPr fontId="2"/>
  <printOptions horizontalCentered="1"/>
  <pageMargins left="0.59055118110236227" right="0.59055118110236227" top="0.62992125984251968" bottom="0.51181102362204722" header="0.39370078740157483" footer="0.39370078740157483"/>
  <pageSetup paperSize="9" scale="57" firstPageNumber="117" fitToHeight="0" orientation="portrait" useFirstPageNumber="1" r:id="rId1"/>
  <headerFooter alignWithMargins="0">
    <oddFooter>&amp;C- &amp;P -</oddFooter>
  </headerFooter>
  <rowBreaks count="2" manualBreakCount="2">
    <brk id="55" max="4" man="1"/>
    <brk id="11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特支(高等部)年間指導計画</vt:lpstr>
      <vt:lpstr>特支(中学部)年間指導計画</vt:lpstr>
      <vt:lpstr>特支(小学部)年間指導計画</vt:lpstr>
      <vt:lpstr>研修事項 一覧</vt:lpstr>
      <vt:lpstr>内容例(特高)</vt:lpstr>
      <vt:lpstr>内容例(特中)</vt:lpstr>
      <vt:lpstr>内容例(特小)</vt:lpstr>
      <vt:lpstr>'研修事項 一覧'!Print_Area</vt:lpstr>
      <vt:lpstr>'特支(高等部)年間指導計画'!Print_Area</vt:lpstr>
      <vt:lpstr>'特支(小学部)年間指導計画'!Print_Area</vt:lpstr>
      <vt:lpstr>'特支(中学部)年間指導計画'!Print_Area</vt:lpstr>
      <vt:lpstr>'内容例(特高)'!Print_Area</vt:lpstr>
      <vt:lpstr>'内容例(特小)'!Print_Area</vt:lpstr>
      <vt:lpstr>'内容例(特中)'!Print_Area</vt:lpstr>
      <vt:lpstr>'特支(高等部)年間指導計画'!Print_Titles</vt:lpstr>
      <vt:lpstr>'特支(小学部)年間指導計画'!Print_Titles</vt:lpstr>
      <vt:lpstr>'特支(中学部)年間指導計画'!Print_Titles</vt:lpstr>
      <vt:lpstr>'内容例(特高)'!Print_Titles</vt:lpstr>
      <vt:lpstr>'内容例(特小)'!Print_Titles</vt:lpstr>
      <vt:lpstr>'内容例(特中)'!Print_Titles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鹿児島県総合教育センター</cp:lastModifiedBy>
  <cp:lastPrinted>2020-03-10T05:25:26Z</cp:lastPrinted>
  <dcterms:created xsi:type="dcterms:W3CDTF">2008-12-03T05:50:32Z</dcterms:created>
  <dcterms:modified xsi:type="dcterms:W3CDTF">2020-03-10T05:25:32Z</dcterms:modified>
</cp:coreProperties>
</file>