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平成31年度\03教職\Ｄ１２初任校研修\フレッシュ研修Ｗebページ（Ｒ２年度版）\flesh-yousiki\"/>
    </mc:Choice>
  </mc:AlternateContent>
  <bookViews>
    <workbookView xWindow="-15" yWindow="-15" windowWidth="10245" windowHeight="8010" tabRatio="900"/>
  </bookViews>
  <sheets>
    <sheet name="ｐ72～77　報告様式３ " sheetId="8" r:id="rId1"/>
    <sheet name="ｐ78　報告様式３ 記入例" sheetId="11" r:id="rId2"/>
  </sheets>
  <externalReferences>
    <externalReference r:id="rId3"/>
  </externalReferences>
  <definedNames>
    <definedName name="_xlnm.Print_Area" localSheetId="0">'ｐ72～77　報告様式３ '!$A$1:$AU$74</definedName>
    <definedName name="_xlnm.Print_Area" localSheetId="1">'ｐ78　報告様式３ 記入例'!$A$1:$AU$74</definedName>
    <definedName name="暦">'[1]12ヶ月Color'!$AE$47:$AE$72</definedName>
    <definedName name="暦2">'[1]12ヶ月Color'!$AC$47:$AF$72</definedName>
  </definedNames>
  <calcPr calcId="162913"/>
</workbook>
</file>

<file path=xl/calcChain.xml><?xml version="1.0" encoding="utf-8"?>
<calcChain xmlns="http://schemas.openxmlformats.org/spreadsheetml/2006/main">
  <c r="AK63" i="11" l="1"/>
  <c r="AE63" i="11"/>
  <c r="AN63" i="11"/>
  <c r="AN62" i="11"/>
  <c r="AS61" i="11"/>
  <c r="AN61" i="11"/>
  <c r="AN60" i="11"/>
  <c r="AS44" i="11"/>
  <c r="Y44" i="11"/>
  <c r="V68" i="11"/>
  <c r="B68" i="11"/>
  <c r="AS60" i="11"/>
  <c r="AS62" i="11"/>
  <c r="AR82" i="8"/>
  <c r="AR90" i="8"/>
  <c r="AQ87" i="8"/>
  <c r="AN62" i="8"/>
  <c r="AN61" i="8"/>
  <c r="AN60" i="8"/>
  <c r="AK63" i="8"/>
  <c r="AE63" i="8"/>
  <c r="AS44" i="8"/>
  <c r="Y44" i="8"/>
  <c r="AN85" i="8"/>
  <c r="V68" i="8"/>
  <c r="B68" i="8"/>
  <c r="AS60" i="8"/>
  <c r="AR86" i="8"/>
  <c r="AO88" i="11"/>
  <c r="AM88" i="11"/>
  <c r="AO87" i="11"/>
  <c r="AM87" i="11"/>
  <c r="AO86" i="11"/>
  <c r="AM86" i="11"/>
  <c r="AO85" i="11"/>
  <c r="AM85" i="11"/>
  <c r="AO84" i="11"/>
  <c r="AM84" i="11"/>
  <c r="AO83" i="11"/>
  <c r="AM83" i="11"/>
  <c r="AO82" i="11"/>
  <c r="AM82" i="11"/>
  <c r="AO81" i="11"/>
  <c r="AO89" i="11"/>
  <c r="AM81" i="11"/>
  <c r="AR88" i="11"/>
  <c r="BK73" i="11"/>
  <c r="BK69" i="11"/>
  <c r="BK69" i="8"/>
  <c r="AM82" i="8"/>
  <c r="AO82" i="8"/>
  <c r="AM83" i="8"/>
  <c r="AO83" i="8"/>
  <c r="AM84" i="8"/>
  <c r="AO84" i="8"/>
  <c r="AM85" i="8"/>
  <c r="AO85" i="8"/>
  <c r="AM86" i="8"/>
  <c r="AO86" i="8"/>
  <c r="AM87" i="8"/>
  <c r="AO87" i="8"/>
  <c r="AM88" i="8"/>
  <c r="AO88" i="8"/>
  <c r="AM89" i="8"/>
  <c r="AO89" i="8"/>
  <c r="AR87" i="8"/>
  <c r="AP88" i="11"/>
  <c r="AQ82" i="11"/>
  <c r="AQ83" i="11"/>
  <c r="AQ84" i="11"/>
  <c r="AQ85" i="11"/>
  <c r="AQ86" i="11"/>
  <c r="AQ87" i="11"/>
  <c r="AP81" i="11"/>
  <c r="AR81" i="11"/>
  <c r="AP82" i="11"/>
  <c r="AR82" i="11"/>
  <c r="AP83" i="11"/>
  <c r="AR83" i="11"/>
  <c r="AP84" i="11"/>
  <c r="AR84" i="11"/>
  <c r="AP85" i="11"/>
  <c r="AR85" i="11"/>
  <c r="AP86" i="11"/>
  <c r="AR86" i="11"/>
  <c r="AP87" i="11"/>
  <c r="AR87" i="11"/>
  <c r="AP89" i="11"/>
  <c r="AQ81" i="11"/>
  <c r="AQ89" i="11"/>
  <c r="AQ88" i="11"/>
  <c r="AR89" i="11"/>
  <c r="AN81" i="11"/>
  <c r="AN83" i="11"/>
  <c r="AN85" i="11"/>
  <c r="AN87" i="11"/>
  <c r="AN82" i="11"/>
  <c r="AN84" i="11"/>
  <c r="AN86" i="11"/>
  <c r="AN88" i="11"/>
  <c r="AN89" i="11"/>
  <c r="AR83" i="8"/>
  <c r="AR84" i="8"/>
  <c r="AR89" i="8"/>
  <c r="AR88" i="8"/>
  <c r="AR85" i="8"/>
  <c r="AO90" i="8"/>
  <c r="AM89" i="11"/>
  <c r="AP84" i="8"/>
  <c r="AN63" i="8"/>
  <c r="AN84" i="8"/>
  <c r="AN89" i="8"/>
  <c r="AP85" i="8"/>
  <c r="AP83" i="8"/>
  <c r="AP87" i="8"/>
  <c r="AP89" i="8"/>
  <c r="AQ82" i="8"/>
  <c r="AQ86" i="8"/>
  <c r="AQ88" i="8"/>
  <c r="AP86" i="8"/>
  <c r="AQ83" i="8"/>
  <c r="AN86" i="8"/>
  <c r="AS61" i="8"/>
  <c r="AP82" i="8"/>
  <c r="AQ85" i="8"/>
  <c r="AQ90" i="8"/>
  <c r="AQ84" i="8"/>
  <c r="AP88" i="8"/>
  <c r="AP90" i="8"/>
  <c r="AQ89" i="8"/>
  <c r="AN87" i="8"/>
  <c r="AS62" i="8"/>
  <c r="AM90" i="8"/>
  <c r="AN82" i="8"/>
  <c r="AN83" i="8"/>
  <c r="AN88" i="8"/>
  <c r="AN90" i="8"/>
</calcChain>
</file>

<file path=xl/sharedStrings.xml><?xml version="1.0" encoding="utf-8"?>
<sst xmlns="http://schemas.openxmlformats.org/spreadsheetml/2006/main" count="568" uniqueCount="240">
  <si>
    <t>４～８月</t>
    <rPh sb="3" eb="4">
      <t>ガツ</t>
    </rPh>
    <phoneticPr fontId="3"/>
  </si>
  <si>
    <t>９～12月</t>
    <rPh sb="4" eb="5">
      <t>ガツ</t>
    </rPh>
    <phoneticPr fontId="3"/>
  </si>
  <si>
    <t>校　内　指　導　教　員</t>
  </si>
  <si>
    <t>領域</t>
  </si>
  <si>
    <t>Ａ</t>
  </si>
  <si>
    <t>授業の進め方</t>
  </si>
  <si>
    <t>Ｃ</t>
  </si>
  <si>
    <t>年間指導計画と学習指導案</t>
  </si>
  <si>
    <t>Ｂ</t>
  </si>
  <si>
    <t>Ｄ</t>
  </si>
  <si>
    <t>学校教育と校務分掌組織</t>
  </si>
  <si>
    <t>Ｅ</t>
  </si>
  <si>
    <t>Ｆ</t>
  </si>
  <si>
    <t>指導要録の記入と取扱い</t>
  </si>
  <si>
    <t>Ｇ</t>
  </si>
  <si>
    <t>年度当初の学級事務の進め方</t>
  </si>
  <si>
    <t>※</t>
  </si>
  <si>
    <t>教科指導と教育機器の活用</t>
  </si>
  <si>
    <t>保健指導の進め方</t>
  </si>
  <si>
    <t>安全指導の進め方</t>
  </si>
  <si>
    <t>ＰＴＡの組織と運営</t>
  </si>
  <si>
    <t>保護者会の進め方</t>
  </si>
  <si>
    <t>課題研修の進め方</t>
  </si>
  <si>
    <t>環境教育の進め方</t>
  </si>
  <si>
    <t>郷土素材の生かし方</t>
  </si>
  <si>
    <t>体験的活動の意義と実際</t>
  </si>
  <si>
    <t>道徳教育の進め方</t>
  </si>
  <si>
    <t>特別支援教育の進め方</t>
  </si>
  <si>
    <t>情報教育の進め方</t>
  </si>
  <si>
    <t>地域との連携</t>
  </si>
  <si>
    <t>国際理解教育の進め方</t>
  </si>
  <si>
    <t>特別活動の進め方</t>
  </si>
  <si>
    <t>問題行動に関する事例研究</t>
  </si>
  <si>
    <t>複式学級における学習指導</t>
  </si>
  <si>
    <t>年度末の学級事務の進め方</t>
  </si>
  <si>
    <t>教育相談の実際</t>
  </si>
  <si>
    <t>【拠点→拠点校方式，単独→単独校方式】</t>
    <rPh sb="1" eb="2">
      <t>キョ</t>
    </rPh>
    <rPh sb="2" eb="3">
      <t>テン</t>
    </rPh>
    <rPh sb="4" eb="7">
      <t>キョテンコウ</t>
    </rPh>
    <rPh sb="7" eb="9">
      <t>ホウシキ</t>
    </rPh>
    <rPh sb="10" eb="11">
      <t>タン</t>
    </rPh>
    <rPh sb="11" eb="12">
      <t>ドク</t>
    </rPh>
    <rPh sb="13" eb="15">
      <t>タンドク</t>
    </rPh>
    <rPh sb="15" eb="16">
      <t>コウ</t>
    </rPh>
    <rPh sb="16" eb="18">
      <t>ホウシキ</t>
    </rPh>
    <phoneticPr fontId="7"/>
  </si>
  <si>
    <t>研修番号</t>
    <rPh sb="0" eb="2">
      <t>ケンシュウ</t>
    </rPh>
    <rPh sb="2" eb="4">
      <t>バンゴウ</t>
    </rPh>
    <phoneticPr fontId="7"/>
  </si>
  <si>
    <t>月/日</t>
    <rPh sb="0" eb="1">
      <t>ツキ</t>
    </rPh>
    <rPh sb="2" eb="3">
      <t>ニチ</t>
    </rPh>
    <phoneticPr fontId="7"/>
  </si>
  <si>
    <t>小</t>
    <rPh sb="0" eb="1">
      <t>ショウ</t>
    </rPh>
    <phoneticPr fontId="7"/>
  </si>
  <si>
    <t>中</t>
    <rPh sb="0" eb="1">
      <t>チュウ</t>
    </rPh>
    <phoneticPr fontId="7"/>
  </si>
  <si>
    <t>高</t>
    <rPh sb="0" eb="1">
      <t>コウ</t>
    </rPh>
    <phoneticPr fontId="7"/>
  </si>
  <si>
    <t>特(小)</t>
    <rPh sb="0" eb="1">
      <t>トク</t>
    </rPh>
    <rPh sb="2" eb="3">
      <t>ショウ</t>
    </rPh>
    <phoneticPr fontId="7"/>
  </si>
  <si>
    <t>特（中）</t>
    <rPh sb="0" eb="1">
      <t>トク</t>
    </rPh>
    <rPh sb="2" eb="3">
      <t>チュウ</t>
    </rPh>
    <phoneticPr fontId="7"/>
  </si>
  <si>
    <t>特（高）</t>
    <rPh sb="0" eb="1">
      <t>トク</t>
    </rPh>
    <rPh sb="2" eb="3">
      <t>コウ</t>
    </rPh>
    <phoneticPr fontId="7"/>
  </si>
  <si>
    <t>食に関する指導の進め方，給食指導の進め方</t>
    <rPh sb="0" eb="1">
      <t>ショク</t>
    </rPh>
    <rPh sb="2" eb="3">
      <t>カン</t>
    </rPh>
    <rPh sb="5" eb="7">
      <t>シドウ</t>
    </rPh>
    <rPh sb="12" eb="14">
      <t>キュウショク</t>
    </rPh>
    <rPh sb="14" eb="16">
      <t>シドウ</t>
    </rPh>
    <rPh sb="17" eb="18">
      <t>スス</t>
    </rPh>
    <rPh sb="19" eb="20">
      <t>カタ</t>
    </rPh>
    <phoneticPr fontId="7"/>
  </si>
  <si>
    <t>校外研修名</t>
    <phoneticPr fontId="7"/>
  </si>
  <si>
    <t>基礎研修</t>
    <rPh sb="0" eb="2">
      <t>キソ</t>
    </rPh>
    <rPh sb="2" eb="4">
      <t>ケンシュウ</t>
    </rPh>
    <phoneticPr fontId="7"/>
  </si>
  <si>
    <t>研究授業研修【教科】</t>
    <rPh sb="0" eb="2">
      <t>ケンキュウ</t>
    </rPh>
    <rPh sb="2" eb="4">
      <t>ジュギョウ</t>
    </rPh>
    <rPh sb="4" eb="6">
      <t>ケンシュウ</t>
    </rPh>
    <rPh sb="7" eb="9">
      <t>キョウカ</t>
    </rPh>
    <phoneticPr fontId="7"/>
  </si>
  <si>
    <t>社会教育等研修</t>
    <rPh sb="0" eb="2">
      <t>シャカイ</t>
    </rPh>
    <rPh sb="2" eb="4">
      <t>キョウイク</t>
    </rPh>
    <rPh sb="4" eb="5">
      <t>トウ</t>
    </rPh>
    <rPh sb="5" eb="7">
      <t>ケンシュウ</t>
    </rPh>
    <phoneticPr fontId="7"/>
  </si>
  <si>
    <t>研究授業研修【特別活動】</t>
    <rPh sb="0" eb="2">
      <t>ケンキュウ</t>
    </rPh>
    <rPh sb="2" eb="4">
      <t>ジュギョウ</t>
    </rPh>
    <rPh sb="4" eb="6">
      <t>ケンシュウ</t>
    </rPh>
    <rPh sb="7" eb="9">
      <t>トクベツ</t>
    </rPh>
    <rPh sb="9" eb="11">
      <t>カツドウ</t>
    </rPh>
    <phoneticPr fontId="7"/>
  </si>
  <si>
    <t>配置人数</t>
    <rPh sb="2" eb="4">
      <t>ニンズウ</t>
    </rPh>
    <phoneticPr fontId="3"/>
  </si>
  <si>
    <t>校種</t>
    <rPh sb="0" eb="2">
      <t>コウシュ</t>
    </rPh>
    <phoneticPr fontId="3"/>
  </si>
  <si>
    <t>　　　　　</t>
  </si>
  <si>
    <t>(　　　　　　　　　　　　　　　)</t>
  </si>
  <si>
    <t>学　校　名</t>
  </si>
  <si>
    <t>教科</t>
  </si>
  <si>
    <t>学年</t>
    <rPh sb="0" eb="2">
      <t>ガクネン</t>
    </rPh>
    <phoneticPr fontId="3"/>
  </si>
  <si>
    <t>学級担任等</t>
    <rPh sb="0" eb="2">
      <t>ガッキュウ</t>
    </rPh>
    <rPh sb="2" eb="4">
      <t>タンニン</t>
    </rPh>
    <rPh sb="4" eb="5">
      <t>トウ</t>
    </rPh>
    <phoneticPr fontId="3"/>
  </si>
  <si>
    <t>（</t>
  </si>
  <si>
    <t>）</t>
  </si>
  <si>
    <t>校　長　名</t>
  </si>
  <si>
    <t>印</t>
    <rPh sb="0" eb="1">
      <t>イン</t>
    </rPh>
    <phoneticPr fontId="3"/>
  </si>
  <si>
    <t>１</t>
  </si>
  <si>
    <t>小学校</t>
    <rPh sb="1" eb="3">
      <t>ガッコウ</t>
    </rPh>
    <phoneticPr fontId="3"/>
  </si>
  <si>
    <t>担任</t>
    <rPh sb="0" eb="2">
      <t>タンニン</t>
    </rPh>
    <phoneticPr fontId="3"/>
  </si>
  <si>
    <t>国語</t>
    <rPh sb="0" eb="2">
      <t>コクゴ</t>
    </rPh>
    <phoneticPr fontId="3"/>
  </si>
  <si>
    <t>２</t>
  </si>
  <si>
    <t>中学校</t>
    <rPh sb="1" eb="3">
      <t>ガッコウ</t>
    </rPh>
    <phoneticPr fontId="3"/>
  </si>
  <si>
    <t>副担任</t>
    <rPh sb="0" eb="3">
      <t>フクタンニン</t>
    </rPh>
    <phoneticPr fontId="3"/>
  </si>
  <si>
    <t>３</t>
  </si>
  <si>
    <t>高等学校</t>
    <rPh sb="1" eb="2">
      <t>トウ</t>
    </rPh>
    <rPh sb="2" eb="4">
      <t>ガッコウ</t>
    </rPh>
    <phoneticPr fontId="3"/>
  </si>
  <si>
    <t>無</t>
    <rPh sb="0" eb="1">
      <t>ナ</t>
    </rPh>
    <phoneticPr fontId="3"/>
  </si>
  <si>
    <t>４</t>
  </si>
  <si>
    <t>特支(小学部)</t>
    <rPh sb="1" eb="2">
      <t>シ</t>
    </rPh>
    <rPh sb="4" eb="5">
      <t>ガク</t>
    </rPh>
    <rPh sb="5" eb="6">
      <t>ブ</t>
    </rPh>
    <phoneticPr fontId="3"/>
  </si>
  <si>
    <t>理科</t>
    <rPh sb="0" eb="2">
      <t>リカ</t>
    </rPh>
    <phoneticPr fontId="3"/>
  </si>
  <si>
    <t>特支(中学部)</t>
    <rPh sb="1" eb="2">
      <t>シ</t>
    </rPh>
    <rPh sb="3" eb="4">
      <t>チュウ</t>
    </rPh>
    <rPh sb="4" eb="5">
      <t>ガク</t>
    </rPh>
    <rPh sb="5" eb="6">
      <t>ブ</t>
    </rPh>
    <phoneticPr fontId="3"/>
  </si>
  <si>
    <t>音楽</t>
    <rPh sb="0" eb="2">
      <t>オンガク</t>
    </rPh>
    <phoneticPr fontId="3"/>
  </si>
  <si>
    <t>５</t>
  </si>
  <si>
    <t>特支(高等部)</t>
    <rPh sb="1" eb="2">
      <t>シ</t>
    </rPh>
    <rPh sb="3" eb="5">
      <t>コウトウ</t>
    </rPh>
    <rPh sb="5" eb="6">
      <t>ブ</t>
    </rPh>
    <phoneticPr fontId="3"/>
  </si>
  <si>
    <t>美術，芸術</t>
    <rPh sb="0" eb="2">
      <t>ビジュツ</t>
    </rPh>
    <rPh sb="3" eb="5">
      <t>ゲイジュツ</t>
    </rPh>
    <phoneticPr fontId="3"/>
  </si>
  <si>
    <t>技術・家庭</t>
    <rPh sb="0" eb="2">
      <t>ギジュツ</t>
    </rPh>
    <rPh sb="3" eb="5">
      <t>カテイ</t>
    </rPh>
    <phoneticPr fontId="3"/>
  </si>
  <si>
    <t>保健体育</t>
    <rPh sb="0" eb="2">
      <t>ホケン</t>
    </rPh>
    <rPh sb="2" eb="4">
      <t>タイイク</t>
    </rPh>
    <phoneticPr fontId="3"/>
  </si>
  <si>
    <t>外国語</t>
    <rPh sb="0" eb="3">
      <t>ガイコクゴ</t>
    </rPh>
    <phoneticPr fontId="3"/>
  </si>
  <si>
    <t>情報</t>
    <rPh sb="0" eb="2">
      <t>ジョウホウ</t>
    </rPh>
    <phoneticPr fontId="3"/>
  </si>
  <si>
    <t>人数</t>
    <rPh sb="0" eb="1">
      <t>ニン</t>
    </rPh>
    <rPh sb="1" eb="2">
      <t>スウ</t>
    </rPh>
    <phoneticPr fontId="3"/>
  </si>
  <si>
    <t>担任等</t>
    <rPh sb="0" eb="2">
      <t>タンニン</t>
    </rPh>
    <rPh sb="2" eb="3">
      <t>トウ</t>
    </rPh>
    <phoneticPr fontId="3"/>
  </si>
  <si>
    <t>教科</t>
    <rPh sb="0" eb="2">
      <t>キョウカ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</si>
  <si>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</si>
  <si>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</si>
  <si>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</si>
  <si>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</si>
  <si>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看護</t>
    <rPh sb="0" eb="2">
      <t>カンゴ</t>
    </rPh>
    <phoneticPr fontId="3"/>
  </si>
  <si>
    <t>福祉</t>
    <rPh sb="0" eb="2">
      <t>フクシ</t>
    </rPh>
    <phoneticPr fontId="3"/>
  </si>
  <si>
    <t>４～８月</t>
    <rPh sb="3" eb="4">
      <t>ガツ</t>
    </rPh>
    <phoneticPr fontId="7"/>
  </si>
  <si>
    <t>２　校外における研修</t>
    <rPh sb="2" eb="4">
      <t>コウガイ</t>
    </rPh>
    <rPh sb="8" eb="10">
      <t>ケンシュウ</t>
    </rPh>
    <phoneticPr fontId="7"/>
  </si>
  <si>
    <t>１　校内における研修</t>
    <rPh sb="2" eb="4">
      <t>コウナイ</t>
    </rPh>
    <rPh sb="8" eb="10">
      <t>ケンシュウ</t>
    </rPh>
    <phoneticPr fontId="7"/>
  </si>
  <si>
    <t>研修番号</t>
    <phoneticPr fontId="7"/>
  </si>
  <si>
    <t>４～12月</t>
    <rPh sb="4" eb="5">
      <t>ガツ</t>
    </rPh>
    <phoneticPr fontId="7"/>
  </si>
  <si>
    <t>４～３月</t>
    <rPh sb="3" eb="4">
      <t>ガツ</t>
    </rPh>
    <phoneticPr fontId="7"/>
  </si>
  <si>
    <t>小学校</t>
    <rPh sb="0" eb="3">
      <t>ショウガッコウ</t>
    </rPh>
    <phoneticPr fontId="7"/>
  </si>
  <si>
    <t>社会</t>
    <rPh sb="0" eb="2">
      <t>シャカイ</t>
    </rPh>
    <phoneticPr fontId="3"/>
  </si>
  <si>
    <t>地歴・公民</t>
    <rPh sb="0" eb="1">
      <t>チ</t>
    </rPh>
    <rPh sb="1" eb="2">
      <t>レキ</t>
    </rPh>
    <rPh sb="3" eb="5">
      <t>コウミン</t>
    </rPh>
    <phoneticPr fontId="3"/>
  </si>
  <si>
    <t>算数</t>
    <rPh sb="0" eb="2">
      <t>サンスウ</t>
    </rPh>
    <phoneticPr fontId="3"/>
  </si>
  <si>
    <t>数学</t>
    <rPh sb="0" eb="2">
      <t>スウガク</t>
    </rPh>
    <phoneticPr fontId="3"/>
  </si>
  <si>
    <t>１年間の研修の反省と評価</t>
    <phoneticPr fontId="7"/>
  </si>
  <si>
    <t>１年間の教科指導の反省と評価</t>
    <phoneticPr fontId="7"/>
  </si>
  <si>
    <t>１年間の学級経営の反省と評価</t>
    <phoneticPr fontId="7"/>
  </si>
  <si>
    <t>家庭</t>
    <rPh sb="0" eb="2">
      <t>カテイ</t>
    </rPh>
    <phoneticPr fontId="3"/>
  </si>
  <si>
    <t>実施期間</t>
    <rPh sb="0" eb="2">
      <t>ジッシ</t>
    </rPh>
    <rPh sb="2" eb="4">
      <t>キカン</t>
    </rPh>
    <phoneticPr fontId="7"/>
  </si>
  <si>
    <t>初任者番号</t>
    <rPh sb="0" eb="3">
      <t>ショニンシャ</t>
    </rPh>
    <rPh sb="3" eb="5">
      <t>バンゴウ</t>
    </rPh>
    <phoneticPr fontId="7"/>
  </si>
  <si>
    <t>特</t>
    <rPh sb="0" eb="1">
      <t>トク</t>
    </rPh>
    <phoneticPr fontId="7"/>
  </si>
  <si>
    <t>６</t>
    <phoneticPr fontId="7"/>
  </si>
  <si>
    <t>指導記録簿</t>
    <rPh sb="0" eb="2">
      <t>シドウ</t>
    </rPh>
    <rPh sb="2" eb="5">
      <t>キロクボ</t>
    </rPh>
    <phoneticPr fontId="7"/>
  </si>
  <si>
    <t>指導教員・拠点校指導教員</t>
    <rPh sb="0" eb="2">
      <t>シドウ</t>
    </rPh>
    <rPh sb="2" eb="4">
      <t>キョウイン</t>
    </rPh>
    <rPh sb="5" eb="8">
      <t>キョテンコウ</t>
    </rPh>
    <rPh sb="8" eb="10">
      <t>シドウ</t>
    </rPh>
    <rPh sb="10" eb="12">
      <t>キョウイン</t>
    </rPh>
    <phoneticPr fontId="7"/>
  </si>
  <si>
    <t>校内指導教員</t>
    <rPh sb="0" eb="2">
      <t>コウナイ</t>
    </rPh>
    <rPh sb="2" eb="4">
      <t>シドウ</t>
    </rPh>
    <rPh sb="4" eb="6">
      <t>キョウイン</t>
    </rPh>
    <phoneticPr fontId="7"/>
  </si>
  <si>
    <t>研修日誌</t>
    <rPh sb="0" eb="2">
      <t>ケンシュウ</t>
    </rPh>
    <rPh sb="2" eb="4">
      <t>ニッシ</t>
    </rPh>
    <phoneticPr fontId="7"/>
  </si>
  <si>
    <t>△△市立△△小学校</t>
    <rPh sb="2" eb="4">
      <t>シリツ</t>
    </rPh>
    <rPh sb="6" eb="9">
      <t>ショウガッコウ</t>
    </rPh>
    <phoneticPr fontId="7"/>
  </si>
  <si>
    <t>７  フレッシュ研修（初任校研修）【１年目研修】指導報告書（様式３）の記入例</t>
    <rPh sb="8" eb="10">
      <t>ケンシュウ</t>
    </rPh>
    <rPh sb="11" eb="13">
      <t>ショニン</t>
    </rPh>
    <rPh sb="13" eb="14">
      <t>コウ</t>
    </rPh>
    <rPh sb="14" eb="16">
      <t>ケンシュウ</t>
    </rPh>
    <rPh sb="19" eb="21">
      <t>ネンメ</t>
    </rPh>
    <rPh sb="21" eb="23">
      <t>ケンシュウ</t>
    </rPh>
    <rPh sb="24" eb="26">
      <t>シドウ</t>
    </rPh>
    <rPh sb="26" eb="28">
      <t>ホウコク</t>
    </rPh>
    <rPh sb="28" eb="29">
      <t>ショ</t>
    </rPh>
    <rPh sb="30" eb="32">
      <t>ヨウシキ</t>
    </rPh>
    <rPh sb="35" eb="37">
      <t>キニュウ</t>
    </rPh>
    <rPh sb="37" eb="38">
      <t>レイ</t>
    </rPh>
    <phoneticPr fontId="3"/>
  </si>
  <si>
    <t>１～３月</t>
    <rPh sb="3" eb="4">
      <t>ガツ</t>
    </rPh>
    <phoneticPr fontId="3"/>
  </si>
  <si>
    <t>状況</t>
    <rPh sb="0" eb="2">
      <t>ジョウキョウ</t>
    </rPh>
    <phoneticPr fontId="7"/>
  </si>
  <si>
    <t>有</t>
    <rPh sb="0" eb="1">
      <t>ユウ</t>
    </rPh>
    <phoneticPr fontId="7"/>
  </si>
  <si>
    <t>後補充
記録簿</t>
    <rPh sb="0" eb="1">
      <t>アト</t>
    </rPh>
    <rPh sb="1" eb="3">
      <t>ホジュウ</t>
    </rPh>
    <rPh sb="4" eb="7">
      <t>キロクボ</t>
    </rPh>
    <phoneticPr fontId="7"/>
  </si>
  <si>
    <t>学校における生徒指導体制</t>
  </si>
  <si>
    <t>４　指導記録簿，研修日誌等の設置状況</t>
    <phoneticPr fontId="7"/>
  </si>
  <si>
    <t>キャリア教育の意義と実際</t>
    <phoneticPr fontId="7"/>
  </si>
  <si>
    <t>Ａ</t>
    <phoneticPr fontId="7"/>
  </si>
  <si>
    <t>総合教育センターにおける研修</t>
    <rPh sb="0" eb="2">
      <t>ソウゴウ</t>
    </rPh>
    <rPh sb="2" eb="4">
      <t>キョウイク</t>
    </rPh>
    <rPh sb="12" eb="14">
      <t>ケンシュウ</t>
    </rPh>
    <phoneticPr fontId="7"/>
  </si>
  <si>
    <t>Ｂ</t>
    <phoneticPr fontId="7"/>
  </si>
  <si>
    <t>＼</t>
    <phoneticPr fontId="7"/>
  </si>
  <si>
    <t>　※　指導記録簿，研修日誌，後補充記録簿が設置されていれば「有」と表</t>
    <rPh sb="14" eb="15">
      <t>アト</t>
    </rPh>
    <rPh sb="15" eb="17">
      <t>ホジュウ</t>
    </rPh>
    <rPh sb="17" eb="20">
      <t>キロクボ</t>
    </rPh>
    <rPh sb="21" eb="23">
      <t>セッチ</t>
    </rPh>
    <phoneticPr fontId="7"/>
  </si>
  <si>
    <t>　　示する。設置されていない場合は，「無」と表示する。なお，後補充の</t>
    <rPh sb="2" eb="3">
      <t>シメ</t>
    </rPh>
    <rPh sb="6" eb="8">
      <t>セッチ</t>
    </rPh>
    <rPh sb="14" eb="16">
      <t>バアイ</t>
    </rPh>
    <rPh sb="19" eb="20">
      <t>ム</t>
    </rPh>
    <rPh sb="22" eb="24">
      <t>ヒョウジ</t>
    </rPh>
    <rPh sb="30" eb="31">
      <t>アト</t>
    </rPh>
    <rPh sb="31" eb="33">
      <t>ホジュウ</t>
    </rPh>
    <phoneticPr fontId="7"/>
  </si>
  <si>
    <t>　　非常勤講師がいない場合は，＼をする。</t>
    <rPh sb="2" eb="4">
      <t>ヒジョウ</t>
    </rPh>
    <rPh sb="4" eb="5">
      <t>キン</t>
    </rPh>
    <rPh sb="5" eb="7">
      <t>コウシ</t>
    </rPh>
    <rPh sb="11" eb="13">
      <t>バアイ</t>
    </rPh>
    <phoneticPr fontId="7"/>
  </si>
  <si>
    <t>健康・体力づくりの指導</t>
    <phoneticPr fontId="7"/>
  </si>
  <si>
    <t>初任者名</t>
    <rPh sb="0" eb="3">
      <t>ショニンシャ</t>
    </rPh>
    <rPh sb="3" eb="4">
      <t>メイ</t>
    </rPh>
    <phoneticPr fontId="7"/>
  </si>
  <si>
    <t>初任校研修の進め方</t>
  </si>
  <si>
    <t>設定時間</t>
    <rPh sb="0" eb="2">
      <t>セッテイ</t>
    </rPh>
    <phoneticPr fontId="7"/>
  </si>
  <si>
    <t>実施時間</t>
    <rPh sb="0" eb="2">
      <t>ジッシ</t>
    </rPh>
    <rPh sb="2" eb="4">
      <t>ジカン</t>
    </rPh>
    <phoneticPr fontId="7"/>
  </si>
  <si>
    <t>実施時間</t>
    <rPh sb="0" eb="2">
      <t>ジッシ</t>
    </rPh>
    <phoneticPr fontId="7"/>
  </si>
  <si>
    <t>設定時間</t>
    <rPh sb="0" eb="2">
      <t>セッテイ</t>
    </rPh>
    <rPh sb="2" eb="4">
      <t>ジカン</t>
    </rPh>
    <phoneticPr fontId="7"/>
  </si>
  <si>
    <t>他校種参観</t>
    <rPh sb="0" eb="1">
      <t>タ</t>
    </rPh>
    <rPh sb="1" eb="3">
      <t>コウシュ</t>
    </rPh>
    <rPh sb="3" eb="5">
      <t>サンカン</t>
    </rPh>
    <phoneticPr fontId="7"/>
  </si>
  <si>
    <t>３　校内研修指導時間の実施状況</t>
    <rPh sb="2" eb="4">
      <t>コウナイ</t>
    </rPh>
    <rPh sb="4" eb="6">
      <t>ケンシュウ</t>
    </rPh>
    <rPh sb="6" eb="8">
      <t>シドウ</t>
    </rPh>
    <rPh sb="8" eb="10">
      <t>ジカン</t>
    </rPh>
    <rPh sb="11" eb="13">
      <t>ジッシ</t>
    </rPh>
    <phoneticPr fontId="7"/>
  </si>
  <si>
    <t>年間総計</t>
    <rPh sb="0" eb="2">
      <t>ネンカン</t>
    </rPh>
    <rPh sb="2" eb="4">
      <t>ソウケイ</t>
    </rPh>
    <phoneticPr fontId="7"/>
  </si>
  <si>
    <t>一般指導</t>
    <rPh sb="0" eb="2">
      <t>イッパン</t>
    </rPh>
    <rPh sb="2" eb="4">
      <t>シドウ</t>
    </rPh>
    <phoneticPr fontId="7"/>
  </si>
  <si>
    <t>教科指導</t>
    <rPh sb="0" eb="2">
      <t>キョウカ</t>
    </rPh>
    <rPh sb="2" eb="4">
      <t>シドウ</t>
    </rPh>
    <phoneticPr fontId="7"/>
  </si>
  <si>
    <t>無</t>
    <rPh sb="0" eb="1">
      <t>ナ</t>
    </rPh>
    <phoneticPr fontId="7"/>
  </si>
  <si>
    <t>＼</t>
    <phoneticPr fontId="7"/>
  </si>
  <si>
    <t>保護者との接し方</t>
    <phoneticPr fontId="7"/>
  </si>
  <si>
    <t>教育行政の重点及び学校の教育目標・ 教育課程</t>
    <phoneticPr fontId="7"/>
  </si>
  <si>
    <t>教育相談の実際</t>
    <phoneticPr fontId="7"/>
  </si>
  <si>
    <t>Ｆ</t>
    <phoneticPr fontId="7"/>
  </si>
  <si>
    <t>◯◯　◯◯</t>
    <phoneticPr fontId="3"/>
  </si>
  <si>
    <t>□□　□□</t>
    <phoneticPr fontId="3"/>
  </si>
  <si>
    <t>他の教員</t>
    <rPh sb="0" eb="1">
      <t>タ</t>
    </rPh>
    <rPh sb="2" eb="4">
      <t>キョウイン</t>
    </rPh>
    <phoneticPr fontId="7"/>
  </si>
  <si>
    <t>実施時間計</t>
    <rPh sb="0" eb="2">
      <t>ジッシ</t>
    </rPh>
    <rPh sb="2" eb="4">
      <t>ジカン</t>
    </rPh>
    <rPh sb="4" eb="5">
      <t>ケイ</t>
    </rPh>
    <phoneticPr fontId="7"/>
  </si>
  <si>
    <t>時間</t>
    <rPh sb="0" eb="2">
      <t>ジカン</t>
    </rPh>
    <phoneticPr fontId="7"/>
  </si>
  <si>
    <t>単独→　　　　　　　　　　　　　　　　　　   指　　　　　　 　 導　　　　　　  　教　　　　　　  　員</t>
    <phoneticPr fontId="7"/>
  </si>
  <si>
    <t>拠点→　　　　　　　　   拠　点　校　指　導　教　員</t>
    <phoneticPr fontId="7"/>
  </si>
  <si>
    <t>２年目課題研修の進め方</t>
    <rPh sb="1" eb="3">
      <t>ネンメ</t>
    </rPh>
    <phoneticPr fontId="7"/>
  </si>
  <si>
    <t>総計</t>
    <rPh sb="0" eb="2">
      <t>ソウケイ</t>
    </rPh>
    <phoneticPr fontId="7"/>
  </si>
  <si>
    <t>※年間校内研修時間</t>
    <rPh sb="1" eb="3">
      <t>ネンカン</t>
    </rPh>
    <rPh sb="3" eb="5">
      <t>コウナイ</t>
    </rPh>
    <rPh sb="5" eb="7">
      <t>ケンシュウ</t>
    </rPh>
    <rPh sb="7" eb="9">
      <t>ジカン</t>
    </rPh>
    <phoneticPr fontId="7"/>
  </si>
  <si>
    <t>設定
時間</t>
    <rPh sb="0" eb="2">
      <t>セッテイ</t>
    </rPh>
    <phoneticPr fontId="7"/>
  </si>
  <si>
    <t>実施
時間</t>
    <rPh sb="0" eb="2">
      <t>ジッシ</t>
    </rPh>
    <rPh sb="3" eb="5">
      <t>ジカン</t>
    </rPh>
    <phoneticPr fontId="7"/>
  </si>
  <si>
    <t>教頭</t>
    <rPh sb="0" eb="2">
      <t>キョウトウ</t>
    </rPh>
    <phoneticPr fontId="3"/>
  </si>
  <si>
    <t>校長</t>
    <rPh sb="0" eb="2">
      <t>コウチョウ</t>
    </rPh>
    <phoneticPr fontId="3"/>
  </si>
  <si>
    <t>※各研修事項の設定時間は，初任者の実態等に応じて変更してもよい。また，必要に応じて，表の空欄箇所に研修事項を追加し，時間を設定してもよい。ただし，全ての研修事項を必ず１時間以上実施した上で，一般指導は年間80時間，教科指導は年間50時間を実施すること。</t>
    <rPh sb="1" eb="2">
      <t>カク</t>
    </rPh>
    <rPh sb="2" eb="4">
      <t>ケンシュウ</t>
    </rPh>
    <rPh sb="4" eb="6">
      <t>ジコウ</t>
    </rPh>
    <rPh sb="7" eb="9">
      <t>セッテイ</t>
    </rPh>
    <rPh sb="9" eb="11">
      <t>ジカン</t>
    </rPh>
    <rPh sb="13" eb="16">
      <t>ショニンシャ</t>
    </rPh>
    <rPh sb="17" eb="19">
      <t>ジッタイ</t>
    </rPh>
    <rPh sb="19" eb="20">
      <t>トウ</t>
    </rPh>
    <rPh sb="21" eb="22">
      <t>オウ</t>
    </rPh>
    <rPh sb="24" eb="26">
      <t>ヘンコウ</t>
    </rPh>
    <rPh sb="35" eb="37">
      <t>ヒツヨウ</t>
    </rPh>
    <rPh sb="38" eb="39">
      <t>オウ</t>
    </rPh>
    <rPh sb="42" eb="43">
      <t>ヒョウ</t>
    </rPh>
    <rPh sb="44" eb="46">
      <t>クウラン</t>
    </rPh>
    <rPh sb="46" eb="48">
      <t>カショ</t>
    </rPh>
    <rPh sb="49" eb="51">
      <t>ケンシュウ</t>
    </rPh>
    <rPh sb="51" eb="53">
      <t>ジコウ</t>
    </rPh>
    <rPh sb="54" eb="56">
      <t>ツイカ</t>
    </rPh>
    <rPh sb="58" eb="60">
      <t>ジカン</t>
    </rPh>
    <rPh sb="61" eb="63">
      <t>セッテイ</t>
    </rPh>
    <rPh sb="73" eb="74">
      <t>スベ</t>
    </rPh>
    <rPh sb="76" eb="78">
      <t>ケンシュウ</t>
    </rPh>
    <rPh sb="78" eb="80">
      <t>ジコウ</t>
    </rPh>
    <rPh sb="81" eb="82">
      <t>カナラ</t>
    </rPh>
    <rPh sb="84" eb="86">
      <t>ジカン</t>
    </rPh>
    <rPh sb="86" eb="88">
      <t>イジョウ</t>
    </rPh>
    <rPh sb="88" eb="90">
      <t>ジッシ</t>
    </rPh>
    <rPh sb="92" eb="93">
      <t>ウエ</t>
    </rPh>
    <rPh sb="95" eb="97">
      <t>イッパン</t>
    </rPh>
    <rPh sb="97" eb="99">
      <t>シドウ</t>
    </rPh>
    <rPh sb="100" eb="102">
      <t>ネンカン</t>
    </rPh>
    <rPh sb="104" eb="106">
      <t>ジカン</t>
    </rPh>
    <rPh sb="107" eb="109">
      <t>キョウカ</t>
    </rPh>
    <rPh sb="109" eb="111">
      <t>シドウ</t>
    </rPh>
    <rPh sb="112" eb="114">
      <t>ネンカン</t>
    </rPh>
    <rPh sb="116" eb="118">
      <t>ジカン</t>
    </rPh>
    <rPh sb="119" eb="121">
      <t>ジッシ</t>
    </rPh>
    <phoneticPr fontId="7"/>
  </si>
  <si>
    <t>中学校・義務教育学校（後期課程）用</t>
    <rPh sb="0" eb="1">
      <t>チュウ</t>
    </rPh>
    <rPh sb="4" eb="6">
      <t>ギム</t>
    </rPh>
    <rPh sb="6" eb="8">
      <t>キョウイク</t>
    </rPh>
    <rPh sb="8" eb="10">
      <t>ガッコウ</t>
    </rPh>
    <rPh sb="11" eb="13">
      <t>コウキ</t>
    </rPh>
    <rPh sb="13" eb="15">
      <t>カテイ</t>
    </rPh>
    <rPh sb="16" eb="17">
      <t>ヨウ</t>
    </rPh>
    <phoneticPr fontId="7"/>
  </si>
  <si>
    <t>小学校・義務教育学校（前期課程）用</t>
    <phoneticPr fontId="7"/>
  </si>
  <si>
    <t>一　般　指　導</t>
    <rPh sb="0" eb="1">
      <t>イチ</t>
    </rPh>
    <rPh sb="2" eb="3">
      <t>ハン</t>
    </rPh>
    <rPh sb="4" eb="5">
      <t>ユビ</t>
    </rPh>
    <rPh sb="6" eb="7">
      <t>シルベ</t>
    </rPh>
    <phoneticPr fontId="7"/>
  </si>
  <si>
    <t>教　科　指　導</t>
    <rPh sb="0" eb="1">
      <t>キョウ</t>
    </rPh>
    <rPh sb="2" eb="3">
      <t>カ</t>
    </rPh>
    <rPh sb="4" eb="5">
      <t>ユビ</t>
    </rPh>
    <rPh sb="6" eb="7">
      <t>シルベ</t>
    </rPh>
    <phoneticPr fontId="7"/>
  </si>
  <si>
    <t>研究授業等(3)［特別活動］</t>
    <phoneticPr fontId="7"/>
  </si>
  <si>
    <t>研究授業等(3)［特別活動］</t>
    <phoneticPr fontId="3"/>
  </si>
  <si>
    <t>授業参観(1)［教科］</t>
    <phoneticPr fontId="3"/>
  </si>
  <si>
    <t>研究授業等(1)［教科］</t>
    <phoneticPr fontId="3"/>
  </si>
  <si>
    <t>教職員の使命・服務・接遇Ⅰ</t>
    <phoneticPr fontId="7"/>
  </si>
  <si>
    <t>個に応じた学習指導の進め方Ⅰ</t>
    <phoneticPr fontId="7"/>
  </si>
  <si>
    <t>学習指導要領と教育課程の編成Ⅰ</t>
    <phoneticPr fontId="7"/>
  </si>
  <si>
    <t>授業参観(1)［教科］</t>
    <phoneticPr fontId="7"/>
  </si>
  <si>
    <t>児童理解と学級経営Ⅰ</t>
    <phoneticPr fontId="7"/>
  </si>
  <si>
    <t>研究授業等(1)［教科］</t>
    <phoneticPr fontId="7"/>
  </si>
  <si>
    <t>学習指導の評価と通知表Ⅰ</t>
    <phoneticPr fontId="7"/>
  </si>
  <si>
    <t>評価問題の作成の仕方Ⅰ</t>
    <phoneticPr fontId="7"/>
  </si>
  <si>
    <t>教材研究の方法とその実際Ⅱ</t>
    <phoneticPr fontId="7"/>
  </si>
  <si>
    <t>教材研究の方法とその実際Ⅲ</t>
    <phoneticPr fontId="7"/>
  </si>
  <si>
    <t>いじめ・不登校への対応Ⅰ</t>
    <phoneticPr fontId="7"/>
  </si>
  <si>
    <t>教科指導の基礎技術Ⅰ</t>
    <phoneticPr fontId="7"/>
  </si>
  <si>
    <t>人権教育の在り方Ⅰ</t>
    <phoneticPr fontId="7"/>
  </si>
  <si>
    <t>評価問題の作成の仕方Ⅱ</t>
    <phoneticPr fontId="7"/>
  </si>
  <si>
    <t>教科指導の基礎技術Ⅱ</t>
    <phoneticPr fontId="7"/>
  </si>
  <si>
    <t>評価問題の作成の仕方Ⅲ</t>
    <phoneticPr fontId="7"/>
  </si>
  <si>
    <t>学習指導の評価と通知表Ⅱ</t>
    <phoneticPr fontId="7"/>
  </si>
  <si>
    <t>教科指導の基礎技術Ⅲ</t>
    <phoneticPr fontId="7"/>
  </si>
  <si>
    <t>教材研究の方法とその実際Ⅴ</t>
    <phoneticPr fontId="7"/>
  </si>
  <si>
    <t>総合的な学習の時間の進め方Ⅰ</t>
    <phoneticPr fontId="7"/>
  </si>
  <si>
    <t>個に応じた学習指導の進め方Ⅱ</t>
    <phoneticPr fontId="7"/>
  </si>
  <si>
    <t>教職員の使命・服務・接遇Ⅱ</t>
    <phoneticPr fontId="7"/>
  </si>
  <si>
    <t>総合的な学習の時間の進め方Ⅱ</t>
    <phoneticPr fontId="7"/>
  </si>
  <si>
    <t>学習指導要領と教育課程の編成Ⅱ</t>
    <phoneticPr fontId="7"/>
  </si>
  <si>
    <t>児童理解と学級経営Ⅱ</t>
    <phoneticPr fontId="7"/>
  </si>
  <si>
    <t>人権教育の在り方Ⅱ</t>
    <phoneticPr fontId="7"/>
  </si>
  <si>
    <t>生徒理解と学級経営Ⅰ</t>
    <rPh sb="0" eb="2">
      <t>セイト</t>
    </rPh>
    <phoneticPr fontId="7"/>
  </si>
  <si>
    <t>教材研究の方法とその実際Ⅰ</t>
    <phoneticPr fontId="7"/>
  </si>
  <si>
    <t>教材研究の方法とその実際Ⅳ</t>
    <phoneticPr fontId="7"/>
  </si>
  <si>
    <t>学習指導の評価と通知表Ⅲ</t>
    <phoneticPr fontId="7"/>
  </si>
  <si>
    <t>キャリア教育の意義と実際Ⅰ</t>
    <phoneticPr fontId="7"/>
  </si>
  <si>
    <t>生徒理解と学級経営Ⅱ</t>
    <rPh sb="0" eb="2">
      <t>セイト</t>
    </rPh>
    <phoneticPr fontId="7"/>
  </si>
  <si>
    <t>授業参観(3)［特別活動］</t>
    <phoneticPr fontId="7"/>
  </si>
  <si>
    <t>キャリア教育の意義と実際Ⅱ</t>
    <phoneticPr fontId="7"/>
  </si>
  <si>
    <t>人権教育の在り方Ⅱ</t>
    <phoneticPr fontId="7"/>
  </si>
  <si>
    <t>いじめ・不登校への対応Ⅱ</t>
    <phoneticPr fontId="7"/>
  </si>
  <si>
    <t>個に応じた学習指導の進め方Ⅰ</t>
    <phoneticPr fontId="7"/>
  </si>
  <si>
    <t>教職員の使命・服務・接遇Ⅱ</t>
    <phoneticPr fontId="7"/>
  </si>
  <si>
    <t>人権教育の在り方Ⅰ</t>
    <phoneticPr fontId="7"/>
  </si>
  <si>
    <t>教職員の使命・服務・接遇Ⅰ</t>
    <phoneticPr fontId="3"/>
  </si>
  <si>
    <t>学習指導要領と教育課程の編成Ⅰ</t>
    <phoneticPr fontId="3"/>
  </si>
  <si>
    <t>教材研究の方法とその実際Ⅰ</t>
    <phoneticPr fontId="3"/>
  </si>
  <si>
    <t>学習指導の評価と通知表Ⅰ</t>
    <phoneticPr fontId="3"/>
  </si>
  <si>
    <t>評価問題の作成の仕方Ⅰ</t>
    <phoneticPr fontId="3"/>
  </si>
  <si>
    <t>教材研究の方法とその実際Ⅱ</t>
    <phoneticPr fontId="3"/>
  </si>
  <si>
    <t>教材研究の方法とその実際Ⅲ</t>
    <phoneticPr fontId="3"/>
  </si>
  <si>
    <t>いじめ・不登校への対応Ⅰ</t>
    <phoneticPr fontId="3"/>
  </si>
  <si>
    <t>教科指導の基礎技術Ⅰ</t>
    <phoneticPr fontId="3"/>
  </si>
  <si>
    <t>評価問題の作成の仕方Ⅱ</t>
    <phoneticPr fontId="3"/>
  </si>
  <si>
    <t>教科指導の基礎技術Ⅱ</t>
    <phoneticPr fontId="3"/>
  </si>
  <si>
    <t>教材研究の方法とその実際Ⅳ</t>
    <phoneticPr fontId="3"/>
  </si>
  <si>
    <t>評価問題の作成の仕方Ⅲ</t>
    <phoneticPr fontId="3"/>
  </si>
  <si>
    <t>学習指導の評価と通知表Ⅱ</t>
    <phoneticPr fontId="3"/>
  </si>
  <si>
    <t>教科指導の基礎技術Ⅲ</t>
    <phoneticPr fontId="3"/>
  </si>
  <si>
    <t>教材研究の方法とその実際Ⅴ</t>
    <phoneticPr fontId="3"/>
  </si>
  <si>
    <t>学習指導の評価と通知表Ⅲ</t>
    <phoneticPr fontId="3"/>
  </si>
  <si>
    <t>個に応じた学習指導の進め方Ⅱ</t>
    <phoneticPr fontId="3"/>
  </si>
  <si>
    <t>総合的な学習の時間の進め方Ⅱ</t>
    <phoneticPr fontId="7"/>
  </si>
  <si>
    <t>授業参観(3)［特別活動］</t>
    <phoneticPr fontId="3"/>
  </si>
  <si>
    <t>いじめ・不登校への対応Ⅱ</t>
    <phoneticPr fontId="3"/>
  </si>
  <si>
    <t>授業参観(2)［道徳科］</t>
    <rPh sb="10" eb="11">
      <t>カ</t>
    </rPh>
    <phoneticPr fontId="7"/>
  </si>
  <si>
    <t>研究授業等(2)［道徳科］</t>
    <rPh sb="11" eb="12">
      <t>カ</t>
    </rPh>
    <phoneticPr fontId="7"/>
  </si>
  <si>
    <t>研究授業研修【道徳科】</t>
    <rPh sb="0" eb="2">
      <t>ケンキュウ</t>
    </rPh>
    <rPh sb="2" eb="4">
      <t>ジュギョウ</t>
    </rPh>
    <rPh sb="4" eb="6">
      <t>ケンシュウ</t>
    </rPh>
    <rPh sb="7" eb="9">
      <t>ドウトク</t>
    </rPh>
    <rPh sb="9" eb="10">
      <t>カ</t>
    </rPh>
    <phoneticPr fontId="7"/>
  </si>
  <si>
    <t>授業参観(2)［道徳科］</t>
    <rPh sb="10" eb="11">
      <t>カ</t>
    </rPh>
    <phoneticPr fontId="3"/>
  </si>
  <si>
    <t>研究授業等(2)［道徳科］</t>
    <rPh sb="11" eb="12">
      <t>カ</t>
    </rPh>
    <phoneticPr fontId="3"/>
  </si>
  <si>
    <t>令和２年度フレッシュ研修（初任校研修）【１年目研修】指導報告書</t>
    <rPh sb="10" eb="12">
      <t>ケンシュウ</t>
    </rPh>
    <rPh sb="13" eb="15">
      <t>ショニン</t>
    </rPh>
    <rPh sb="15" eb="16">
      <t>コウ</t>
    </rPh>
    <rPh sb="16" eb="18">
      <t>ケンシュウ</t>
    </rPh>
    <rPh sb="21" eb="23">
      <t>ネンメ</t>
    </rPh>
    <rPh sb="23" eb="25">
      <t>ケンシュウ</t>
    </rPh>
    <rPh sb="26" eb="28">
      <t>シドウ</t>
    </rPh>
    <rPh sb="28" eb="30">
      <t>ホウコク</t>
    </rPh>
    <rPh sb="30" eb="31">
      <t>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</si>
</sst>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年間&quot;###&quot;時間&quot;"/>
    <numFmt numFmtId="196" formatCode="##&quot;/&quot;"/>
    <numFmt numFmtId="200" formatCode="&quot;年間設定&quot;###&quot;時間&quot;"/>
    <numFmt numFmtId="201" formatCode="&quot;年間実施&quot;###&quot;時間&quot;"/>
  </numFmts>
  <fonts count="2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E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59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horizontal="left" vertical="center" shrinkToFit="1"/>
    </xf>
    <xf numFmtId="0" fontId="5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 shrinkToFit="1"/>
    </xf>
    <xf numFmtId="0" fontId="5" fillId="0" borderId="0" xfId="2" applyFont="1" applyBorder="1" applyAlignment="1">
      <alignment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1" xfId="2" applyFont="1" applyBorder="1" applyAlignment="1">
      <alignment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" xfId="2" applyFont="1" applyBorder="1" applyAlignment="1">
      <alignment vertical="center" shrinkToFit="1"/>
    </xf>
    <xf numFmtId="0" fontId="5" fillId="0" borderId="5" xfId="2" applyFont="1" applyBorder="1" applyAlignment="1">
      <alignment vertical="center" shrinkToFit="1"/>
    </xf>
    <xf numFmtId="0" fontId="5" fillId="0" borderId="2" xfId="2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shrinkToFit="1"/>
    </xf>
    <xf numFmtId="0" fontId="8" fillId="0" borderId="0" xfId="2" applyFont="1" applyAlignment="1">
      <alignment vertical="center"/>
    </xf>
    <xf numFmtId="0" fontId="5" fillId="0" borderId="6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top" shrinkToFit="1"/>
    </xf>
    <xf numFmtId="0" fontId="5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2" xfId="2" applyFont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3" fillId="0" borderId="0" xfId="2" applyFont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2" applyNumberFormat="1" applyFont="1" applyBorder="1" applyAlignment="1">
      <alignment vertical="center"/>
    </xf>
    <xf numFmtId="0" fontId="4" fillId="0" borderId="3" xfId="2" applyNumberFormat="1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0" xfId="2" applyNumberFormat="1" applyFont="1" applyFill="1" applyBorder="1" applyAlignment="1">
      <alignment vertical="center" shrinkToFit="1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2" fillId="0" borderId="0" xfId="1" applyFont="1" applyBorder="1" applyAlignment="1">
      <alignment horizontal="center" vertical="center" shrinkToFit="1"/>
    </xf>
    <xf numFmtId="0" fontId="5" fillId="0" borderId="7" xfId="2" applyNumberFormat="1" applyFont="1" applyFill="1" applyBorder="1" applyAlignment="1">
      <alignment vertical="center" shrinkToFit="1"/>
    </xf>
    <xf numFmtId="0" fontId="5" fillId="0" borderId="16" xfId="2" applyFont="1" applyBorder="1" applyAlignment="1">
      <alignment horizontal="center" vertical="center" shrinkToFit="1"/>
    </xf>
    <xf numFmtId="0" fontId="12" fillId="0" borderId="6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 shrinkToFit="1"/>
    </xf>
    <xf numFmtId="0" fontId="5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5" fillId="0" borderId="20" xfId="2" applyFont="1" applyBorder="1" applyAlignment="1">
      <alignment horizontal="center" vertical="center" shrinkToFit="1"/>
    </xf>
    <xf numFmtId="0" fontId="10" fillId="0" borderId="21" xfId="2" applyFont="1" applyBorder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0" fontId="5" fillId="0" borderId="23" xfId="2" applyFont="1" applyBorder="1" applyAlignment="1">
      <alignment horizontal="center" vertical="center" shrinkToFit="1"/>
    </xf>
    <xf numFmtId="0" fontId="5" fillId="0" borderId="0" xfId="2" applyNumberFormat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 shrinkToFit="1"/>
    </xf>
    <xf numFmtId="0" fontId="5" fillId="0" borderId="2" xfId="2" applyFont="1" applyBorder="1" applyAlignment="1">
      <alignment vertical="center" shrinkToFit="1"/>
    </xf>
    <xf numFmtId="0" fontId="12" fillId="0" borderId="2" xfId="2" applyFont="1" applyBorder="1" applyAlignment="1">
      <alignment vertical="center" shrinkToFit="1"/>
    </xf>
    <xf numFmtId="0" fontId="5" fillId="0" borderId="24" xfId="2" applyFont="1" applyBorder="1" applyAlignment="1">
      <alignment vertical="center" shrinkToFit="1"/>
    </xf>
    <xf numFmtId="0" fontId="5" fillId="0" borderId="25" xfId="2" applyFont="1" applyBorder="1" applyAlignment="1">
      <alignment horizontal="center" vertical="center" shrinkToFit="1"/>
    </xf>
    <xf numFmtId="0" fontId="13" fillId="0" borderId="6" xfId="2" applyFont="1" applyBorder="1" applyAlignment="1">
      <alignment vertical="center" shrinkToFit="1"/>
    </xf>
    <xf numFmtId="0" fontId="13" fillId="0" borderId="0" xfId="2" applyFont="1" applyBorder="1" applyAlignment="1">
      <alignment vertical="center" shrinkToFit="1"/>
    </xf>
    <xf numFmtId="0" fontId="5" fillId="0" borderId="17" xfId="2" applyFont="1" applyBorder="1" applyAlignment="1">
      <alignment horizontal="center" vertical="center" shrinkToFit="1"/>
    </xf>
    <xf numFmtId="0" fontId="14" fillId="0" borderId="0" xfId="2" applyFont="1" applyAlignment="1">
      <alignment horizontal="left" vertical="center"/>
    </xf>
    <xf numFmtId="0" fontId="14" fillId="0" borderId="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shrinkToFit="1"/>
    </xf>
    <xf numFmtId="0" fontId="4" fillId="0" borderId="0" xfId="2" applyFont="1" applyBorder="1" applyAlignment="1">
      <alignment horizontal="center" vertical="center" wrapText="1" shrinkToFit="1"/>
    </xf>
    <xf numFmtId="0" fontId="5" fillId="0" borderId="26" xfId="2" applyFont="1" applyBorder="1" applyAlignment="1">
      <alignment vertical="center" shrinkToFit="1"/>
    </xf>
    <xf numFmtId="0" fontId="5" fillId="0" borderId="3" xfId="2" applyNumberFormat="1" applyFont="1" applyBorder="1" applyAlignment="1">
      <alignment vertical="center" shrinkToFit="1"/>
    </xf>
    <xf numFmtId="0" fontId="13" fillId="0" borderId="1" xfId="2" applyFont="1" applyBorder="1" applyAlignment="1">
      <alignment horizontal="center" vertical="center" shrinkToFit="1"/>
    </xf>
    <xf numFmtId="0" fontId="13" fillId="0" borderId="1" xfId="2" applyFont="1" applyFill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201" fontId="4" fillId="0" borderId="3" xfId="2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13" fillId="0" borderId="12" xfId="2" applyFont="1" applyBorder="1" applyAlignment="1">
      <alignment horizontal="center" vertical="center" shrinkToFit="1"/>
    </xf>
    <xf numFmtId="0" fontId="13" fillId="0" borderId="23" xfId="2" applyFont="1" applyBorder="1" applyAlignment="1">
      <alignment horizontal="center" vertical="center" shrinkToFit="1"/>
    </xf>
    <xf numFmtId="201" fontId="4" fillId="0" borderId="5" xfId="2" applyNumberFormat="1" applyFont="1" applyBorder="1" applyAlignment="1">
      <alignment horizontal="center" vertical="center" shrinkToFit="1"/>
    </xf>
    <xf numFmtId="0" fontId="5" fillId="0" borderId="28" xfId="2" applyFont="1" applyBorder="1" applyAlignment="1">
      <alignment horizontal="center" vertical="center" shrinkToFit="1"/>
    </xf>
    <xf numFmtId="0" fontId="5" fillId="0" borderId="29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5" fillId="0" borderId="30" xfId="2" applyFont="1" applyBorder="1" applyAlignment="1">
      <alignment horizontal="center" vertical="center" shrinkToFit="1"/>
    </xf>
    <xf numFmtId="0" fontId="13" fillId="0" borderId="17" xfId="2" applyFont="1" applyFill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3" fillId="0" borderId="31" xfId="2" applyFont="1" applyBorder="1" applyAlignment="1">
      <alignment horizontal="center" vertical="center" shrinkToFit="1"/>
    </xf>
    <xf numFmtId="0" fontId="5" fillId="0" borderId="28" xfId="2" applyFont="1" applyFill="1" applyBorder="1" applyAlignment="1">
      <alignment horizontal="center" vertical="center" shrinkToFit="1"/>
    </xf>
    <xf numFmtId="0" fontId="5" fillId="0" borderId="32" xfId="2" applyFont="1" applyBorder="1" applyAlignment="1">
      <alignment horizontal="center" vertical="center" shrinkToFit="1"/>
    </xf>
    <xf numFmtId="0" fontId="5" fillId="0" borderId="33" xfId="2" applyFont="1" applyBorder="1" applyAlignment="1">
      <alignment horizontal="center" vertical="center" shrinkToFit="1"/>
    </xf>
    <xf numFmtId="187" fontId="10" fillId="0" borderId="34" xfId="2" applyNumberFormat="1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5" fillId="0" borderId="34" xfId="2" applyFont="1" applyBorder="1" applyAlignment="1">
      <alignment vertical="center" shrinkToFit="1"/>
    </xf>
    <xf numFmtId="0" fontId="12" fillId="0" borderId="17" xfId="2" applyFont="1" applyBorder="1" applyAlignment="1">
      <alignment horizontal="center" vertical="center" shrinkToFit="1"/>
    </xf>
    <xf numFmtId="0" fontId="15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vertical="top" shrinkToFit="1"/>
    </xf>
    <xf numFmtId="0" fontId="18" fillId="0" borderId="7" xfId="0" applyFont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0" fontId="16" fillId="0" borderId="8" xfId="0" applyFont="1" applyBorder="1" applyAlignment="1">
      <alignment vertical="center" shrinkToFit="1"/>
    </xf>
    <xf numFmtId="0" fontId="16" fillId="0" borderId="9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1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14" xfId="0" applyFont="1" applyFill="1" applyBorder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right" vertical="center" shrinkToFit="1"/>
    </xf>
    <xf numFmtId="0" fontId="18" fillId="0" borderId="17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16" fillId="0" borderId="18" xfId="0" applyFont="1" applyBorder="1" applyAlignment="1">
      <alignment vertical="center" shrinkToFit="1"/>
    </xf>
    <xf numFmtId="0" fontId="18" fillId="0" borderId="15" xfId="0" applyFont="1" applyFill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vertical="center" shrinkToFit="1"/>
    </xf>
    <xf numFmtId="0" fontId="16" fillId="0" borderId="9" xfId="0" applyFont="1" applyBorder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shrinkToFit="1"/>
    </xf>
    <xf numFmtId="0" fontId="18" fillId="0" borderId="9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6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center" vertical="center"/>
    </xf>
    <xf numFmtId="0" fontId="16" fillId="0" borderId="0" xfId="2" applyFont="1" applyAlignment="1">
      <alignment vertical="center" shrinkToFit="1"/>
    </xf>
    <xf numFmtId="0" fontId="16" fillId="0" borderId="0" xfId="2" applyFont="1" applyBorder="1" applyAlignment="1">
      <alignment vertical="center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2" applyFont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shrinkToFit="1"/>
    </xf>
    <xf numFmtId="0" fontId="16" fillId="0" borderId="28" xfId="2" applyFont="1" applyFill="1" applyBorder="1" applyAlignment="1">
      <alignment horizontal="center" vertical="center" shrinkToFit="1"/>
    </xf>
    <xf numFmtId="0" fontId="16" fillId="0" borderId="3" xfId="2" applyFont="1" applyBorder="1" applyAlignment="1">
      <alignment vertical="center" shrinkToFit="1"/>
    </xf>
    <xf numFmtId="0" fontId="16" fillId="0" borderId="28" xfId="2" applyFont="1" applyBorder="1" applyAlignment="1">
      <alignment horizontal="center" vertical="center" shrinkToFit="1"/>
    </xf>
    <xf numFmtId="0" fontId="16" fillId="0" borderId="33" xfId="2" applyFont="1" applyBorder="1" applyAlignment="1">
      <alignment horizontal="center" vertical="center" shrinkToFit="1"/>
    </xf>
    <xf numFmtId="0" fontId="16" fillId="0" borderId="26" xfId="2" applyFont="1" applyBorder="1" applyAlignment="1">
      <alignment vertical="center" shrinkToFit="1"/>
    </xf>
    <xf numFmtId="0" fontId="16" fillId="0" borderId="35" xfId="2" applyFont="1" applyBorder="1" applyAlignment="1">
      <alignment horizontal="center" vertical="center" shrinkToFit="1"/>
    </xf>
    <xf numFmtId="0" fontId="16" fillId="0" borderId="32" xfId="2" applyFont="1" applyBorder="1" applyAlignment="1">
      <alignment horizontal="center" vertical="center" shrinkToFit="1"/>
    </xf>
    <xf numFmtId="201" fontId="18" fillId="0" borderId="3" xfId="2" applyNumberFormat="1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left" vertical="center" shrinkToFit="1"/>
    </xf>
    <xf numFmtId="0" fontId="20" fillId="0" borderId="0" xfId="2" applyFont="1" applyBorder="1" applyAlignment="1">
      <alignment vertical="center" shrinkToFit="1"/>
    </xf>
    <xf numFmtId="0" fontId="21" fillId="0" borderId="21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vertical="center" shrinkToFit="1"/>
    </xf>
    <xf numFmtId="0" fontId="18" fillId="0" borderId="34" xfId="0" applyFont="1" applyBorder="1" applyAlignment="1">
      <alignment vertical="center" shrinkToFit="1"/>
    </xf>
    <xf numFmtId="187" fontId="21" fillId="0" borderId="34" xfId="2" applyNumberFormat="1" applyFont="1" applyBorder="1" applyAlignment="1">
      <alignment vertical="center" shrinkToFit="1"/>
    </xf>
    <xf numFmtId="0" fontId="16" fillId="0" borderId="34" xfId="2" applyFont="1" applyBorder="1" applyAlignment="1">
      <alignment vertical="center" shrinkToFit="1"/>
    </xf>
    <xf numFmtId="0" fontId="22" fillId="0" borderId="0" xfId="2" applyFont="1" applyAlignment="1">
      <alignment horizontal="left" vertical="center" shrinkToFit="1"/>
    </xf>
    <xf numFmtId="0" fontId="23" fillId="0" borderId="0" xfId="2" applyFont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18" fillId="0" borderId="0" xfId="2" applyFont="1" applyBorder="1" applyAlignment="1">
      <alignment horizontal="center" vertical="center" wrapText="1" shrinkToFit="1"/>
    </xf>
    <xf numFmtId="0" fontId="16" fillId="0" borderId="6" xfId="2" applyFont="1" applyBorder="1" applyAlignment="1">
      <alignment horizontal="center" vertical="center" shrinkToFit="1"/>
    </xf>
    <xf numFmtId="0" fontId="24" fillId="0" borderId="6" xfId="2" applyFont="1" applyBorder="1" applyAlignment="1">
      <alignment vertical="center"/>
    </xf>
    <xf numFmtId="0" fontId="25" fillId="0" borderId="6" xfId="2" applyFont="1" applyBorder="1" applyAlignment="1">
      <alignment vertical="center" shrinkToFit="1"/>
    </xf>
    <xf numFmtId="0" fontId="25" fillId="0" borderId="0" xfId="2" applyFont="1" applyBorder="1" applyAlignment="1">
      <alignment vertical="center" shrinkToFit="1"/>
    </xf>
    <xf numFmtId="0" fontId="16" fillId="0" borderId="0" xfId="2" applyNumberFormat="1" applyFont="1" applyFill="1" applyBorder="1" applyAlignment="1">
      <alignment vertical="center" shrinkToFit="1"/>
    </xf>
    <xf numFmtId="0" fontId="16" fillId="0" borderId="7" xfId="2" applyNumberFormat="1" applyFont="1" applyFill="1" applyBorder="1" applyAlignment="1">
      <alignment vertical="center" shrinkToFit="1"/>
    </xf>
    <xf numFmtId="0" fontId="18" fillId="0" borderId="13" xfId="2" applyNumberFormat="1" applyFont="1" applyBorder="1" applyAlignment="1">
      <alignment vertical="center"/>
    </xf>
    <xf numFmtId="0" fontId="18" fillId="0" borderId="3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0" fontId="16" fillId="0" borderId="20" xfId="2" applyFont="1" applyBorder="1" applyAlignment="1">
      <alignment vertical="center" shrinkToFit="1"/>
    </xf>
    <xf numFmtId="201" fontId="18" fillId="0" borderId="5" xfId="2" applyNumberFormat="1" applyFont="1" applyBorder="1" applyAlignment="1">
      <alignment horizontal="center" vertical="center" shrinkToFit="1"/>
    </xf>
    <xf numFmtId="0" fontId="22" fillId="0" borderId="0" xfId="2" applyFont="1" applyAlignment="1">
      <alignment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6" fillId="3" borderId="0" xfId="0" applyFont="1" applyFill="1" applyAlignment="1">
      <alignment vertical="center" shrinkToFit="1"/>
    </xf>
    <xf numFmtId="0" fontId="25" fillId="3" borderId="1" xfId="2" applyFont="1" applyFill="1" applyBorder="1" applyAlignment="1">
      <alignment horizontal="center" vertical="center" shrinkToFit="1"/>
    </xf>
    <xf numFmtId="0" fontId="25" fillId="3" borderId="12" xfId="2" applyFont="1" applyFill="1" applyBorder="1" applyAlignment="1">
      <alignment horizontal="center" vertical="center" shrinkToFit="1"/>
    </xf>
    <xf numFmtId="0" fontId="25" fillId="3" borderId="23" xfId="2" applyFont="1" applyFill="1" applyBorder="1" applyAlignment="1">
      <alignment horizontal="center" vertical="center" shrinkToFit="1"/>
    </xf>
    <xf numFmtId="0" fontId="16" fillId="3" borderId="23" xfId="2" applyFont="1" applyFill="1" applyBorder="1" applyAlignment="1">
      <alignment horizontal="center" vertical="center" shrinkToFit="1"/>
    </xf>
    <xf numFmtId="0" fontId="16" fillId="3" borderId="29" xfId="2" applyFont="1" applyFill="1" applyBorder="1" applyAlignment="1">
      <alignment horizontal="center" vertical="center" shrinkToFit="1"/>
    </xf>
    <xf numFmtId="0" fontId="16" fillId="3" borderId="1" xfId="2" applyFont="1" applyFill="1" applyBorder="1" applyAlignment="1">
      <alignment horizontal="center" vertical="center" shrinkToFit="1"/>
    </xf>
    <xf numFmtId="0" fontId="16" fillId="3" borderId="28" xfId="2" applyFont="1" applyFill="1" applyBorder="1" applyAlignment="1">
      <alignment horizontal="center" vertical="center" shrinkToFit="1"/>
    </xf>
    <xf numFmtId="0" fontId="16" fillId="3" borderId="12" xfId="2" applyFont="1" applyFill="1" applyBorder="1" applyAlignment="1">
      <alignment horizontal="center" vertical="center" shrinkToFit="1"/>
    </xf>
    <xf numFmtId="0" fontId="16" fillId="3" borderId="32" xfId="2" applyFont="1" applyFill="1" applyBorder="1" applyAlignment="1">
      <alignment horizontal="center" vertical="center" shrinkToFit="1"/>
    </xf>
    <xf numFmtId="0" fontId="16" fillId="3" borderId="5" xfId="2" applyFont="1" applyFill="1" applyBorder="1" applyAlignment="1">
      <alignment vertical="center" shrinkToFit="1"/>
    </xf>
    <xf numFmtId="0" fontId="16" fillId="3" borderId="44" xfId="2" applyFont="1" applyFill="1" applyBorder="1" applyAlignment="1">
      <alignment vertical="center" shrinkToFit="1"/>
    </xf>
    <xf numFmtId="0" fontId="16" fillId="3" borderId="4" xfId="2" applyFont="1" applyFill="1" applyBorder="1" applyAlignment="1">
      <alignment horizontal="center" vertical="center" shrinkToFit="1"/>
    </xf>
    <xf numFmtId="0" fontId="16" fillId="3" borderId="3" xfId="2" applyFont="1" applyFill="1" applyBorder="1" applyAlignment="1">
      <alignment vertical="center" shrinkToFit="1"/>
    </xf>
    <xf numFmtId="0" fontId="24" fillId="3" borderId="28" xfId="2" applyFont="1" applyFill="1" applyBorder="1" applyAlignment="1">
      <alignment vertical="center" shrinkToFit="1"/>
    </xf>
    <xf numFmtId="0" fontId="24" fillId="3" borderId="1" xfId="2" applyFont="1" applyFill="1" applyBorder="1" applyAlignment="1">
      <alignment horizontal="center" vertical="center" shrinkToFit="1"/>
    </xf>
    <xf numFmtId="0" fontId="16" fillId="3" borderId="3" xfId="2" applyNumberFormat="1" applyFont="1" applyFill="1" applyBorder="1" applyAlignment="1">
      <alignment vertical="center" shrinkToFit="1"/>
    </xf>
    <xf numFmtId="0" fontId="16" fillId="3" borderId="28" xfId="2" applyFont="1" applyFill="1" applyBorder="1" applyAlignment="1">
      <alignment vertical="center" shrinkToFit="1"/>
    </xf>
    <xf numFmtId="0" fontId="25" fillId="3" borderId="27" xfId="2" applyFont="1" applyFill="1" applyBorder="1" applyAlignment="1">
      <alignment horizontal="center" vertical="center" shrinkToFit="1"/>
    </xf>
    <xf numFmtId="0" fontId="16" fillId="0" borderId="40" xfId="2" applyFont="1" applyBorder="1" applyAlignment="1">
      <alignment vertical="center" wrapText="1"/>
    </xf>
    <xf numFmtId="0" fontId="16" fillId="0" borderId="6" xfId="2" applyFont="1" applyBorder="1" applyAlignment="1">
      <alignment vertical="center" wrapText="1"/>
    </xf>
    <xf numFmtId="0" fontId="16" fillId="0" borderId="20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6" fillId="0" borderId="0" xfId="2" applyFont="1" applyBorder="1" applyAlignment="1">
      <alignment vertical="center" wrapText="1"/>
    </xf>
    <xf numFmtId="0" fontId="16" fillId="0" borderId="7" xfId="2" applyFont="1" applyBorder="1" applyAlignment="1">
      <alignment vertical="center" wrapText="1"/>
    </xf>
    <xf numFmtId="0" fontId="16" fillId="0" borderId="42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16" fillId="0" borderId="5" xfId="2" applyFont="1" applyBorder="1" applyAlignment="1">
      <alignment vertical="center" wrapText="1"/>
    </xf>
    <xf numFmtId="0" fontId="24" fillId="0" borderId="1" xfId="2" applyNumberFormat="1" applyFont="1" applyBorder="1" applyAlignment="1">
      <alignment horizontal="center" vertical="center" shrinkToFit="1"/>
    </xf>
    <xf numFmtId="0" fontId="24" fillId="0" borderId="46" xfId="2" applyNumberFormat="1" applyFont="1" applyBorder="1" applyAlignment="1">
      <alignment horizontal="center" vertical="center" shrinkToFit="1"/>
    </xf>
    <xf numFmtId="187" fontId="21" fillId="0" borderId="55" xfId="2" applyNumberFormat="1" applyFont="1" applyBorder="1" applyAlignment="1">
      <alignment horizontal="center" vertical="center" shrinkToFit="1"/>
    </xf>
    <xf numFmtId="187" fontId="21" fillId="0" borderId="27" xfId="2" applyNumberFormat="1" applyFont="1" applyBorder="1" applyAlignment="1">
      <alignment horizontal="center" vertical="center" shrinkToFit="1"/>
    </xf>
    <xf numFmtId="187" fontId="16" fillId="0" borderId="27" xfId="2" applyNumberFormat="1" applyFont="1" applyBorder="1" applyAlignment="1">
      <alignment horizontal="center" vertical="center" shrinkToFit="1"/>
    </xf>
    <xf numFmtId="0" fontId="16" fillId="0" borderId="27" xfId="2" applyFont="1" applyBorder="1" applyAlignment="1">
      <alignment horizontal="center" vertical="center" shrinkToFit="1"/>
    </xf>
    <xf numFmtId="0" fontId="16" fillId="0" borderId="56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 shrinkToFit="1"/>
    </xf>
    <xf numFmtId="0" fontId="18" fillId="0" borderId="55" xfId="2" applyNumberFormat="1" applyFont="1" applyBorder="1" applyAlignment="1">
      <alignment horizontal="center" vertical="center"/>
    </xf>
    <xf numFmtId="0" fontId="18" fillId="0" borderId="27" xfId="2" applyNumberFormat="1" applyFont="1" applyBorder="1" applyAlignment="1">
      <alignment horizontal="center" vertical="center"/>
    </xf>
    <xf numFmtId="0" fontId="18" fillId="0" borderId="27" xfId="2" applyNumberFormat="1" applyFont="1" applyBorder="1" applyAlignment="1">
      <alignment horizontal="center" vertical="center" shrinkToFit="1"/>
    </xf>
    <xf numFmtId="0" fontId="18" fillId="0" borderId="56" xfId="2" applyNumberFormat="1" applyFont="1" applyBorder="1" applyAlignment="1">
      <alignment horizontal="center" vertical="center" shrinkToFit="1"/>
    </xf>
    <xf numFmtId="0" fontId="18" fillId="3" borderId="54" xfId="2" applyNumberFormat="1" applyFont="1" applyFill="1" applyBorder="1" applyAlignment="1">
      <alignment horizontal="center" vertical="center"/>
    </xf>
    <xf numFmtId="0" fontId="18" fillId="3" borderId="1" xfId="2" applyNumberFormat="1" applyFont="1" applyFill="1" applyBorder="1" applyAlignment="1">
      <alignment horizontal="center" vertical="center"/>
    </xf>
    <xf numFmtId="0" fontId="16" fillId="0" borderId="52" xfId="2" applyFont="1" applyBorder="1" applyAlignment="1">
      <alignment horizontal="center" vertical="center" shrinkToFit="1"/>
    </xf>
    <xf numFmtId="0" fontId="16" fillId="0" borderId="23" xfId="2" applyFont="1" applyBorder="1" applyAlignment="1">
      <alignment horizontal="center" vertical="center" shrinkToFit="1"/>
    </xf>
    <xf numFmtId="187" fontId="21" fillId="0" borderId="23" xfId="2" applyNumberFormat="1" applyFont="1" applyBorder="1" applyAlignment="1">
      <alignment horizontal="center" vertical="center" shrinkToFit="1"/>
    </xf>
    <xf numFmtId="187" fontId="21" fillId="0" borderId="53" xfId="2" applyNumberFormat="1" applyFont="1" applyBorder="1" applyAlignment="1">
      <alignment horizontal="center" vertical="center" shrinkToFit="1"/>
    </xf>
    <xf numFmtId="0" fontId="16" fillId="0" borderId="54" xfId="2" applyFont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shrinkToFit="1"/>
    </xf>
    <xf numFmtId="187" fontId="21" fillId="0" borderId="1" xfId="2" applyNumberFormat="1" applyFont="1" applyBorder="1" applyAlignment="1">
      <alignment horizontal="center" vertical="center" shrinkToFit="1"/>
    </xf>
    <xf numFmtId="187" fontId="21" fillId="0" borderId="46" xfId="2" applyNumberFormat="1" applyFont="1" applyBorder="1" applyAlignment="1">
      <alignment horizontal="center" vertical="center" shrinkToFit="1"/>
    </xf>
    <xf numFmtId="187" fontId="18" fillId="3" borderId="13" xfId="2" applyNumberFormat="1" applyFont="1" applyFill="1" applyBorder="1" applyAlignment="1">
      <alignment horizontal="center" vertical="center" shrinkToFit="1"/>
    </xf>
    <xf numFmtId="187" fontId="18" fillId="3" borderId="17" xfId="2" applyNumberFormat="1" applyFont="1" applyFill="1" applyBorder="1" applyAlignment="1">
      <alignment horizontal="center" vertical="center" shrinkToFit="1"/>
    </xf>
    <xf numFmtId="187" fontId="18" fillId="3" borderId="3" xfId="2" applyNumberFormat="1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 shrinkToFit="1"/>
    </xf>
    <xf numFmtId="0" fontId="23" fillId="0" borderId="0" xfId="2" applyFont="1" applyAlignment="1">
      <alignment vertical="center"/>
    </xf>
    <xf numFmtId="196" fontId="16" fillId="0" borderId="40" xfId="2" applyNumberFormat="1" applyFont="1" applyBorder="1" applyAlignment="1">
      <alignment horizontal="center" vertical="center"/>
    </xf>
    <xf numFmtId="196" fontId="16" fillId="0" borderId="6" xfId="2" applyNumberFormat="1" applyFont="1" applyBorder="1" applyAlignment="1">
      <alignment horizontal="center" vertical="center"/>
    </xf>
    <xf numFmtId="196" fontId="16" fillId="0" borderId="50" xfId="2" applyNumberFormat="1" applyFont="1" applyBorder="1" applyAlignment="1">
      <alignment horizontal="center" vertical="center"/>
    </xf>
    <xf numFmtId="196" fontId="16" fillId="0" borderId="42" xfId="2" applyNumberFormat="1" applyFont="1" applyBorder="1" applyAlignment="1">
      <alignment horizontal="center" vertical="center"/>
    </xf>
    <xf numFmtId="196" fontId="16" fillId="0" borderId="30" xfId="2" applyNumberFormat="1" applyFont="1" applyBorder="1" applyAlignment="1">
      <alignment horizontal="center" vertical="center"/>
    </xf>
    <xf numFmtId="196" fontId="16" fillId="0" borderId="51" xfId="2" applyNumberFormat="1" applyFont="1" applyBorder="1" applyAlignment="1">
      <alignment horizontal="center" vertical="center"/>
    </xf>
    <xf numFmtId="196" fontId="18" fillId="0" borderId="52" xfId="2" applyNumberFormat="1" applyFont="1" applyBorder="1" applyAlignment="1">
      <alignment horizontal="center" vertical="center"/>
    </xf>
    <xf numFmtId="196" fontId="18" fillId="0" borderId="23" xfId="2" applyNumberFormat="1" applyFont="1" applyBorder="1" applyAlignment="1">
      <alignment horizontal="center" vertical="center"/>
    </xf>
    <xf numFmtId="196" fontId="18" fillId="0" borderId="53" xfId="2" applyNumberFormat="1" applyFont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 shrinkToFit="1"/>
    </xf>
    <xf numFmtId="0" fontId="18" fillId="3" borderId="17" xfId="2" applyFont="1" applyFill="1" applyBorder="1" applyAlignment="1">
      <alignment horizontal="center" vertical="center" shrinkToFit="1"/>
    </xf>
    <xf numFmtId="0" fontId="18" fillId="3" borderId="3" xfId="2" applyFont="1" applyFill="1" applyBorder="1" applyAlignment="1">
      <alignment horizontal="center" vertical="center" shrinkToFit="1"/>
    </xf>
    <xf numFmtId="0" fontId="18" fillId="3" borderId="39" xfId="2" applyFont="1" applyFill="1" applyBorder="1" applyAlignment="1">
      <alignment horizontal="center" vertical="center" shrinkToFit="1"/>
    </xf>
    <xf numFmtId="0" fontId="18" fillId="3" borderId="31" xfId="2" applyFont="1" applyFill="1" applyBorder="1" applyAlignment="1">
      <alignment horizontal="center" vertical="center" shrinkToFit="1"/>
    </xf>
    <xf numFmtId="0" fontId="18" fillId="3" borderId="26" xfId="2" applyFont="1" applyFill="1" applyBorder="1" applyAlignment="1">
      <alignment horizontal="center" vertical="center" shrinkToFit="1"/>
    </xf>
    <xf numFmtId="0" fontId="18" fillId="3" borderId="58" xfId="2" applyFont="1" applyFill="1" applyBorder="1" applyAlignment="1">
      <alignment horizontal="center" vertical="center" shrinkToFit="1"/>
    </xf>
    <xf numFmtId="0" fontId="18" fillId="3" borderId="59" xfId="2" applyFont="1" applyFill="1" applyBorder="1" applyAlignment="1">
      <alignment horizontal="center" vertical="center" shrinkToFit="1"/>
    </xf>
    <xf numFmtId="0" fontId="18" fillId="3" borderId="60" xfId="2" applyFont="1" applyFill="1" applyBorder="1" applyAlignment="1">
      <alignment horizontal="center" vertical="center" shrinkToFit="1"/>
    </xf>
    <xf numFmtId="0" fontId="17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 shrinkToFit="1"/>
    </xf>
    <xf numFmtId="0" fontId="19" fillId="0" borderId="40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20" xfId="1" applyFont="1" applyBorder="1" applyAlignment="1">
      <alignment horizontal="center" vertical="center" shrinkToFit="1"/>
    </xf>
    <xf numFmtId="0" fontId="19" fillId="0" borderId="42" xfId="1" applyFont="1" applyBorder="1" applyAlignment="1">
      <alignment horizontal="center" vertical="center" shrinkToFit="1"/>
    </xf>
    <xf numFmtId="0" fontId="19" fillId="0" borderId="30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26" fillId="0" borderId="12" xfId="2" applyFont="1" applyBorder="1" applyAlignment="1">
      <alignment horizontal="center" vertical="center" wrapText="1" shrinkToFit="1"/>
    </xf>
    <xf numFmtId="0" fontId="26" fillId="0" borderId="4" xfId="2" applyFont="1" applyBorder="1" applyAlignment="1">
      <alignment horizontal="center" vertical="center" wrapText="1" shrinkToFit="1"/>
    </xf>
    <xf numFmtId="0" fontId="20" fillId="0" borderId="12" xfId="1" applyFont="1" applyBorder="1" applyAlignment="1">
      <alignment horizontal="center" vertical="center" wrapText="1" shrinkToFit="1"/>
    </xf>
    <xf numFmtId="0" fontId="20" fillId="0" borderId="4" xfId="1" applyFont="1" applyBorder="1" applyAlignment="1">
      <alignment horizontal="center" vertical="center" wrapText="1" shrinkToFit="1"/>
    </xf>
    <xf numFmtId="0" fontId="19" fillId="0" borderId="41" xfId="1" applyFont="1" applyBorder="1" applyAlignment="1">
      <alignment horizontal="center" vertical="center" shrinkToFit="1"/>
    </xf>
    <xf numFmtId="0" fontId="19" fillId="0" borderId="43" xfId="1" applyFont="1" applyBorder="1" applyAlignment="1">
      <alignment horizontal="center" vertical="center" shrinkToFit="1"/>
    </xf>
    <xf numFmtId="0" fontId="19" fillId="0" borderId="33" xfId="1" applyFont="1" applyBorder="1" applyAlignment="1">
      <alignment horizontal="center" vertical="center" shrinkToFit="1"/>
    </xf>
    <xf numFmtId="0" fontId="19" fillId="0" borderId="44" xfId="1" applyFont="1" applyBorder="1" applyAlignment="1">
      <alignment horizontal="center" vertical="center" shrinkToFit="1"/>
    </xf>
    <xf numFmtId="187" fontId="21" fillId="0" borderId="49" xfId="2" applyNumberFormat="1" applyFont="1" applyBorder="1" applyAlignment="1">
      <alignment vertical="center" shrinkToFit="1"/>
    </xf>
    <xf numFmtId="196" fontId="16" fillId="0" borderId="36" xfId="2" applyNumberFormat="1" applyFont="1" applyBorder="1" applyAlignment="1">
      <alignment horizontal="center" vertical="center" shrinkToFit="1"/>
    </xf>
    <xf numFmtId="196" fontId="16" fillId="0" borderId="37" xfId="2" applyNumberFormat="1" applyFont="1" applyBorder="1" applyAlignment="1">
      <alignment horizontal="center" vertical="center" shrinkToFit="1"/>
    </xf>
    <xf numFmtId="196" fontId="16" fillId="0" borderId="38" xfId="2" applyNumberFormat="1" applyFont="1" applyBorder="1" applyAlignment="1">
      <alignment horizontal="center" vertical="center" shrinkToFit="1"/>
    </xf>
    <xf numFmtId="196" fontId="16" fillId="3" borderId="28" xfId="2" applyNumberFormat="1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vertical="center" shrinkToFit="1"/>
    </xf>
    <xf numFmtId="0" fontId="19" fillId="3" borderId="47" xfId="0" applyFont="1" applyFill="1" applyBorder="1" applyAlignment="1">
      <alignment vertical="center" shrinkToFit="1"/>
    </xf>
    <xf numFmtId="0" fontId="18" fillId="0" borderId="36" xfId="2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22" fillId="0" borderId="0" xfId="2" applyFont="1" applyBorder="1" applyAlignment="1">
      <alignment horizontal="center" vertical="center"/>
    </xf>
    <xf numFmtId="200" fontId="18" fillId="0" borderId="13" xfId="2" applyNumberFormat="1" applyFont="1" applyBorder="1" applyAlignment="1">
      <alignment horizontal="center" vertical="center" shrinkToFit="1"/>
    </xf>
    <xf numFmtId="200" fontId="18" fillId="0" borderId="17" xfId="2" applyNumberFormat="1" applyFont="1" applyBorder="1" applyAlignment="1">
      <alignment horizontal="center" vertical="center" shrinkToFit="1"/>
    </xf>
    <xf numFmtId="0" fontId="18" fillId="0" borderId="13" xfId="2" applyNumberFormat="1" applyFont="1" applyBorder="1" applyAlignment="1">
      <alignment horizontal="center" vertical="center" shrinkToFit="1"/>
    </xf>
    <xf numFmtId="0" fontId="18" fillId="0" borderId="17" xfId="2" applyNumberFormat="1" applyFont="1" applyBorder="1" applyAlignment="1">
      <alignment horizontal="center" vertical="center" shrinkToFit="1"/>
    </xf>
    <xf numFmtId="0" fontId="18" fillId="0" borderId="30" xfId="2" applyNumberFormat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wrapText="1" shrinkToFit="1"/>
    </xf>
    <xf numFmtId="0" fontId="19" fillId="0" borderId="4" xfId="1" applyFont="1" applyBorder="1" applyAlignment="1">
      <alignment horizontal="center" vertical="center" wrapText="1" shrinkToFit="1"/>
    </xf>
    <xf numFmtId="0" fontId="24" fillId="0" borderId="13" xfId="2" applyFont="1" applyBorder="1" applyAlignment="1">
      <alignment vertical="center" shrinkToFit="1"/>
    </xf>
    <xf numFmtId="0" fontId="24" fillId="0" borderId="17" xfId="2" applyFont="1" applyBorder="1" applyAlignment="1">
      <alignment vertical="center" shrinkToFit="1"/>
    </xf>
    <xf numFmtId="196" fontId="16" fillId="0" borderId="6" xfId="2" applyNumberFormat="1" applyFont="1" applyBorder="1" applyAlignment="1">
      <alignment horizontal="center" vertical="center" shrinkToFit="1"/>
    </xf>
    <xf numFmtId="0" fontId="19" fillId="0" borderId="6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8" fillId="0" borderId="6" xfId="2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4" fillId="0" borderId="13" xfId="2" applyFont="1" applyBorder="1" applyAlignment="1">
      <alignment vertical="center"/>
    </xf>
    <xf numFmtId="0" fontId="24" fillId="0" borderId="17" xfId="2" applyFont="1" applyBorder="1" applyAlignment="1">
      <alignment vertical="center"/>
    </xf>
    <xf numFmtId="0" fontId="16" fillId="0" borderId="28" xfId="2" applyFont="1" applyBorder="1" applyAlignment="1">
      <alignment vertical="center" shrinkToFit="1"/>
    </xf>
    <xf numFmtId="0" fontId="16" fillId="0" borderId="17" xfId="2" applyFont="1" applyBorder="1" applyAlignment="1">
      <alignment vertical="center" shrinkToFit="1"/>
    </xf>
    <xf numFmtId="0" fontId="16" fillId="0" borderId="3" xfId="2" applyFont="1" applyBorder="1" applyAlignment="1">
      <alignment vertical="center" shrinkToFit="1"/>
    </xf>
    <xf numFmtId="0" fontId="16" fillId="0" borderId="6" xfId="2" applyFont="1" applyBorder="1" applyAlignment="1">
      <alignment vertical="center" shrinkToFit="1"/>
    </xf>
    <xf numFmtId="0" fontId="16" fillId="0" borderId="48" xfId="2" applyFont="1" applyBorder="1" applyAlignment="1">
      <alignment horizontal="center" shrinkToFit="1"/>
    </xf>
    <xf numFmtId="196" fontId="16" fillId="3" borderId="13" xfId="2" applyNumberFormat="1" applyFont="1" applyFill="1" applyBorder="1" applyAlignment="1">
      <alignment horizontal="center" vertical="center" shrinkToFit="1"/>
    </xf>
    <xf numFmtId="196" fontId="16" fillId="3" borderId="17" xfId="2" applyNumberFormat="1" applyFont="1" applyFill="1" applyBorder="1" applyAlignment="1">
      <alignment horizontal="center" vertical="center" shrinkToFit="1"/>
    </xf>
    <xf numFmtId="196" fontId="16" fillId="3" borderId="47" xfId="2" applyNumberFormat="1" applyFont="1" applyFill="1" applyBorder="1" applyAlignment="1">
      <alignment horizontal="center" vertical="center" shrinkToFit="1"/>
    </xf>
    <xf numFmtId="0" fontId="19" fillId="0" borderId="1" xfId="1" applyFont="1" applyBorder="1" applyAlignment="1">
      <alignment vertical="center" shrinkToFit="1"/>
    </xf>
    <xf numFmtId="0" fontId="16" fillId="3" borderId="1" xfId="2" applyFont="1" applyFill="1" applyBorder="1" applyAlignment="1">
      <alignment vertical="center" shrinkToFit="1"/>
    </xf>
    <xf numFmtId="0" fontId="16" fillId="3" borderId="13" xfId="2" applyFont="1" applyFill="1" applyBorder="1" applyAlignment="1">
      <alignment vertical="center" shrinkToFit="1"/>
    </xf>
    <xf numFmtId="0" fontId="24" fillId="3" borderId="1" xfId="2" applyFont="1" applyFill="1" applyBorder="1" applyAlignment="1">
      <alignment vertical="center" shrinkToFit="1"/>
    </xf>
    <xf numFmtId="0" fontId="24" fillId="3" borderId="13" xfId="2" applyFont="1" applyFill="1" applyBorder="1" applyAlignment="1">
      <alignment vertical="center" shrinkToFit="1"/>
    </xf>
    <xf numFmtId="0" fontId="24" fillId="0" borderId="47" xfId="2" applyFont="1" applyBorder="1" applyAlignment="1">
      <alignment vertical="center"/>
    </xf>
    <xf numFmtId="0" fontId="18" fillId="3" borderId="1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9" fillId="0" borderId="12" xfId="1" applyFont="1" applyBorder="1" applyAlignment="1">
      <alignment vertical="center" shrinkToFit="1"/>
    </xf>
    <xf numFmtId="0" fontId="21" fillId="0" borderId="13" xfId="2" applyFont="1" applyBorder="1" applyAlignment="1">
      <alignment vertical="center"/>
    </xf>
    <xf numFmtId="0" fontId="21" fillId="0" borderId="17" xfId="2" applyFont="1" applyBorder="1" applyAlignment="1">
      <alignment vertical="center"/>
    </xf>
    <xf numFmtId="0" fontId="24" fillId="0" borderId="13" xfId="2" applyFont="1" applyFill="1" applyBorder="1" applyAlignment="1">
      <alignment vertical="center" shrinkToFit="1"/>
    </xf>
    <xf numFmtId="0" fontId="24" fillId="0" borderId="17" xfId="2" applyFont="1" applyFill="1" applyBorder="1" applyAlignment="1">
      <alignment vertical="center" shrinkToFit="1"/>
    </xf>
    <xf numFmtId="0" fontId="16" fillId="0" borderId="28" xfId="2" applyFont="1" applyBorder="1" applyAlignment="1">
      <alignment horizontal="left" vertical="center" shrinkToFit="1"/>
    </xf>
    <xf numFmtId="0" fontId="16" fillId="0" borderId="17" xfId="2" applyFont="1" applyBorder="1" applyAlignment="1">
      <alignment horizontal="left" vertical="center" shrinkToFit="1"/>
    </xf>
    <xf numFmtId="0" fontId="16" fillId="0" borderId="3" xfId="2" applyFont="1" applyBorder="1" applyAlignment="1">
      <alignment horizontal="left" vertical="center" shrinkToFit="1"/>
    </xf>
    <xf numFmtId="0" fontId="18" fillId="0" borderId="33" xfId="2" applyFont="1" applyBorder="1" applyAlignment="1">
      <alignment horizontal="center" vertical="center" shrinkToFit="1"/>
    </xf>
    <xf numFmtId="0" fontId="18" fillId="0" borderId="41" xfId="2" applyFont="1" applyBorder="1" applyAlignment="1">
      <alignment horizontal="center" vertical="center" shrinkToFit="1"/>
    </xf>
    <xf numFmtId="0" fontId="18" fillId="0" borderId="44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center" vertical="center" shrinkToFit="1"/>
    </xf>
    <xf numFmtId="0" fontId="18" fillId="0" borderId="43" xfId="2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 shrinkToFit="1"/>
    </xf>
    <xf numFmtId="0" fontId="24" fillId="3" borderId="58" xfId="2" applyFont="1" applyFill="1" applyBorder="1" applyAlignment="1">
      <alignment vertical="center"/>
    </xf>
    <xf numFmtId="0" fontId="24" fillId="3" borderId="59" xfId="2" applyFont="1" applyFill="1" applyBorder="1" applyAlignment="1">
      <alignment vertical="center"/>
    </xf>
    <xf numFmtId="0" fontId="24" fillId="3" borderId="13" xfId="2" applyFont="1" applyFill="1" applyBorder="1" applyAlignment="1">
      <alignment vertical="center"/>
    </xf>
    <xf numFmtId="0" fontId="24" fillId="3" borderId="17" xfId="2" applyFont="1" applyFill="1" applyBorder="1" applyAlignment="1">
      <alignment vertical="center"/>
    </xf>
    <xf numFmtId="0" fontId="24" fillId="0" borderId="40" xfId="2" applyFont="1" applyBorder="1" applyAlignment="1">
      <alignment vertical="center"/>
    </xf>
    <xf numFmtId="0" fontId="24" fillId="0" borderId="6" xfId="2" applyFont="1" applyBorder="1" applyAlignment="1">
      <alignment vertical="center"/>
    </xf>
    <xf numFmtId="0" fontId="16" fillId="0" borderId="0" xfId="2" applyFont="1" applyBorder="1" applyAlignment="1">
      <alignment horizontal="center" vertical="center" shrinkToFit="1"/>
    </xf>
    <xf numFmtId="0" fontId="18" fillId="0" borderId="17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shrinkToFit="1"/>
    </xf>
    <xf numFmtId="0" fontId="18" fillId="3" borderId="57" xfId="0" applyFont="1" applyFill="1" applyBorder="1" applyAlignment="1">
      <alignment horizontal="center" vertical="center" shrinkToFit="1"/>
    </xf>
    <xf numFmtId="0" fontId="18" fillId="3" borderId="45" xfId="0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6" fillId="0" borderId="13" xfId="2" applyNumberFormat="1" applyFont="1" applyBorder="1" applyAlignment="1">
      <alignment vertical="center" shrinkToFit="1"/>
    </xf>
    <xf numFmtId="0" fontId="16" fillId="0" borderId="17" xfId="2" applyNumberFormat="1" applyFont="1" applyBorder="1" applyAlignment="1">
      <alignment vertical="center" shrinkToFit="1"/>
    </xf>
    <xf numFmtId="0" fontId="22" fillId="0" borderId="30" xfId="2" applyFont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wrapText="1" shrinkToFit="1"/>
    </xf>
    <xf numFmtId="0" fontId="22" fillId="0" borderId="30" xfId="2" applyFont="1" applyBorder="1" applyAlignment="1">
      <alignment horizontal="left" vertical="center" wrapText="1"/>
    </xf>
    <xf numFmtId="0" fontId="24" fillId="0" borderId="39" xfId="2" applyFont="1" applyBorder="1" applyAlignment="1">
      <alignment vertical="center" shrinkToFit="1"/>
    </xf>
    <xf numFmtId="0" fontId="24" fillId="0" borderId="31" xfId="2" applyFont="1" applyBorder="1" applyAlignment="1">
      <alignment vertical="center" shrinkToFit="1"/>
    </xf>
    <xf numFmtId="0" fontId="18" fillId="0" borderId="40" xfId="2" applyFont="1" applyBorder="1" applyAlignment="1">
      <alignment horizontal="center" vertical="center" shrinkToFit="1"/>
    </xf>
    <xf numFmtId="0" fontId="18" fillId="0" borderId="42" xfId="2" applyFont="1" applyBorder="1" applyAlignment="1">
      <alignment horizontal="center" vertical="center" shrinkToFit="1"/>
    </xf>
    <xf numFmtId="0" fontId="16" fillId="3" borderId="4" xfId="2" applyFont="1" applyFill="1" applyBorder="1" applyAlignment="1">
      <alignment vertical="center" shrinkToFit="1"/>
    </xf>
    <xf numFmtId="0" fontId="16" fillId="3" borderId="42" xfId="2" applyFont="1" applyFill="1" applyBorder="1" applyAlignment="1">
      <alignment vertical="center" shrinkToFit="1"/>
    </xf>
    <xf numFmtId="0" fontId="18" fillId="0" borderId="33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18" fillId="0" borderId="44" xfId="2" applyFont="1" applyBorder="1" applyAlignment="1">
      <alignment horizontal="center" vertical="center" wrapText="1"/>
    </xf>
    <xf numFmtId="0" fontId="18" fillId="0" borderId="30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 shrinkToFit="1"/>
    </xf>
    <xf numFmtId="0" fontId="22" fillId="0" borderId="0" xfId="2" applyFont="1" applyAlignment="1">
      <alignment horizontal="left" vertical="center" shrinkToFit="1"/>
    </xf>
    <xf numFmtId="0" fontId="23" fillId="0" borderId="0" xfId="2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8" fillId="3" borderId="1" xfId="2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2" fillId="0" borderId="0" xfId="2" applyFont="1" applyBorder="1" applyAlignment="1">
      <alignment horizontal="left" vertical="center" wrapText="1"/>
    </xf>
    <xf numFmtId="0" fontId="24" fillId="0" borderId="40" xfId="2" applyFont="1" applyBorder="1" applyAlignment="1">
      <alignment vertical="center" shrinkToFit="1"/>
    </xf>
    <xf numFmtId="0" fontId="24" fillId="0" borderId="6" xfId="2" applyFont="1" applyBorder="1" applyAlignment="1">
      <alignment vertical="center" shrinkToFit="1"/>
    </xf>
    <xf numFmtId="0" fontId="0" fillId="0" borderId="6" xfId="1" applyFont="1" applyBorder="1" applyAlignment="1">
      <alignment horizontal="center" vertical="center" shrinkToFit="1"/>
    </xf>
    <xf numFmtId="0" fontId="0" fillId="0" borderId="20" xfId="1" applyFont="1" applyBorder="1" applyAlignment="1">
      <alignment horizontal="center" vertical="center" shrinkToFit="1"/>
    </xf>
    <xf numFmtId="0" fontId="0" fillId="0" borderId="30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wrapText="1" shrinkToFit="1"/>
    </xf>
    <xf numFmtId="0" fontId="11" fillId="0" borderId="4" xfId="2" applyFont="1" applyBorder="1" applyAlignment="1">
      <alignment horizontal="center" vertical="center" wrapText="1" shrinkToFit="1"/>
    </xf>
    <xf numFmtId="0" fontId="0" fillId="0" borderId="40" xfId="1" applyFont="1" applyBorder="1" applyAlignment="1">
      <alignment horizontal="center" vertical="center" shrinkToFit="1"/>
    </xf>
    <xf numFmtId="0" fontId="0" fillId="0" borderId="41" xfId="1" applyFont="1" applyBorder="1" applyAlignment="1">
      <alignment horizontal="center" vertical="center" shrinkToFit="1"/>
    </xf>
    <xf numFmtId="0" fontId="0" fillId="0" borderId="42" xfId="1" applyFont="1" applyBorder="1" applyAlignment="1">
      <alignment horizontal="center" vertical="center" shrinkToFit="1"/>
    </xf>
    <xf numFmtId="0" fontId="0" fillId="0" borderId="43" xfId="1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shrinkToFit="1"/>
    </xf>
    <xf numFmtId="0" fontId="12" fillId="0" borderId="13" xfId="2" applyFont="1" applyBorder="1" applyAlignment="1">
      <alignment vertical="center"/>
    </xf>
    <xf numFmtId="0" fontId="12" fillId="0" borderId="17" xfId="2" applyFont="1" applyBorder="1" applyAlignment="1">
      <alignment vertical="center"/>
    </xf>
    <xf numFmtId="187" fontId="5" fillId="0" borderId="27" xfId="2" applyNumberFormat="1" applyFont="1" applyBorder="1" applyAlignment="1">
      <alignment horizontal="center" vertical="center" shrinkToFit="1"/>
    </xf>
    <xf numFmtId="0" fontId="5" fillId="0" borderId="27" xfId="2" applyFont="1" applyBorder="1" applyAlignment="1">
      <alignment horizontal="center" vertical="center" shrinkToFit="1"/>
    </xf>
    <xf numFmtId="0" fontId="5" fillId="0" borderId="56" xfId="2" applyFont="1" applyBorder="1" applyAlignment="1">
      <alignment horizontal="center" vertical="center" shrinkToFit="1"/>
    </xf>
    <xf numFmtId="200" fontId="4" fillId="0" borderId="13" xfId="2" applyNumberFormat="1" applyFont="1" applyBorder="1" applyAlignment="1">
      <alignment horizontal="center" vertical="center" shrinkToFit="1"/>
    </xf>
    <xf numFmtId="200" fontId="4" fillId="0" borderId="17" xfId="2" applyNumberFormat="1" applyFont="1" applyBorder="1" applyAlignment="1">
      <alignment horizontal="center" vertical="center" shrinkToFit="1"/>
    </xf>
    <xf numFmtId="0" fontId="4" fillId="0" borderId="13" xfId="2" applyNumberFormat="1" applyFont="1" applyBorder="1" applyAlignment="1">
      <alignment horizontal="center" vertical="center" shrinkToFit="1"/>
    </xf>
    <xf numFmtId="0" fontId="4" fillId="0" borderId="17" xfId="2" applyNumberFormat="1" applyFont="1" applyBorder="1" applyAlignment="1">
      <alignment horizontal="center" vertical="center" shrinkToFit="1"/>
    </xf>
    <xf numFmtId="0" fontId="9" fillId="0" borderId="0" xfId="2" applyFont="1" applyAlignment="1">
      <alignment horizontal="left" vertical="center" shrinkToFit="1"/>
    </xf>
    <xf numFmtId="0" fontId="14" fillId="0" borderId="0" xfId="2" applyFont="1" applyAlignment="1">
      <alignment horizontal="left" vertical="center"/>
    </xf>
    <xf numFmtId="0" fontId="14" fillId="0" borderId="0" xfId="2" applyFont="1" applyBorder="1" applyAlignment="1">
      <alignment horizontal="left" vertical="center" wrapText="1"/>
    </xf>
    <xf numFmtId="0" fontId="12" fillId="0" borderId="58" xfId="2" applyFont="1" applyBorder="1" applyAlignment="1">
      <alignment vertical="center"/>
    </xf>
    <xf numFmtId="0" fontId="12" fillId="0" borderId="59" xfId="2" applyFont="1" applyBorder="1" applyAlignment="1">
      <alignment vertical="center"/>
    </xf>
    <xf numFmtId="0" fontId="12" fillId="0" borderId="40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1" xfId="2" applyFont="1" applyBorder="1" applyAlignment="1">
      <alignment horizontal="center" vertical="center" shrinkToFit="1"/>
    </xf>
    <xf numFmtId="196" fontId="5" fillId="0" borderId="13" xfId="2" applyNumberFormat="1" applyFont="1" applyBorder="1" applyAlignment="1">
      <alignment horizontal="center" vertical="center" shrinkToFit="1"/>
    </xf>
    <xf numFmtId="196" fontId="5" fillId="0" borderId="17" xfId="2" applyNumberFormat="1" applyFont="1" applyBorder="1" applyAlignment="1">
      <alignment horizontal="center" vertical="center" shrinkToFit="1"/>
    </xf>
    <xf numFmtId="196" fontId="5" fillId="0" borderId="47" xfId="2" applyNumberFormat="1" applyFont="1" applyBorder="1" applyAlignment="1">
      <alignment horizontal="center" vertical="center" shrinkToFit="1"/>
    </xf>
    <xf numFmtId="0" fontId="5" fillId="0" borderId="28" xfId="2" applyFont="1" applyBorder="1" applyAlignment="1">
      <alignment vertical="center" shrinkToFit="1"/>
    </xf>
    <xf numFmtId="0" fontId="5" fillId="0" borderId="17" xfId="2" applyFont="1" applyBorder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9" fillId="0" borderId="0" xfId="2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196" fontId="5" fillId="0" borderId="28" xfId="2" applyNumberFormat="1" applyFont="1" applyBorder="1" applyAlignment="1">
      <alignment horizontal="center" vertical="center" shrinkToFit="1"/>
    </xf>
    <xf numFmtId="0" fontId="4" fillId="0" borderId="36" xfId="2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96" fontId="5" fillId="0" borderId="36" xfId="2" applyNumberFormat="1" applyFont="1" applyBorder="1" applyAlignment="1">
      <alignment horizontal="center" vertical="center" shrinkToFit="1"/>
    </xf>
    <xf numFmtId="196" fontId="5" fillId="0" borderId="37" xfId="2" applyNumberFormat="1" applyFont="1" applyBorder="1" applyAlignment="1">
      <alignment horizontal="center" vertical="center" shrinkToFit="1"/>
    </xf>
    <xf numFmtId="196" fontId="5" fillId="0" borderId="38" xfId="2" applyNumberFormat="1" applyFont="1" applyBorder="1" applyAlignment="1">
      <alignment horizontal="center" vertical="center" shrinkToFit="1"/>
    </xf>
    <xf numFmtId="0" fontId="5" fillId="0" borderId="28" xfId="2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5" fillId="0" borderId="17" xfId="2" applyFont="1" applyBorder="1" applyAlignment="1">
      <alignment horizontal="left" vertical="center" shrinkToFit="1"/>
    </xf>
    <xf numFmtId="0" fontId="5" fillId="0" borderId="3" xfId="2" applyFont="1" applyBorder="1" applyAlignment="1">
      <alignment horizontal="left" vertical="center" shrinkToFit="1"/>
    </xf>
    <xf numFmtId="0" fontId="9" fillId="0" borderId="30" xfId="2" applyFont="1" applyBorder="1" applyAlignment="1">
      <alignment horizontal="left" vertical="center" wrapText="1"/>
    </xf>
    <xf numFmtId="0" fontId="4" fillId="0" borderId="40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42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43" xfId="2" applyFont="1" applyBorder="1" applyAlignment="1">
      <alignment horizontal="center" vertical="center" shrinkToFit="1"/>
    </xf>
    <xf numFmtId="0" fontId="4" fillId="0" borderId="33" xfId="2" applyFont="1" applyBorder="1" applyAlignment="1">
      <alignment horizontal="center" vertical="center" shrinkToFit="1"/>
    </xf>
    <xf numFmtId="0" fontId="4" fillId="0" borderId="44" xfId="2" applyFont="1" applyBorder="1" applyAlignment="1">
      <alignment horizontal="center" vertical="center" shrinkToFit="1"/>
    </xf>
    <xf numFmtId="0" fontId="4" fillId="0" borderId="39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58" xfId="2" applyFont="1" applyBorder="1" applyAlignment="1">
      <alignment horizontal="center" vertical="center" shrinkToFit="1"/>
    </xf>
    <xf numFmtId="0" fontId="4" fillId="0" borderId="59" xfId="2" applyFont="1" applyBorder="1" applyAlignment="1">
      <alignment horizontal="center" vertical="center" shrinkToFit="1"/>
    </xf>
    <xf numFmtId="0" fontId="4" fillId="0" borderId="60" xfId="2" applyFont="1" applyBorder="1" applyAlignment="1">
      <alignment horizontal="center" vertical="center" shrinkToFit="1"/>
    </xf>
    <xf numFmtId="0" fontId="12" fillId="0" borderId="1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196" fontId="5" fillId="0" borderId="40" xfId="2" applyNumberFormat="1" applyFont="1" applyBorder="1" applyAlignment="1">
      <alignment horizontal="center" vertical="center"/>
    </xf>
    <xf numFmtId="196" fontId="5" fillId="0" borderId="6" xfId="2" applyNumberFormat="1" applyFont="1" applyBorder="1" applyAlignment="1">
      <alignment horizontal="center" vertical="center"/>
    </xf>
    <xf numFmtId="196" fontId="5" fillId="0" borderId="50" xfId="2" applyNumberFormat="1" applyFont="1" applyBorder="1" applyAlignment="1">
      <alignment horizontal="center" vertical="center"/>
    </xf>
    <xf numFmtId="196" fontId="5" fillId="0" borderId="42" xfId="2" applyNumberFormat="1" applyFont="1" applyBorder="1" applyAlignment="1">
      <alignment horizontal="center" vertical="center"/>
    </xf>
    <xf numFmtId="196" fontId="5" fillId="0" borderId="30" xfId="2" applyNumberFormat="1" applyFont="1" applyBorder="1" applyAlignment="1">
      <alignment horizontal="center" vertical="center"/>
    </xf>
    <xf numFmtId="196" fontId="5" fillId="0" borderId="5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vertical="center" shrinkToFit="1"/>
    </xf>
    <xf numFmtId="0" fontId="5" fillId="0" borderId="13" xfId="2" applyFont="1" applyBorder="1" applyAlignment="1">
      <alignment vertical="center" shrinkToFit="1"/>
    </xf>
    <xf numFmtId="0" fontId="4" fillId="0" borderId="3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196" fontId="4" fillId="0" borderId="52" xfId="2" applyNumberFormat="1" applyFont="1" applyBorder="1" applyAlignment="1">
      <alignment horizontal="center" vertical="center"/>
    </xf>
    <xf numFmtId="196" fontId="4" fillId="0" borderId="23" xfId="2" applyNumberFormat="1" applyFont="1" applyBorder="1" applyAlignment="1">
      <alignment horizontal="center" vertical="center"/>
    </xf>
    <xf numFmtId="196" fontId="4" fillId="0" borderId="53" xfId="2" applyNumberFormat="1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17" xfId="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shrinkToFit="1"/>
    </xf>
    <xf numFmtId="0" fontId="12" fillId="0" borderId="1" xfId="2" applyNumberFormat="1" applyFont="1" applyBorder="1" applyAlignment="1">
      <alignment horizontal="center" vertical="center" shrinkToFit="1"/>
    </xf>
    <xf numFmtId="0" fontId="12" fillId="0" borderId="46" xfId="2" applyNumberFormat="1" applyFont="1" applyBorder="1" applyAlignment="1">
      <alignment horizontal="center" vertical="center" shrinkToFit="1"/>
    </xf>
    <xf numFmtId="0" fontId="5" fillId="0" borderId="52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0" fontId="12" fillId="0" borderId="39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187" fontId="4" fillId="0" borderId="13" xfId="2" applyNumberFormat="1" applyFont="1" applyBorder="1" applyAlignment="1">
      <alignment horizontal="center" vertical="center" shrinkToFit="1"/>
    </xf>
    <xf numFmtId="187" fontId="4" fillId="0" borderId="17" xfId="2" applyNumberFormat="1" applyFont="1" applyBorder="1" applyAlignment="1">
      <alignment horizontal="center" vertical="center" shrinkToFit="1"/>
    </xf>
    <xf numFmtId="187" fontId="4" fillId="0" borderId="3" xfId="2" applyNumberFormat="1" applyFont="1" applyBorder="1" applyAlignment="1">
      <alignment horizontal="center" vertical="center" shrinkToFit="1"/>
    </xf>
    <xf numFmtId="187" fontId="10" fillId="0" borderId="1" xfId="2" applyNumberFormat="1" applyFont="1" applyBorder="1" applyAlignment="1">
      <alignment horizontal="center" vertical="center" shrinkToFit="1"/>
    </xf>
    <xf numFmtId="187" fontId="10" fillId="0" borderId="46" xfId="2" applyNumberFormat="1" applyFont="1" applyBorder="1" applyAlignment="1">
      <alignment horizontal="center" vertical="center" shrinkToFit="1"/>
    </xf>
    <xf numFmtId="187" fontId="10" fillId="0" borderId="49" xfId="2" applyNumberFormat="1" applyFont="1" applyBorder="1" applyAlignment="1">
      <alignment vertical="center" shrinkToFit="1"/>
    </xf>
    <xf numFmtId="0" fontId="5" fillId="0" borderId="4" xfId="2" applyFont="1" applyBorder="1" applyAlignment="1">
      <alignment vertical="center" shrinkToFit="1"/>
    </xf>
    <xf numFmtId="0" fontId="5" fillId="0" borderId="42" xfId="2" applyFont="1" applyBorder="1" applyAlignment="1">
      <alignment vertical="center" shrinkToFit="1"/>
    </xf>
    <xf numFmtId="187" fontId="10" fillId="0" borderId="23" xfId="2" applyNumberFormat="1" applyFont="1" applyBorder="1" applyAlignment="1">
      <alignment horizontal="center" vertical="center" shrinkToFit="1"/>
    </xf>
    <xf numFmtId="187" fontId="10" fillId="0" borderId="53" xfId="2" applyNumberFormat="1" applyFont="1" applyBorder="1" applyAlignment="1">
      <alignment horizontal="center" vertical="center" shrinkToFit="1"/>
    </xf>
    <xf numFmtId="0" fontId="12" fillId="0" borderId="17" xfId="2" applyFont="1" applyBorder="1" applyAlignment="1">
      <alignment vertical="center" shrinkToFit="1"/>
    </xf>
    <xf numFmtId="0" fontId="4" fillId="0" borderId="54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187" fontId="12" fillId="0" borderId="1" xfId="2" applyNumberFormat="1" applyFont="1" applyBorder="1" applyAlignment="1">
      <alignment horizontal="center" vertical="center" shrinkToFit="1"/>
    </xf>
    <xf numFmtId="187" fontId="12" fillId="0" borderId="46" xfId="2" applyNumberFormat="1" applyFont="1" applyBorder="1" applyAlignment="1">
      <alignment horizontal="center" vertical="center" shrinkToFit="1"/>
    </xf>
    <xf numFmtId="0" fontId="4" fillId="0" borderId="55" xfId="2" applyNumberFormat="1" applyFont="1" applyBorder="1" applyAlignment="1">
      <alignment horizontal="center" vertical="center"/>
    </xf>
    <xf numFmtId="0" fontId="4" fillId="0" borderId="27" xfId="2" applyNumberFormat="1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 shrinkToFit="1"/>
    </xf>
    <xf numFmtId="0" fontId="4" fillId="0" borderId="56" xfId="2" applyFont="1" applyBorder="1" applyAlignment="1">
      <alignment horizontal="center" vertical="center" shrinkToFit="1"/>
    </xf>
    <xf numFmtId="0" fontId="5" fillId="0" borderId="48" xfId="2" applyFont="1" applyBorder="1" applyAlignment="1">
      <alignment horizontal="center" shrinkToFit="1"/>
    </xf>
    <xf numFmtId="0" fontId="4" fillId="0" borderId="1" xfId="2" applyFont="1" applyBorder="1" applyAlignment="1">
      <alignment horizontal="center" vertical="center" wrapText="1"/>
    </xf>
    <xf numFmtId="0" fontId="12" fillId="0" borderId="13" xfId="2" applyFont="1" applyFill="1" applyBorder="1" applyAlignment="1">
      <alignment vertical="center" shrinkToFit="1"/>
    </xf>
    <xf numFmtId="0" fontId="12" fillId="0" borderId="17" xfId="2" applyFont="1" applyFill="1" applyBorder="1" applyAlignment="1">
      <alignment vertical="center" shrinkToFit="1"/>
    </xf>
    <xf numFmtId="0" fontId="4" fillId="0" borderId="1" xfId="2" applyFont="1" applyBorder="1" applyAlignment="1">
      <alignment horizontal="center" vertical="center" wrapText="1" shrinkToFit="1"/>
    </xf>
    <xf numFmtId="0" fontId="14" fillId="0" borderId="1" xfId="2" applyFont="1" applyBorder="1" applyAlignment="1">
      <alignment horizontal="center" vertical="center" wrapText="1"/>
    </xf>
    <xf numFmtId="187" fontId="10" fillId="0" borderId="55" xfId="2" applyNumberFormat="1" applyFont="1" applyBorder="1" applyAlignment="1">
      <alignment horizontal="center" vertical="center" shrinkToFit="1"/>
    </xf>
    <xf numFmtId="187" fontId="10" fillId="0" borderId="27" xfId="2" applyNumberFormat="1" applyFont="1" applyBorder="1" applyAlignment="1">
      <alignment horizontal="center" vertical="center" shrinkToFit="1"/>
    </xf>
    <xf numFmtId="0" fontId="12" fillId="0" borderId="47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5" fillId="0" borderId="40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42" xfId="2" applyFont="1" applyBorder="1" applyAlignment="1">
      <alignment vertical="center" wrapText="1"/>
    </xf>
    <xf numFmtId="0" fontId="5" fillId="0" borderId="30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0" fontId="10" fillId="0" borderId="13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0" fillId="0" borderId="33" xfId="1" applyFont="1" applyBorder="1" applyAlignment="1">
      <alignment horizontal="center" vertical="center" shrinkToFit="1"/>
    </xf>
    <xf numFmtId="0" fontId="0" fillId="0" borderId="44" xfId="1" applyFont="1" applyBorder="1" applyAlignment="1">
      <alignment horizontal="center" vertical="center" shrinkToFit="1"/>
    </xf>
    <xf numFmtId="0" fontId="0" fillId="0" borderId="12" xfId="1" applyFont="1" applyBorder="1" applyAlignment="1">
      <alignment horizontal="center" vertical="center" wrapText="1" shrinkToFit="1"/>
    </xf>
    <xf numFmtId="0" fontId="0" fillId="0" borderId="4" xfId="1" applyFont="1" applyBorder="1" applyAlignment="1">
      <alignment horizontal="center" vertical="center" wrapText="1" shrinkToFit="1"/>
    </xf>
    <xf numFmtId="0" fontId="12" fillId="0" borderId="4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5" fillId="0" borderId="13" xfId="2" applyNumberFormat="1" applyFont="1" applyBorder="1" applyAlignment="1">
      <alignment vertical="center" shrinkToFit="1"/>
    </xf>
    <xf numFmtId="0" fontId="5" fillId="0" borderId="17" xfId="2" applyNumberFormat="1" applyFont="1" applyBorder="1" applyAlignment="1">
      <alignment vertical="center" shrinkToFit="1"/>
    </xf>
    <xf numFmtId="0" fontId="0" fillId="0" borderId="1" xfId="1" applyFont="1" applyBorder="1" applyAlignment="1">
      <alignment vertical="center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0" fillId="0" borderId="20" xfId="1" applyFont="1" applyBorder="1" applyAlignment="1">
      <alignment horizontal="center" vertical="center" wrapText="1" shrinkToFit="1"/>
    </xf>
    <xf numFmtId="0" fontId="0" fillId="0" borderId="5" xfId="1" applyFont="1" applyBorder="1" applyAlignment="1">
      <alignment horizontal="center" vertical="center" wrapText="1" shrinkToFit="1"/>
    </xf>
    <xf numFmtId="0" fontId="9" fillId="0" borderId="3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3">
    <cellStyle name="標準" xfId="0" builtinId="0"/>
    <cellStyle name="標準_現行_H21年間計画作成ファイル　原版" xfId="1"/>
    <cellStyle name="標準_作業中　H21　研修内容一覧P7～1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7</xdr:col>
      <xdr:colOff>38100</xdr:colOff>
      <xdr:row>1</xdr:row>
      <xdr:rowOff>142874</xdr:rowOff>
    </xdr:to>
    <xdr:sp macro="" textlink="">
      <xdr:nvSpPr>
        <xdr:cNvPr id="9" name="テキスト ボックス 8"/>
        <xdr:cNvSpPr txBox="1"/>
      </xdr:nvSpPr>
      <xdr:spPr>
        <a:xfrm>
          <a:off x="0" y="19049"/>
          <a:ext cx="952500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様式３</a:t>
          </a:r>
          <a:r>
            <a:rPr kumimoji="1" lang="en-US" altLang="ja-JP" sz="1400"/>
            <a:t>】</a:t>
          </a:r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19050</xdr:rowOff>
    </xdr:from>
    <xdr:to>
      <xdr:col>6</xdr:col>
      <xdr:colOff>104775</xdr:colOff>
      <xdr:row>1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85725" y="323850"/>
          <a:ext cx="8001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様式３</a:t>
          </a:r>
          <a:r>
            <a:rPr kumimoji="1" lang="en-US" altLang="ja-JP" sz="1200"/>
            <a:t>】</a:t>
          </a:r>
          <a:endParaRPr kumimoji="1" lang="ja-JP" altLang="en-US" sz="1200"/>
        </a:p>
      </xdr:txBody>
    </xdr:sp>
    <xdr:clientData/>
  </xdr:twoCellAnchor>
  <xdr:twoCellAnchor>
    <xdr:from>
      <xdr:col>19</xdr:col>
      <xdr:colOff>85725</xdr:colOff>
      <xdr:row>3</xdr:row>
      <xdr:rowOff>19050</xdr:rowOff>
    </xdr:from>
    <xdr:to>
      <xdr:col>37</xdr:col>
      <xdr:colOff>122065</xdr:colOff>
      <xdr:row>5</xdr:row>
      <xdr:rowOff>23174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3609975" y="819150"/>
          <a:ext cx="2922415" cy="423224"/>
        </a:xfrm>
        <a:prstGeom prst="wedgeRoundRectCallout">
          <a:avLst>
            <a:gd name="adj1" fmla="val -22833"/>
            <a:gd name="adj2" fmla="val 381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セル　　　に入力項目が表示されるので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その中から該当するものを選択する。</a:t>
          </a:r>
        </a:p>
      </xdr:txBody>
    </xdr:sp>
    <xdr:clientData/>
  </xdr:twoCellAnchor>
  <xdr:twoCellAnchor>
    <xdr:from>
      <xdr:col>20</xdr:col>
      <xdr:colOff>247650</xdr:colOff>
      <xdr:row>3</xdr:row>
      <xdr:rowOff>57150</xdr:rowOff>
    </xdr:from>
    <xdr:to>
      <xdr:col>21</xdr:col>
      <xdr:colOff>200025</xdr:colOff>
      <xdr:row>3</xdr:row>
      <xdr:rowOff>200025</xdr:rowOff>
    </xdr:to>
    <xdr:sp macro="" textlink="">
      <xdr:nvSpPr>
        <xdr:cNvPr id="18207" name="Rectangle 10"/>
        <xdr:cNvSpPr>
          <a:spLocks noChangeArrowheads="1"/>
        </xdr:cNvSpPr>
      </xdr:nvSpPr>
      <xdr:spPr bwMode="auto">
        <a:xfrm>
          <a:off x="4105275" y="857250"/>
          <a:ext cx="2857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</xdr:colOff>
      <xdr:row>3</xdr:row>
      <xdr:rowOff>133350</xdr:rowOff>
    </xdr:from>
    <xdr:to>
      <xdr:col>19</xdr:col>
      <xdr:colOff>85725</xdr:colOff>
      <xdr:row>4</xdr:row>
      <xdr:rowOff>0</xdr:rowOff>
    </xdr:to>
    <xdr:sp macro="" textlink="">
      <xdr:nvSpPr>
        <xdr:cNvPr id="18208" name="Line 41"/>
        <xdr:cNvSpPr>
          <a:spLocks noChangeShapeType="1"/>
        </xdr:cNvSpPr>
      </xdr:nvSpPr>
      <xdr:spPr bwMode="auto">
        <a:xfrm flipH="1" flipV="1">
          <a:off x="1323975" y="933450"/>
          <a:ext cx="2286000" cy="762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161925</xdr:rowOff>
    </xdr:from>
    <xdr:to>
      <xdr:col>19</xdr:col>
      <xdr:colOff>85725</xdr:colOff>
      <xdr:row>7</xdr:row>
      <xdr:rowOff>114300</xdr:rowOff>
    </xdr:to>
    <xdr:sp macro="" textlink="">
      <xdr:nvSpPr>
        <xdr:cNvPr id="18209" name="Line 41"/>
        <xdr:cNvSpPr>
          <a:spLocks noChangeShapeType="1"/>
        </xdr:cNvSpPr>
      </xdr:nvSpPr>
      <xdr:spPr bwMode="auto">
        <a:xfrm flipH="1">
          <a:off x="1866900" y="1171575"/>
          <a:ext cx="1743075" cy="5905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114300</xdr:colOff>
      <xdr:row>4</xdr:row>
      <xdr:rowOff>28575</xdr:rowOff>
    </xdr:from>
    <xdr:to>
      <xdr:col>40</xdr:col>
      <xdr:colOff>219075</xdr:colOff>
      <xdr:row>4</xdr:row>
      <xdr:rowOff>161925</xdr:rowOff>
    </xdr:to>
    <xdr:sp macro="" textlink="">
      <xdr:nvSpPr>
        <xdr:cNvPr id="18210" name="Line 54"/>
        <xdr:cNvSpPr>
          <a:spLocks noChangeShapeType="1"/>
        </xdr:cNvSpPr>
      </xdr:nvSpPr>
      <xdr:spPr bwMode="auto">
        <a:xfrm>
          <a:off x="6981825" y="1038225"/>
          <a:ext cx="895350" cy="1333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18</xdr:row>
      <xdr:rowOff>171450</xdr:rowOff>
    </xdr:from>
    <xdr:to>
      <xdr:col>18</xdr:col>
      <xdr:colOff>228600</xdr:colOff>
      <xdr:row>21</xdr:row>
      <xdr:rowOff>66675</xdr:rowOff>
    </xdr:to>
    <xdr:sp macro="" textlink="">
      <xdr:nvSpPr>
        <xdr:cNvPr id="14" name="AutoShape 11"/>
        <xdr:cNvSpPr>
          <a:spLocks noChangeArrowheads="1"/>
        </xdr:cNvSpPr>
      </xdr:nvSpPr>
      <xdr:spPr bwMode="auto">
        <a:xfrm>
          <a:off x="1895475" y="3752850"/>
          <a:ext cx="1524000" cy="523875"/>
        </a:xfrm>
        <a:prstGeom prst="wedgeRoundRectCallout">
          <a:avLst>
            <a:gd name="adj1" fmla="val 86037"/>
            <a:gd name="adj2" fmla="val 1101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実施した指導時間を記載する。</a:t>
          </a:r>
        </a:p>
      </xdr:txBody>
    </xdr:sp>
    <xdr:clientData/>
  </xdr:twoCellAnchor>
  <xdr:twoCellAnchor>
    <xdr:from>
      <xdr:col>7</xdr:col>
      <xdr:colOff>38100</xdr:colOff>
      <xdr:row>12</xdr:row>
      <xdr:rowOff>47624</xdr:rowOff>
    </xdr:from>
    <xdr:to>
      <xdr:col>18</xdr:col>
      <xdr:colOff>28575</xdr:colOff>
      <xdr:row>15</xdr:row>
      <xdr:rowOff>28575</xdr:rowOff>
    </xdr:to>
    <xdr:sp macro="" textlink="">
      <xdr:nvSpPr>
        <xdr:cNvPr id="15" name="AutoShape 11"/>
        <xdr:cNvSpPr>
          <a:spLocks noChangeArrowheads="1"/>
        </xdr:cNvSpPr>
      </xdr:nvSpPr>
      <xdr:spPr bwMode="auto">
        <a:xfrm>
          <a:off x="952500" y="2505074"/>
          <a:ext cx="2266950" cy="495301"/>
        </a:xfrm>
        <a:prstGeom prst="wedgeRoundRectCallout">
          <a:avLst>
            <a:gd name="adj1" fmla="val 66671"/>
            <a:gd name="adj2" fmla="val 14890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設定時間を変更する場合は，変更した時間数を記載する。</a:t>
          </a:r>
        </a:p>
      </xdr:txBody>
    </xdr:sp>
    <xdr:clientData/>
  </xdr:twoCellAnchor>
  <xdr:twoCellAnchor>
    <xdr:from>
      <xdr:col>10</xdr:col>
      <xdr:colOff>85724</xdr:colOff>
      <xdr:row>57</xdr:row>
      <xdr:rowOff>57150</xdr:rowOff>
    </xdr:from>
    <xdr:to>
      <xdr:col>18</xdr:col>
      <xdr:colOff>209549</xdr:colOff>
      <xdr:row>61</xdr:row>
      <xdr:rowOff>57150</xdr:rowOff>
    </xdr:to>
    <xdr:sp macro="" textlink="">
      <xdr:nvSpPr>
        <xdr:cNvPr id="16" name="AutoShape 11"/>
        <xdr:cNvSpPr>
          <a:spLocks noChangeArrowheads="1"/>
        </xdr:cNvSpPr>
      </xdr:nvSpPr>
      <xdr:spPr bwMode="auto">
        <a:xfrm>
          <a:off x="1390649" y="11811000"/>
          <a:ext cx="2009775" cy="838200"/>
        </a:xfrm>
        <a:prstGeom prst="wedgeRoundRectCallout">
          <a:avLst>
            <a:gd name="adj1" fmla="val 1996"/>
            <a:gd name="adj2" fmla="val 7972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学校独自の指導項目を設定する場合は，これ以降の欄に指導項目名，領域，設定時間を記載する。</a:t>
          </a:r>
        </a:p>
      </xdr:txBody>
    </xdr:sp>
    <xdr:clientData/>
  </xdr:twoCellAnchor>
  <xdr:twoCellAnchor>
    <xdr:from>
      <xdr:col>38</xdr:col>
      <xdr:colOff>47624</xdr:colOff>
      <xdr:row>42</xdr:row>
      <xdr:rowOff>85725</xdr:rowOff>
    </xdr:from>
    <xdr:to>
      <xdr:col>43</xdr:col>
      <xdr:colOff>38099</xdr:colOff>
      <xdr:row>44</xdr:row>
      <xdr:rowOff>190500</xdr:rowOff>
    </xdr:to>
    <xdr:sp macro="" textlink="">
      <xdr:nvSpPr>
        <xdr:cNvPr id="18" name="AutoShape 11"/>
        <xdr:cNvSpPr>
          <a:spLocks noChangeArrowheads="1"/>
        </xdr:cNvSpPr>
      </xdr:nvSpPr>
      <xdr:spPr bwMode="auto">
        <a:xfrm>
          <a:off x="7172324" y="8696325"/>
          <a:ext cx="1457325" cy="523875"/>
        </a:xfrm>
        <a:prstGeom prst="wedgeRoundRectCallout">
          <a:avLst>
            <a:gd name="adj1" fmla="val -84796"/>
            <a:gd name="adj2" fmla="val 23377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研修を実施した月日を入力する。</a:t>
          </a:r>
        </a:p>
      </xdr:txBody>
    </xdr:sp>
    <xdr:clientData/>
  </xdr:twoCellAnchor>
  <xdr:twoCellAnchor>
    <xdr:from>
      <xdr:col>37</xdr:col>
      <xdr:colOff>219075</xdr:colOff>
      <xdr:row>53</xdr:row>
      <xdr:rowOff>200025</xdr:rowOff>
    </xdr:from>
    <xdr:to>
      <xdr:col>46</xdr:col>
      <xdr:colOff>209550</xdr:colOff>
      <xdr:row>56</xdr:row>
      <xdr:rowOff>95250</xdr:rowOff>
    </xdr:to>
    <xdr:sp macro="" textlink="">
      <xdr:nvSpPr>
        <xdr:cNvPr id="19" name="AutoShape 11"/>
        <xdr:cNvSpPr>
          <a:spLocks noChangeArrowheads="1"/>
        </xdr:cNvSpPr>
      </xdr:nvSpPr>
      <xdr:spPr bwMode="auto">
        <a:xfrm>
          <a:off x="7086600" y="11115675"/>
          <a:ext cx="2609850" cy="523875"/>
        </a:xfrm>
        <a:prstGeom prst="wedgeRoundRectCallout">
          <a:avLst>
            <a:gd name="adj1" fmla="val -41616"/>
            <a:gd name="adj2" fmla="val 15740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期間内で実施した一般指導，教科指導の時間数を記載する。</a:t>
          </a:r>
        </a:p>
      </xdr:txBody>
    </xdr:sp>
    <xdr:clientData/>
  </xdr:twoCellAnchor>
  <xdr:twoCellAnchor>
    <xdr:from>
      <xdr:col>9</xdr:col>
      <xdr:colOff>142875</xdr:colOff>
      <xdr:row>70</xdr:row>
      <xdr:rowOff>133350</xdr:rowOff>
    </xdr:from>
    <xdr:to>
      <xdr:col>24</xdr:col>
      <xdr:colOff>95250</xdr:colOff>
      <xdr:row>72</xdr:row>
      <xdr:rowOff>171450</xdr:rowOff>
    </xdr:to>
    <xdr:sp macro="" textlink="">
      <xdr:nvSpPr>
        <xdr:cNvPr id="20" name="AutoShape 35"/>
        <xdr:cNvSpPr>
          <a:spLocks noChangeArrowheads="1"/>
        </xdr:cNvSpPr>
      </xdr:nvSpPr>
      <xdr:spPr bwMode="auto">
        <a:xfrm>
          <a:off x="1238250" y="14573250"/>
          <a:ext cx="3943350" cy="457200"/>
        </a:xfrm>
        <a:prstGeom prst="wedgeRoundRectCallout">
          <a:avLst>
            <a:gd name="adj1" fmla="val 67894"/>
            <a:gd name="adj2" fmla="val 25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それぞれの設置状況を確認し，「有」あるいは「無」と表示する。後補充の非常勤講師がいない場合は，＼を表示する。</a:t>
          </a:r>
        </a:p>
      </xdr:txBody>
    </xdr:sp>
    <xdr:clientData/>
  </xdr:twoCellAnchor>
  <xdr:twoCellAnchor>
    <xdr:from>
      <xdr:col>23</xdr:col>
      <xdr:colOff>142874</xdr:colOff>
      <xdr:row>17</xdr:row>
      <xdr:rowOff>161925</xdr:rowOff>
    </xdr:from>
    <xdr:to>
      <xdr:col>37</xdr:col>
      <xdr:colOff>257174</xdr:colOff>
      <xdr:row>19</xdr:row>
      <xdr:rowOff>142874</xdr:rowOff>
    </xdr:to>
    <xdr:sp macro="" textlink="">
      <xdr:nvSpPr>
        <xdr:cNvPr id="17" name="AutoShape 11"/>
        <xdr:cNvSpPr>
          <a:spLocks noChangeArrowheads="1"/>
        </xdr:cNvSpPr>
      </xdr:nvSpPr>
      <xdr:spPr bwMode="auto">
        <a:xfrm>
          <a:off x="4886324" y="3533775"/>
          <a:ext cx="2238375" cy="400049"/>
        </a:xfrm>
        <a:prstGeom prst="wedgeRoundRectCallout">
          <a:avLst>
            <a:gd name="adj1" fmla="val -60371"/>
            <a:gd name="adj2" fmla="val 13698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  指導教員以外で指導した教員を記載する。（該当するものを選ぶ。）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9975;&#24180;&#12459;&#12524;&#12531;&#12480;&#1254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ヶ月Color"/>
      <sheetName val="12ヶ月Gray"/>
      <sheetName val="6ヶ月Color"/>
      <sheetName val="6ヶ月Gray"/>
      <sheetName val="3ヶ月Color"/>
      <sheetName val="3ヶ月Ｇｒａｙ"/>
      <sheetName val="2ヶ月ColorA"/>
      <sheetName val="2ヶ月GrayA"/>
      <sheetName val="2ヶ月ColorB"/>
      <sheetName val="2ヶ月ＧｒａｙB"/>
      <sheetName val="1ヶ月ColorA"/>
      <sheetName val="1ヶ月GrayA"/>
      <sheetName val="1ヶ月ColorB"/>
      <sheetName val="1ヶ月GrayB"/>
      <sheetName val="1ヶ月ColorC"/>
      <sheetName val="1ヶ月GrayC"/>
    </sheetNames>
    <sheetDataSet>
      <sheetData sheetId="0" refreshError="1">
        <row r="47">
          <cell r="AC47">
            <v>38353</v>
          </cell>
          <cell r="AD47">
            <v>7</v>
          </cell>
          <cell r="AE47">
            <v>38353</v>
          </cell>
          <cell r="AF47" t="str">
            <v>元旦</v>
          </cell>
        </row>
        <row r="48">
          <cell r="AC48" t="str">
            <v>-</v>
          </cell>
          <cell r="AD48" t="e">
            <v>#VALUE!</v>
          </cell>
          <cell r="AE48" t="e">
            <v>#VALUE!</v>
          </cell>
          <cell r="AF48" t="str">
            <v>振替休日</v>
          </cell>
        </row>
        <row r="49">
          <cell r="AC49">
            <v>38362</v>
          </cell>
          <cell r="AD49">
            <v>2</v>
          </cell>
          <cell r="AE49">
            <v>38362</v>
          </cell>
          <cell r="AF49" t="str">
            <v>成人の日</v>
          </cell>
        </row>
        <row r="50">
          <cell r="AC50">
            <v>38394</v>
          </cell>
          <cell r="AD50">
            <v>6</v>
          </cell>
          <cell r="AE50">
            <v>38394</v>
          </cell>
          <cell r="AF50" t="str">
            <v>建国記念の日</v>
          </cell>
        </row>
        <row r="51">
          <cell r="AC51" t="str">
            <v>-</v>
          </cell>
          <cell r="AD51" t="e">
            <v>#VALUE!</v>
          </cell>
          <cell r="AE51" t="e">
            <v>#VALUE!</v>
          </cell>
          <cell r="AF51" t="str">
            <v>振替休日</v>
          </cell>
        </row>
        <row r="52">
          <cell r="AC52">
            <v>38431</v>
          </cell>
          <cell r="AD52">
            <v>1</v>
          </cell>
          <cell r="AE52">
            <v>38432</v>
          </cell>
          <cell r="AF52" t="str">
            <v>春分の日</v>
          </cell>
        </row>
        <row r="53">
          <cell r="AC53">
            <v>38432</v>
          </cell>
          <cell r="AD53">
            <v>2</v>
          </cell>
          <cell r="AE53">
            <v>38432</v>
          </cell>
          <cell r="AF53" t="str">
            <v>振替休日</v>
          </cell>
        </row>
        <row r="54">
          <cell r="AC54">
            <v>38471</v>
          </cell>
          <cell r="AD54">
            <v>6</v>
          </cell>
          <cell r="AE54">
            <v>38471</v>
          </cell>
          <cell r="AF54" t="str">
            <v>みどりの日</v>
          </cell>
        </row>
        <row r="55">
          <cell r="AC55" t="str">
            <v>-</v>
          </cell>
          <cell r="AD55" t="e">
            <v>#VALUE!</v>
          </cell>
          <cell r="AE55" t="e">
            <v>#VALUE!</v>
          </cell>
          <cell r="AF55" t="str">
            <v>振替休日</v>
          </cell>
        </row>
        <row r="56">
          <cell r="AC56">
            <v>38475</v>
          </cell>
          <cell r="AD56">
            <v>3</v>
          </cell>
          <cell r="AE56">
            <v>38475</v>
          </cell>
          <cell r="AF56" t="str">
            <v>憲法記念日</v>
          </cell>
        </row>
        <row r="57">
          <cell r="AC57" t="str">
            <v>-</v>
          </cell>
          <cell r="AD57" t="e">
            <v>#VALUE!</v>
          </cell>
          <cell r="AE57" t="e">
            <v>#VALUE!</v>
          </cell>
          <cell r="AF57" t="str">
            <v>振替休日</v>
          </cell>
        </row>
        <row r="58">
          <cell r="AC58">
            <v>38476</v>
          </cell>
          <cell r="AD58">
            <v>4</v>
          </cell>
          <cell r="AE58">
            <v>38476</v>
          </cell>
          <cell r="AF58" t="str">
            <v>国民の休日</v>
          </cell>
        </row>
        <row r="59">
          <cell r="AC59">
            <v>38477</v>
          </cell>
          <cell r="AD59">
            <v>5</v>
          </cell>
          <cell r="AE59">
            <v>38477</v>
          </cell>
          <cell r="AF59" t="str">
            <v>こどもの日</v>
          </cell>
        </row>
        <row r="60">
          <cell r="AC60" t="str">
            <v>-</v>
          </cell>
          <cell r="AD60" t="e">
            <v>#VALUE!</v>
          </cell>
          <cell r="AE60" t="e">
            <v>#VALUE!</v>
          </cell>
          <cell r="AF60" t="str">
            <v>振替休日</v>
          </cell>
        </row>
        <row r="61">
          <cell r="AC61">
            <v>38551</v>
          </cell>
          <cell r="AD61">
            <v>2</v>
          </cell>
          <cell r="AE61">
            <v>38551</v>
          </cell>
          <cell r="AF61" t="str">
            <v>海の日</v>
          </cell>
        </row>
        <row r="62">
          <cell r="AC62">
            <v>38614</v>
          </cell>
          <cell r="AD62">
            <v>2</v>
          </cell>
          <cell r="AE62">
            <v>38614</v>
          </cell>
          <cell r="AF62" t="str">
            <v>敬老の日</v>
          </cell>
        </row>
        <row r="63">
          <cell r="AC63" t="str">
            <v>-</v>
          </cell>
          <cell r="AD63" t="e">
            <v>#VALUE!</v>
          </cell>
          <cell r="AE63" t="e">
            <v>#VALUE!</v>
          </cell>
          <cell r="AF63" t="str">
            <v>国民の休日</v>
          </cell>
        </row>
        <row r="64">
          <cell r="AC64">
            <v>38618</v>
          </cell>
          <cell r="AD64">
            <v>6</v>
          </cell>
          <cell r="AE64">
            <v>38618</v>
          </cell>
          <cell r="AF64" t="str">
            <v>秋分の日</v>
          </cell>
        </row>
        <row r="65">
          <cell r="AC65" t="str">
            <v>-</v>
          </cell>
          <cell r="AD65" t="e">
            <v>#VALUE!</v>
          </cell>
          <cell r="AE65" t="e">
            <v>#VALUE!</v>
          </cell>
          <cell r="AF65" t="str">
            <v>振替休日</v>
          </cell>
        </row>
        <row r="66">
          <cell r="AC66">
            <v>38635</v>
          </cell>
          <cell r="AD66">
            <v>2</v>
          </cell>
          <cell r="AE66">
            <v>38635</v>
          </cell>
          <cell r="AF66" t="str">
            <v>体育の日</v>
          </cell>
        </row>
        <row r="67">
          <cell r="AC67">
            <v>38659</v>
          </cell>
          <cell r="AD67">
            <v>5</v>
          </cell>
          <cell r="AE67">
            <v>38659</v>
          </cell>
          <cell r="AF67" t="str">
            <v>文化の日</v>
          </cell>
        </row>
        <row r="68">
          <cell r="AC68" t="str">
            <v>-</v>
          </cell>
          <cell r="AD68" t="e">
            <v>#VALUE!</v>
          </cell>
          <cell r="AE68" t="e">
            <v>#VALUE!</v>
          </cell>
          <cell r="AF68" t="str">
            <v>振替休日</v>
          </cell>
        </row>
        <row r="69">
          <cell r="AC69">
            <v>38679</v>
          </cell>
          <cell r="AD69">
            <v>4</v>
          </cell>
          <cell r="AE69">
            <v>38679</v>
          </cell>
          <cell r="AF69" t="str">
            <v>勤労感謝の日</v>
          </cell>
        </row>
        <row r="70">
          <cell r="AC70" t="str">
            <v>-</v>
          </cell>
          <cell r="AD70" t="e">
            <v>#VALUE!</v>
          </cell>
          <cell r="AE70" t="e">
            <v>#VALUE!</v>
          </cell>
          <cell r="AF70" t="str">
            <v>振替休日</v>
          </cell>
        </row>
        <row r="71">
          <cell r="AC71">
            <v>38709</v>
          </cell>
          <cell r="AD71">
            <v>6</v>
          </cell>
          <cell r="AE71">
            <v>38709</v>
          </cell>
          <cell r="AF71" t="str">
            <v>天皇誕生日</v>
          </cell>
        </row>
        <row r="72">
          <cell r="AC72" t="str">
            <v>-</v>
          </cell>
          <cell r="AD72" t="e">
            <v>#VALUE!</v>
          </cell>
          <cell r="AE72" t="e">
            <v>#VALUE!</v>
          </cell>
          <cell r="AF72" t="str">
            <v>振替休日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3"/>
  </sheetPr>
  <dimension ref="A1:CQ115"/>
  <sheetViews>
    <sheetView tabSelected="1" view="pageBreakPreview" zoomScale="39" zoomScaleNormal="100" zoomScaleSheetLayoutView="39" workbookViewId="0">
      <selection activeCell="BR28" sqref="BR28"/>
    </sheetView>
  </sheetViews>
  <sheetFormatPr defaultColWidth="8.85546875" defaultRowHeight="12" x14ac:dyDescent="0.15"/>
  <cols>
    <col min="1" max="1" width="0.7109375" style="64" customWidth="1"/>
    <col min="2" max="2" width="3.140625" style="63" customWidth="1"/>
    <col min="3" max="3" width="2" style="63" customWidth="1"/>
    <col min="4" max="4" width="0.7109375" style="63" customWidth="1"/>
    <col min="5" max="5" width="2" style="63" customWidth="1"/>
    <col min="6" max="6" width="3.140625" style="63" customWidth="1"/>
    <col min="7" max="7" width="2" style="63" customWidth="1"/>
    <col min="8" max="8" width="0.7109375" style="63" customWidth="1"/>
    <col min="9" max="9" width="2" style="63" customWidth="1"/>
    <col min="10" max="10" width="3.140625" style="63" customWidth="1"/>
    <col min="11" max="11" width="2" style="63" customWidth="1"/>
    <col min="12" max="12" width="0.7109375" style="63" customWidth="1"/>
    <col min="13" max="13" width="2" style="63" customWidth="1"/>
    <col min="14" max="14" width="3.140625" style="63" customWidth="1"/>
    <col min="15" max="15" width="8.5703125" style="63" customWidth="1"/>
    <col min="16" max="16" width="3.5703125" style="63" customWidth="1"/>
    <col min="17" max="18" width="4.140625" style="63" customWidth="1"/>
    <col min="19" max="21" width="5" style="63" customWidth="1"/>
    <col min="22" max="22" width="3.140625" style="64" customWidth="1"/>
    <col min="23" max="24" width="5.140625" style="63" customWidth="1"/>
    <col min="25" max="25" width="3.140625" style="63" customWidth="1"/>
    <col min="26" max="26" width="2" style="63" customWidth="1"/>
    <col min="27" max="27" width="0.7109375" style="63" customWidth="1"/>
    <col min="28" max="28" width="2" style="63" customWidth="1"/>
    <col min="29" max="29" width="3.140625" style="63" customWidth="1"/>
    <col min="30" max="30" width="2" style="63" customWidth="1"/>
    <col min="31" max="31" width="0.7109375" style="63" customWidth="1"/>
    <col min="32" max="32" width="2" style="63" customWidth="1"/>
    <col min="33" max="33" width="3.140625" style="63" customWidth="1"/>
    <col min="34" max="34" width="2" style="63" customWidth="1"/>
    <col min="35" max="35" width="0.7109375" style="63" customWidth="1"/>
    <col min="36" max="36" width="2" style="63" customWidth="1"/>
    <col min="37" max="37" width="3.140625" style="63" customWidth="1"/>
    <col min="38" max="38" width="3.85546875" style="63" customWidth="1"/>
    <col min="39" max="41" width="4" style="63" customWidth="1"/>
    <col min="42" max="43" width="5" style="63" customWidth="1"/>
    <col min="44" max="44" width="5" style="64" customWidth="1"/>
    <col min="45" max="45" width="3.140625" style="64" customWidth="1"/>
    <col min="46" max="47" width="5.28515625" style="64" customWidth="1"/>
    <col min="48" max="48" width="3.140625" style="63" customWidth="1"/>
    <col min="49" max="49" width="4.5703125" style="63" customWidth="1"/>
    <col min="50" max="61" width="3.7109375" style="64" customWidth="1"/>
    <col min="62" max="63" width="2.85546875" style="64" customWidth="1"/>
    <col min="64" max="70" width="4.7109375" style="64" customWidth="1"/>
    <col min="71" max="91" width="3" style="64" customWidth="1"/>
    <col min="92" max="16384" width="8.85546875" style="64"/>
  </cols>
  <sheetData>
    <row r="1" spans="1:61" s="126" customFormat="1" ht="24.6" customHeight="1" x14ac:dyDescent="0.15"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127"/>
      <c r="AW1" s="127"/>
    </row>
    <row r="2" spans="1:61" s="128" customFormat="1" ht="24" customHeight="1" x14ac:dyDescent="0.15">
      <c r="B2" s="295" t="s">
        <v>239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s="128" customFormat="1" ht="15.6" customHeight="1" x14ac:dyDescent="0.15">
      <c r="B3" s="321" t="s">
        <v>166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W3" s="130"/>
    </row>
    <row r="4" spans="1:61" s="131" customFormat="1" ht="16.5" customHeight="1" x14ac:dyDescent="0.15">
      <c r="B4" s="333" t="s">
        <v>109</v>
      </c>
      <c r="C4" s="333"/>
      <c r="D4" s="333"/>
      <c r="E4" s="333"/>
      <c r="F4" s="353"/>
      <c r="G4" s="353"/>
      <c r="H4" s="353"/>
      <c r="I4" s="353"/>
      <c r="J4" s="353"/>
      <c r="K4" s="132"/>
      <c r="L4" s="132"/>
      <c r="M4" s="133"/>
      <c r="N4" s="354"/>
      <c r="O4" s="354"/>
      <c r="P4" s="354"/>
      <c r="Q4" s="134"/>
      <c r="R4" s="354"/>
      <c r="S4" s="354"/>
      <c r="T4" s="354"/>
      <c r="U4" s="354"/>
      <c r="V4" s="133"/>
      <c r="W4" s="133"/>
      <c r="X4" s="133"/>
      <c r="Y4" s="133"/>
      <c r="Z4" s="132"/>
      <c r="AA4" s="132"/>
      <c r="AB4" s="133"/>
      <c r="AC4" s="133"/>
      <c r="AD4" s="132"/>
      <c r="AE4" s="132"/>
      <c r="AF4" s="135" t="s">
        <v>53</v>
      </c>
      <c r="AH4" s="132"/>
      <c r="AI4" s="132"/>
      <c r="AO4" s="138"/>
      <c r="AP4" s="138"/>
      <c r="AQ4" s="333" t="s">
        <v>51</v>
      </c>
      <c r="AR4" s="333"/>
      <c r="AS4" s="333"/>
      <c r="AT4" s="333" t="s">
        <v>52</v>
      </c>
      <c r="AU4" s="3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</row>
    <row r="5" spans="1:61" s="131" customFormat="1" ht="16.5" customHeight="1" x14ac:dyDescent="0.15">
      <c r="A5" s="137"/>
      <c r="B5" s="389"/>
      <c r="C5" s="389"/>
      <c r="D5" s="389"/>
      <c r="E5" s="389"/>
      <c r="F5" s="389"/>
      <c r="G5" s="132"/>
      <c r="H5" s="132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138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9"/>
      <c r="AP5" s="139"/>
      <c r="AQ5" s="353"/>
      <c r="AR5" s="353"/>
      <c r="AS5" s="353"/>
      <c r="AT5" s="353"/>
      <c r="AU5" s="35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</row>
    <row r="6" spans="1:61" s="131" customFormat="1" ht="17.25" customHeight="1" x14ac:dyDescent="0.15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  <c r="W6" s="143"/>
      <c r="X6" s="143"/>
      <c r="Y6" s="133"/>
      <c r="Z6" s="138"/>
      <c r="AA6" s="138"/>
      <c r="AB6" s="417" t="s">
        <v>55</v>
      </c>
      <c r="AC6" s="417"/>
      <c r="AD6" s="417"/>
      <c r="AE6" s="417"/>
      <c r="AF6" s="417"/>
      <c r="AG6" s="417"/>
      <c r="AH6" s="144"/>
      <c r="AI6" s="144"/>
      <c r="AJ6" s="133"/>
      <c r="AK6" s="133"/>
      <c r="AL6" s="133"/>
      <c r="AM6" s="133"/>
      <c r="AN6" s="133"/>
      <c r="AW6" s="143"/>
    </row>
    <row r="7" spans="1:61" s="131" customFormat="1" ht="16.5" customHeight="1" x14ac:dyDescent="0.15">
      <c r="A7" s="145"/>
      <c r="B7" s="333" t="s">
        <v>110</v>
      </c>
      <c r="C7" s="333"/>
      <c r="D7" s="333"/>
      <c r="E7" s="333"/>
      <c r="F7" s="333"/>
      <c r="G7" s="353"/>
      <c r="H7" s="353"/>
      <c r="I7" s="353"/>
      <c r="J7" s="353"/>
      <c r="K7" s="353"/>
      <c r="L7" s="353"/>
      <c r="M7" s="353"/>
      <c r="N7" s="136"/>
      <c r="O7" s="146" t="s">
        <v>134</v>
      </c>
      <c r="P7" s="353"/>
      <c r="Q7" s="353"/>
      <c r="R7" s="353"/>
      <c r="S7" s="353"/>
      <c r="T7" s="353"/>
      <c r="U7" s="353"/>
      <c r="V7" s="147"/>
      <c r="W7" s="148"/>
      <c r="X7" s="148"/>
      <c r="Y7" s="149" t="s">
        <v>59</v>
      </c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134" t="s">
        <v>60</v>
      </c>
      <c r="AW7" s="133"/>
    </row>
    <row r="8" spans="1:61" s="131" customFormat="1" ht="16.5" customHeight="1" x14ac:dyDescent="0.15">
      <c r="A8" s="145"/>
      <c r="B8" s="150"/>
      <c r="C8" s="151"/>
      <c r="D8" s="151"/>
      <c r="E8" s="151"/>
      <c r="F8" s="151"/>
      <c r="G8" s="151"/>
      <c r="H8" s="151"/>
      <c r="I8" s="151" t="s">
        <v>54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47"/>
      <c r="W8" s="149"/>
      <c r="X8" s="149"/>
      <c r="Y8" s="152"/>
      <c r="Z8" s="153"/>
      <c r="AA8" s="153"/>
      <c r="AB8" s="152"/>
      <c r="AC8" s="152"/>
      <c r="AD8" s="153"/>
      <c r="AE8" s="153"/>
      <c r="AF8" s="152"/>
      <c r="AG8" s="152"/>
      <c r="AH8" s="153"/>
      <c r="AI8" s="153"/>
      <c r="AJ8" s="152"/>
      <c r="AK8" s="152"/>
      <c r="AL8" s="152"/>
      <c r="AM8" s="152"/>
      <c r="AN8" s="152"/>
      <c r="AO8" s="152"/>
      <c r="AW8" s="143"/>
    </row>
    <row r="9" spans="1:61" s="131" customFormat="1" ht="16.5" customHeight="1" x14ac:dyDescent="0.15">
      <c r="A9" s="145"/>
      <c r="B9" s="380" t="s">
        <v>56</v>
      </c>
      <c r="C9" s="381"/>
      <c r="D9" s="382"/>
      <c r="E9" s="383"/>
      <c r="F9" s="383"/>
      <c r="G9" s="383"/>
      <c r="H9" s="383"/>
      <c r="I9" s="383"/>
      <c r="J9" s="384"/>
      <c r="K9" s="153"/>
      <c r="L9" s="153"/>
      <c r="M9" s="380" t="s">
        <v>57</v>
      </c>
      <c r="N9" s="381"/>
      <c r="O9" s="217"/>
      <c r="P9" s="154"/>
      <c r="Q9" s="380" t="s">
        <v>58</v>
      </c>
      <c r="R9" s="385"/>
      <c r="S9" s="386"/>
      <c r="T9" s="387"/>
      <c r="U9" s="388"/>
      <c r="V9" s="147"/>
      <c r="W9" s="148"/>
      <c r="X9" s="148"/>
      <c r="Y9" s="148"/>
      <c r="Z9" s="148"/>
      <c r="AA9" s="148"/>
      <c r="AB9" s="416" t="s">
        <v>61</v>
      </c>
      <c r="AC9" s="416"/>
      <c r="AD9" s="416"/>
      <c r="AE9" s="416"/>
      <c r="AF9" s="416"/>
      <c r="AG9" s="416"/>
      <c r="AH9" s="155"/>
      <c r="AI9" s="155"/>
      <c r="AJ9" s="148"/>
      <c r="AK9" s="148"/>
      <c r="AL9" s="148"/>
      <c r="AM9" s="148"/>
      <c r="AN9" s="148"/>
      <c r="AO9" s="152"/>
      <c r="AW9" s="133"/>
    </row>
    <row r="10" spans="1:61" s="131" customFormat="1" ht="16.5" customHeight="1" x14ac:dyDescent="0.15">
      <c r="A10" s="156"/>
      <c r="B10" s="157"/>
      <c r="C10" s="157"/>
      <c r="D10" s="158"/>
      <c r="E10" s="158"/>
      <c r="F10" s="158"/>
      <c r="G10" s="158"/>
      <c r="H10" s="158"/>
      <c r="I10" s="158"/>
      <c r="J10" s="158"/>
      <c r="K10" s="159"/>
      <c r="L10" s="159"/>
      <c r="M10" s="157"/>
      <c r="N10" s="157"/>
      <c r="O10" s="159"/>
      <c r="P10" s="157"/>
      <c r="Q10" s="157"/>
      <c r="R10" s="157"/>
      <c r="S10" s="157"/>
      <c r="T10" s="157"/>
      <c r="U10" s="157"/>
      <c r="V10" s="160"/>
      <c r="W10" s="148"/>
      <c r="X10" s="148"/>
      <c r="Y10" s="149" t="s">
        <v>59</v>
      </c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4"/>
      <c r="AO10" s="218" t="s">
        <v>62</v>
      </c>
      <c r="AP10" s="219"/>
      <c r="AQ10" s="134" t="s">
        <v>60</v>
      </c>
      <c r="AW10" s="133"/>
    </row>
    <row r="11" spans="1:61" s="170" customFormat="1" ht="11.45" customHeight="1" x14ac:dyDescent="0.15">
      <c r="A11" s="161"/>
      <c r="B11" s="162"/>
      <c r="C11" s="162"/>
      <c r="D11" s="162"/>
      <c r="E11" s="163"/>
      <c r="F11" s="163"/>
      <c r="G11" s="162"/>
      <c r="H11" s="162"/>
      <c r="I11" s="163"/>
      <c r="J11" s="163"/>
      <c r="K11" s="162"/>
      <c r="L11" s="162"/>
      <c r="M11" s="162"/>
      <c r="N11" s="162"/>
      <c r="O11" s="162"/>
      <c r="P11" s="164"/>
      <c r="Q11" s="162"/>
      <c r="R11" s="162"/>
      <c r="S11" s="162"/>
      <c r="T11" s="162"/>
      <c r="U11" s="162"/>
      <c r="V11" s="164"/>
      <c r="W11" s="165"/>
      <c r="X11" s="165"/>
      <c r="Y11" s="165"/>
      <c r="Z11" s="166"/>
      <c r="AA11" s="166"/>
      <c r="AB11" s="167"/>
      <c r="AC11" s="167"/>
      <c r="AD11" s="166"/>
      <c r="AE11" s="166"/>
      <c r="AF11" s="168"/>
      <c r="AG11" s="168"/>
      <c r="AH11" s="166"/>
      <c r="AI11" s="166"/>
      <c r="AJ11" s="169"/>
      <c r="AK11" s="169"/>
      <c r="AL11" s="165"/>
      <c r="AM11" s="165"/>
      <c r="AN11" s="165"/>
      <c r="AW11" s="165"/>
    </row>
    <row r="12" spans="1:61" s="170" customFormat="1" ht="3.6" customHeight="1" x14ac:dyDescent="0.15">
      <c r="B12" s="171"/>
      <c r="C12" s="171"/>
      <c r="D12" s="171"/>
      <c r="E12" s="144"/>
      <c r="F12" s="144"/>
      <c r="G12" s="171"/>
      <c r="H12" s="171"/>
      <c r="I12" s="144"/>
      <c r="J12" s="144"/>
      <c r="K12" s="171"/>
      <c r="L12" s="171"/>
      <c r="M12" s="171"/>
      <c r="N12" s="171"/>
      <c r="O12" s="171"/>
      <c r="P12" s="165"/>
      <c r="Q12" s="171"/>
      <c r="R12" s="171"/>
      <c r="S12" s="171"/>
      <c r="T12" s="171"/>
      <c r="U12" s="171"/>
      <c r="V12" s="165"/>
      <c r="W12" s="165"/>
      <c r="X12" s="165"/>
      <c r="Y12" s="165"/>
      <c r="Z12" s="171"/>
      <c r="AA12" s="171"/>
      <c r="AB12" s="165"/>
      <c r="AC12" s="165"/>
      <c r="AD12" s="171"/>
      <c r="AE12" s="171"/>
      <c r="AF12" s="169"/>
      <c r="AG12" s="169"/>
      <c r="AH12" s="171"/>
      <c r="AI12" s="171"/>
      <c r="AJ12" s="169"/>
      <c r="AK12" s="169"/>
      <c r="AL12" s="165"/>
      <c r="AM12" s="165"/>
      <c r="AN12" s="165"/>
      <c r="AW12" s="165"/>
    </row>
    <row r="13" spans="1:61" s="128" customFormat="1" ht="13.9" customHeight="1" x14ac:dyDescent="0.15">
      <c r="B13" s="392" t="s">
        <v>96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172"/>
      <c r="R13" s="172"/>
      <c r="S13" s="172"/>
      <c r="T13" s="172"/>
      <c r="U13" s="172"/>
      <c r="V13" s="172"/>
      <c r="W13" s="130"/>
      <c r="X13" s="130"/>
      <c r="Y13" s="130"/>
      <c r="Z13" s="130"/>
      <c r="AA13" s="130"/>
      <c r="AB13" s="130"/>
      <c r="AC13" s="130"/>
      <c r="AD13" s="130"/>
      <c r="AE13" s="130"/>
      <c r="AF13" s="379" t="s">
        <v>36</v>
      </c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173"/>
      <c r="AV13" s="173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</row>
    <row r="14" spans="1:61" s="174" customFormat="1" ht="13.9" customHeight="1" x14ac:dyDescent="0.15">
      <c r="B14" s="347" t="s">
        <v>157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34" t="s">
        <v>2</v>
      </c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</row>
    <row r="15" spans="1:61" s="174" customFormat="1" ht="13.9" customHeight="1" x14ac:dyDescent="0.15">
      <c r="B15" s="347" t="s">
        <v>156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56"/>
      <c r="W15" s="356"/>
      <c r="X15" s="356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56"/>
      <c r="AT15" s="356"/>
      <c r="AU15" s="356"/>
      <c r="AW15" s="377"/>
      <c r="AX15" s="377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</row>
    <row r="16" spans="1:61" s="177" customFormat="1" ht="15.95" customHeight="1" x14ac:dyDescent="0.15">
      <c r="B16" s="305" t="s">
        <v>37</v>
      </c>
      <c r="C16" s="297" t="s">
        <v>168</v>
      </c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307"/>
      <c r="S16" s="309" t="s">
        <v>3</v>
      </c>
      <c r="T16" s="327" t="s">
        <v>136</v>
      </c>
      <c r="U16" s="327" t="s">
        <v>137</v>
      </c>
      <c r="V16" s="297" t="s">
        <v>153</v>
      </c>
      <c r="W16" s="298"/>
      <c r="X16" s="299"/>
      <c r="Y16" s="303" t="s">
        <v>97</v>
      </c>
      <c r="Z16" s="297" t="s">
        <v>169</v>
      </c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307"/>
      <c r="AP16" s="309" t="s">
        <v>3</v>
      </c>
      <c r="AQ16" s="395" t="s">
        <v>139</v>
      </c>
      <c r="AR16" s="395" t="s">
        <v>138</v>
      </c>
      <c r="AS16" s="297" t="s">
        <v>153</v>
      </c>
      <c r="AT16" s="298"/>
      <c r="AU16" s="299"/>
      <c r="AW16" s="176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</row>
    <row r="17" spans="2:61" s="177" customFormat="1" ht="15.95" customHeight="1" x14ac:dyDescent="0.15">
      <c r="B17" s="306"/>
      <c r="C17" s="300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8"/>
      <c r="S17" s="310"/>
      <c r="T17" s="328"/>
      <c r="U17" s="328"/>
      <c r="V17" s="300"/>
      <c r="W17" s="301"/>
      <c r="X17" s="302"/>
      <c r="Y17" s="304"/>
      <c r="Z17" s="300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8"/>
      <c r="AP17" s="310"/>
      <c r="AQ17" s="395"/>
      <c r="AR17" s="395"/>
      <c r="AS17" s="300"/>
      <c r="AT17" s="301"/>
      <c r="AU17" s="302"/>
      <c r="AW17" s="176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</row>
    <row r="18" spans="2:61" s="174" customFormat="1" ht="17.100000000000001" customHeight="1" x14ac:dyDescent="0.15">
      <c r="B18" s="179">
        <v>1</v>
      </c>
      <c r="C18" s="390" t="s">
        <v>135</v>
      </c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180" t="s">
        <v>4</v>
      </c>
      <c r="T18" s="220">
        <v>2</v>
      </c>
      <c r="U18" s="220"/>
      <c r="V18" s="286"/>
      <c r="W18" s="287"/>
      <c r="X18" s="288"/>
      <c r="Y18" s="181">
        <v>100</v>
      </c>
      <c r="Z18" s="329" t="s">
        <v>5</v>
      </c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182" t="s">
        <v>6</v>
      </c>
      <c r="AQ18" s="220">
        <v>2</v>
      </c>
      <c r="AR18" s="220"/>
      <c r="AS18" s="286"/>
      <c r="AT18" s="287"/>
      <c r="AU18" s="288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</row>
    <row r="19" spans="2:61" s="174" customFormat="1" ht="17.100000000000001" customHeight="1" x14ac:dyDescent="0.15">
      <c r="B19" s="179">
        <v>2</v>
      </c>
      <c r="C19" s="337" t="s">
        <v>174</v>
      </c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182" t="s">
        <v>4</v>
      </c>
      <c r="T19" s="220">
        <v>2</v>
      </c>
      <c r="U19" s="220"/>
      <c r="V19" s="286"/>
      <c r="W19" s="287"/>
      <c r="X19" s="288"/>
      <c r="Y19" s="181">
        <v>101</v>
      </c>
      <c r="Z19" s="329" t="s">
        <v>7</v>
      </c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182" t="s">
        <v>6</v>
      </c>
      <c r="AQ19" s="220">
        <v>2</v>
      </c>
      <c r="AR19" s="220"/>
      <c r="AS19" s="286"/>
      <c r="AT19" s="287"/>
      <c r="AU19" s="288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</row>
    <row r="20" spans="2:61" s="174" customFormat="1" ht="17.100000000000001" customHeight="1" x14ac:dyDescent="0.15">
      <c r="B20" s="179">
        <v>3</v>
      </c>
      <c r="C20" s="329" t="s">
        <v>148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182" t="s">
        <v>4</v>
      </c>
      <c r="T20" s="220">
        <v>2</v>
      </c>
      <c r="U20" s="220"/>
      <c r="V20" s="286"/>
      <c r="W20" s="287"/>
      <c r="X20" s="288"/>
      <c r="Y20" s="181">
        <v>102</v>
      </c>
      <c r="Z20" s="329" t="s">
        <v>175</v>
      </c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182" t="s">
        <v>6</v>
      </c>
      <c r="AQ20" s="220">
        <v>2</v>
      </c>
      <c r="AR20" s="220"/>
      <c r="AS20" s="286"/>
      <c r="AT20" s="287"/>
      <c r="AU20" s="288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</row>
    <row r="21" spans="2:61" s="174" customFormat="1" ht="17.100000000000001" customHeight="1" x14ac:dyDescent="0.15">
      <c r="B21" s="179">
        <v>4</v>
      </c>
      <c r="C21" s="337" t="s">
        <v>176</v>
      </c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182" t="s">
        <v>4</v>
      </c>
      <c r="T21" s="220">
        <v>2</v>
      </c>
      <c r="U21" s="220"/>
      <c r="V21" s="286"/>
      <c r="W21" s="287"/>
      <c r="X21" s="288"/>
      <c r="Y21" s="181">
        <v>103</v>
      </c>
      <c r="Z21" s="329" t="s">
        <v>177</v>
      </c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182" t="s">
        <v>6</v>
      </c>
      <c r="AQ21" s="220">
        <v>2</v>
      </c>
      <c r="AR21" s="220"/>
      <c r="AS21" s="286"/>
      <c r="AT21" s="287"/>
      <c r="AU21" s="288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</row>
    <row r="22" spans="2:61" s="174" customFormat="1" ht="17.100000000000001" customHeight="1" x14ac:dyDescent="0.15">
      <c r="B22" s="179">
        <v>5</v>
      </c>
      <c r="C22" s="337" t="s">
        <v>200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182" t="s">
        <v>8</v>
      </c>
      <c r="T22" s="220">
        <v>2</v>
      </c>
      <c r="U22" s="220"/>
      <c r="V22" s="286"/>
      <c r="W22" s="287"/>
      <c r="X22" s="288"/>
      <c r="Y22" s="181">
        <v>104</v>
      </c>
      <c r="Z22" s="329" t="s">
        <v>201</v>
      </c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182" t="s">
        <v>6</v>
      </c>
      <c r="AQ22" s="220">
        <v>2</v>
      </c>
      <c r="AR22" s="220"/>
      <c r="AS22" s="286"/>
      <c r="AT22" s="287"/>
      <c r="AU22" s="288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</row>
    <row r="23" spans="2:61" s="174" customFormat="1" ht="17.100000000000001" customHeight="1" x14ac:dyDescent="0.15">
      <c r="B23" s="179">
        <v>6</v>
      </c>
      <c r="C23" s="337" t="s">
        <v>147</v>
      </c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182" t="s">
        <v>8</v>
      </c>
      <c r="T23" s="220">
        <v>2</v>
      </c>
      <c r="U23" s="220"/>
      <c r="V23" s="286"/>
      <c r="W23" s="287"/>
      <c r="X23" s="288"/>
      <c r="Y23" s="214">
        <v>105</v>
      </c>
      <c r="Z23" s="419" t="s">
        <v>179</v>
      </c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183" t="s">
        <v>6</v>
      </c>
      <c r="AQ23" s="220">
        <v>6</v>
      </c>
      <c r="AR23" s="220"/>
      <c r="AS23" s="286"/>
      <c r="AT23" s="287"/>
      <c r="AU23" s="288"/>
      <c r="AW23" s="176"/>
      <c r="AX23" s="377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</row>
    <row r="24" spans="2:61" s="174" customFormat="1" ht="17.100000000000001" customHeight="1" x14ac:dyDescent="0.15">
      <c r="B24" s="179">
        <v>7</v>
      </c>
      <c r="C24" s="337" t="s">
        <v>10</v>
      </c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182" t="s">
        <v>4</v>
      </c>
      <c r="T24" s="220">
        <v>2</v>
      </c>
      <c r="U24" s="220"/>
      <c r="V24" s="286"/>
      <c r="W24" s="287"/>
      <c r="X24" s="288"/>
      <c r="Y24" s="181">
        <v>106</v>
      </c>
      <c r="Z24" s="329" t="s">
        <v>180</v>
      </c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182" t="s">
        <v>6</v>
      </c>
      <c r="AQ24" s="220">
        <v>2</v>
      </c>
      <c r="AR24" s="220"/>
      <c r="AS24" s="286"/>
      <c r="AT24" s="287"/>
      <c r="AU24" s="288"/>
      <c r="AW24" s="176"/>
      <c r="AX24" s="377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</row>
    <row r="25" spans="2:61" s="174" customFormat="1" ht="17.100000000000001" customHeight="1" x14ac:dyDescent="0.15">
      <c r="B25" s="179">
        <v>8</v>
      </c>
      <c r="C25" s="337" t="s">
        <v>13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52"/>
      <c r="S25" s="182" t="s">
        <v>4</v>
      </c>
      <c r="T25" s="220">
        <v>2</v>
      </c>
      <c r="U25" s="220"/>
      <c r="V25" s="286"/>
      <c r="W25" s="287"/>
      <c r="X25" s="288"/>
      <c r="Y25" s="181">
        <v>107</v>
      </c>
      <c r="Z25" s="329" t="s">
        <v>181</v>
      </c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182" t="s">
        <v>6</v>
      </c>
      <c r="AQ25" s="220">
        <v>2</v>
      </c>
      <c r="AR25" s="220"/>
      <c r="AS25" s="286"/>
      <c r="AT25" s="287"/>
      <c r="AU25" s="288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</row>
    <row r="26" spans="2:61" s="174" customFormat="1" ht="17.100000000000001" customHeight="1" x14ac:dyDescent="0.15">
      <c r="B26" s="179">
        <v>9</v>
      </c>
      <c r="C26" s="337" t="s">
        <v>15</v>
      </c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182" t="s">
        <v>8</v>
      </c>
      <c r="T26" s="220">
        <v>2</v>
      </c>
      <c r="U26" s="220"/>
      <c r="V26" s="286"/>
      <c r="W26" s="287"/>
      <c r="X26" s="288"/>
      <c r="Y26" s="181">
        <v>108</v>
      </c>
      <c r="Z26" s="329" t="s">
        <v>182</v>
      </c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182" t="s">
        <v>6</v>
      </c>
      <c r="AQ26" s="220">
        <v>2</v>
      </c>
      <c r="AR26" s="220"/>
      <c r="AS26" s="286"/>
      <c r="AT26" s="287"/>
      <c r="AU26" s="288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</row>
    <row r="27" spans="2:61" s="174" customFormat="1" ht="17.100000000000001" customHeight="1" x14ac:dyDescent="0.15">
      <c r="B27" s="179">
        <v>10</v>
      </c>
      <c r="C27" s="357" t="s">
        <v>45</v>
      </c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182" t="s">
        <v>4</v>
      </c>
      <c r="T27" s="220">
        <v>2</v>
      </c>
      <c r="U27" s="220"/>
      <c r="V27" s="286"/>
      <c r="W27" s="287"/>
      <c r="X27" s="288"/>
      <c r="Y27" s="181">
        <v>109</v>
      </c>
      <c r="Z27" s="329" t="s">
        <v>183</v>
      </c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182" t="s">
        <v>6</v>
      </c>
      <c r="AQ27" s="220">
        <v>2</v>
      </c>
      <c r="AR27" s="220"/>
      <c r="AS27" s="286"/>
      <c r="AT27" s="287"/>
      <c r="AU27" s="288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</row>
    <row r="28" spans="2:61" s="174" customFormat="1" ht="17.100000000000001" customHeight="1" x14ac:dyDescent="0.15">
      <c r="B28" s="179">
        <v>11</v>
      </c>
      <c r="C28" s="337" t="s">
        <v>184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52"/>
      <c r="S28" s="182" t="s">
        <v>12</v>
      </c>
      <c r="T28" s="220">
        <v>2</v>
      </c>
      <c r="U28" s="220"/>
      <c r="V28" s="286"/>
      <c r="W28" s="287"/>
      <c r="X28" s="288"/>
      <c r="Y28" s="181">
        <v>110</v>
      </c>
      <c r="Z28" s="329" t="s">
        <v>185</v>
      </c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182" t="s">
        <v>6</v>
      </c>
      <c r="AQ28" s="220">
        <v>2</v>
      </c>
      <c r="AR28" s="220"/>
      <c r="AS28" s="286"/>
      <c r="AT28" s="287"/>
      <c r="AU28" s="288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</row>
    <row r="29" spans="2:61" s="174" customFormat="1" ht="17.100000000000001" customHeight="1" x14ac:dyDescent="0.15">
      <c r="B29" s="179">
        <v>12</v>
      </c>
      <c r="C29" s="337" t="s">
        <v>186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52"/>
      <c r="S29" s="182" t="s">
        <v>4</v>
      </c>
      <c r="T29" s="220">
        <v>2</v>
      </c>
      <c r="U29" s="220"/>
      <c r="V29" s="286"/>
      <c r="W29" s="287"/>
      <c r="X29" s="288"/>
      <c r="Y29" s="181">
        <v>111</v>
      </c>
      <c r="Z29" s="329" t="s">
        <v>187</v>
      </c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182" t="s">
        <v>6</v>
      </c>
      <c r="AQ29" s="220">
        <v>2</v>
      </c>
      <c r="AR29" s="220"/>
      <c r="AS29" s="286"/>
      <c r="AT29" s="287"/>
      <c r="AU29" s="288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</row>
    <row r="30" spans="2:61" s="174" customFormat="1" ht="17.100000000000001" customHeight="1" x14ac:dyDescent="0.15">
      <c r="B30" s="179">
        <v>13</v>
      </c>
      <c r="C30" s="337" t="s">
        <v>18</v>
      </c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52"/>
      <c r="S30" s="182" t="s">
        <v>4</v>
      </c>
      <c r="T30" s="220">
        <v>1</v>
      </c>
      <c r="U30" s="220"/>
      <c r="V30" s="286"/>
      <c r="W30" s="287"/>
      <c r="X30" s="288"/>
      <c r="Y30" s="181">
        <v>112</v>
      </c>
      <c r="Z30" s="329" t="s">
        <v>188</v>
      </c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182" t="s">
        <v>6</v>
      </c>
      <c r="AQ30" s="220">
        <v>2</v>
      </c>
      <c r="AR30" s="220"/>
      <c r="AS30" s="286"/>
      <c r="AT30" s="287"/>
      <c r="AU30" s="288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</row>
    <row r="31" spans="2:61" s="174" customFormat="1" ht="17.100000000000001" customHeight="1" x14ac:dyDescent="0.15">
      <c r="B31" s="179">
        <v>14</v>
      </c>
      <c r="C31" s="337" t="s">
        <v>19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52"/>
      <c r="S31" s="182" t="s">
        <v>4</v>
      </c>
      <c r="T31" s="220">
        <v>1</v>
      </c>
      <c r="U31" s="220"/>
      <c r="V31" s="286"/>
      <c r="W31" s="287"/>
      <c r="X31" s="288"/>
      <c r="Y31" s="181">
        <v>113</v>
      </c>
      <c r="Z31" s="329" t="s">
        <v>17</v>
      </c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182" t="s">
        <v>6</v>
      </c>
      <c r="AQ31" s="220">
        <v>2</v>
      </c>
      <c r="AR31" s="220"/>
      <c r="AS31" s="286"/>
      <c r="AT31" s="287"/>
      <c r="AU31" s="288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</row>
    <row r="32" spans="2:61" s="174" customFormat="1" ht="17.100000000000001" customHeight="1" x14ac:dyDescent="0.15">
      <c r="B32" s="179">
        <v>15</v>
      </c>
      <c r="C32" s="337" t="s">
        <v>20</v>
      </c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52"/>
      <c r="S32" s="182" t="s">
        <v>4</v>
      </c>
      <c r="T32" s="220">
        <v>1</v>
      </c>
      <c r="U32" s="220"/>
      <c r="V32" s="286"/>
      <c r="W32" s="287"/>
      <c r="X32" s="288"/>
      <c r="Y32" s="181">
        <v>114</v>
      </c>
      <c r="Z32" s="329" t="s">
        <v>202</v>
      </c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182" t="s">
        <v>6</v>
      </c>
      <c r="AQ32" s="220">
        <v>2</v>
      </c>
      <c r="AR32" s="220"/>
      <c r="AS32" s="286"/>
      <c r="AT32" s="287"/>
      <c r="AU32" s="288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</row>
    <row r="33" spans="2:68" s="174" customFormat="1" ht="17.100000000000001" customHeight="1" x14ac:dyDescent="0.15">
      <c r="B33" s="179">
        <v>16</v>
      </c>
      <c r="C33" s="337" t="s">
        <v>21</v>
      </c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52"/>
      <c r="S33" s="182" t="s">
        <v>8</v>
      </c>
      <c r="T33" s="220">
        <v>1</v>
      </c>
      <c r="U33" s="220"/>
      <c r="V33" s="286"/>
      <c r="W33" s="287"/>
      <c r="X33" s="288"/>
      <c r="Y33" s="181">
        <v>115</v>
      </c>
      <c r="Z33" s="329" t="s">
        <v>189</v>
      </c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182" t="s">
        <v>6</v>
      </c>
      <c r="AQ33" s="220">
        <v>2</v>
      </c>
      <c r="AR33" s="220"/>
      <c r="AS33" s="286"/>
      <c r="AT33" s="287"/>
      <c r="AU33" s="288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</row>
    <row r="34" spans="2:68" s="174" customFormat="1" ht="17.100000000000001" customHeight="1" x14ac:dyDescent="0.15">
      <c r="B34" s="179">
        <v>17</v>
      </c>
      <c r="C34" s="337" t="s">
        <v>123</v>
      </c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52"/>
      <c r="S34" s="182" t="s">
        <v>12</v>
      </c>
      <c r="T34" s="220">
        <v>1</v>
      </c>
      <c r="U34" s="220"/>
      <c r="V34" s="286"/>
      <c r="W34" s="287"/>
      <c r="X34" s="288"/>
      <c r="Y34" s="181">
        <v>116</v>
      </c>
      <c r="Z34" s="329" t="s">
        <v>190</v>
      </c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182" t="s">
        <v>6</v>
      </c>
      <c r="AQ34" s="220">
        <v>2</v>
      </c>
      <c r="AR34" s="220"/>
      <c r="AS34" s="286"/>
      <c r="AT34" s="287"/>
      <c r="AU34" s="288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</row>
    <row r="35" spans="2:68" s="174" customFormat="1" ht="17.100000000000001" customHeight="1" x14ac:dyDescent="0.15">
      <c r="B35" s="179">
        <v>18</v>
      </c>
      <c r="C35" s="337" t="s">
        <v>133</v>
      </c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182" t="s">
        <v>4</v>
      </c>
      <c r="T35" s="220">
        <v>1</v>
      </c>
      <c r="U35" s="220"/>
      <c r="V35" s="286"/>
      <c r="W35" s="287"/>
      <c r="X35" s="288"/>
      <c r="Y35" s="181">
        <v>117</v>
      </c>
      <c r="Z35" s="329" t="s">
        <v>191</v>
      </c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182" t="s">
        <v>6</v>
      </c>
      <c r="AQ35" s="220">
        <v>2</v>
      </c>
      <c r="AR35" s="220"/>
      <c r="AS35" s="286"/>
      <c r="AT35" s="287"/>
      <c r="AU35" s="288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</row>
    <row r="36" spans="2:68" s="174" customFormat="1" ht="17.100000000000001" customHeight="1" x14ac:dyDescent="0.15">
      <c r="B36" s="179">
        <v>19</v>
      </c>
      <c r="C36" s="337" t="s">
        <v>23</v>
      </c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182" t="s">
        <v>4</v>
      </c>
      <c r="T36" s="220">
        <v>1</v>
      </c>
      <c r="U36" s="220"/>
      <c r="V36" s="286"/>
      <c r="W36" s="287"/>
      <c r="X36" s="288"/>
      <c r="Y36" s="181">
        <v>118</v>
      </c>
      <c r="Z36" s="329" t="s">
        <v>192</v>
      </c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182" t="s">
        <v>6</v>
      </c>
      <c r="AQ36" s="220">
        <v>2</v>
      </c>
      <c r="AR36" s="220"/>
      <c r="AS36" s="286"/>
      <c r="AT36" s="287"/>
      <c r="AU36" s="288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</row>
    <row r="37" spans="2:68" s="174" customFormat="1" ht="17.100000000000001" customHeight="1" x14ac:dyDescent="0.15">
      <c r="B37" s="179">
        <v>20</v>
      </c>
      <c r="C37" s="337" t="s">
        <v>24</v>
      </c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182" t="s">
        <v>4</v>
      </c>
      <c r="T37" s="220">
        <v>1</v>
      </c>
      <c r="U37" s="220"/>
      <c r="V37" s="286"/>
      <c r="W37" s="287"/>
      <c r="X37" s="288"/>
      <c r="Y37" s="181">
        <v>119</v>
      </c>
      <c r="Z37" s="359" t="s">
        <v>158</v>
      </c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180" t="s">
        <v>16</v>
      </c>
      <c r="AQ37" s="220">
        <v>2</v>
      </c>
      <c r="AR37" s="220"/>
      <c r="AS37" s="286"/>
      <c r="AT37" s="287"/>
      <c r="AU37" s="288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</row>
    <row r="38" spans="2:68" s="174" customFormat="1" ht="17.100000000000001" customHeight="1" x14ac:dyDescent="0.15">
      <c r="B38" s="179">
        <v>21</v>
      </c>
      <c r="C38" s="337" t="s">
        <v>25</v>
      </c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182" t="s">
        <v>4</v>
      </c>
      <c r="T38" s="220">
        <v>1</v>
      </c>
      <c r="U38" s="220"/>
      <c r="V38" s="286"/>
      <c r="W38" s="287"/>
      <c r="X38" s="288"/>
      <c r="Y38" s="181">
        <v>120</v>
      </c>
      <c r="Z38" s="329" t="s">
        <v>203</v>
      </c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182" t="s">
        <v>6</v>
      </c>
      <c r="AQ38" s="220">
        <v>2</v>
      </c>
      <c r="AR38" s="220"/>
      <c r="AS38" s="286"/>
      <c r="AT38" s="287"/>
      <c r="AU38" s="288"/>
      <c r="AW38" s="176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176"/>
      <c r="BO38" s="207"/>
      <c r="BP38" s="207"/>
    </row>
    <row r="39" spans="2:68" s="174" customFormat="1" ht="17.100000000000001" customHeight="1" x14ac:dyDescent="0.15">
      <c r="B39" s="179">
        <v>22</v>
      </c>
      <c r="C39" s="337" t="s">
        <v>193</v>
      </c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182" t="s">
        <v>14</v>
      </c>
      <c r="T39" s="220">
        <v>2</v>
      </c>
      <c r="U39" s="220"/>
      <c r="V39" s="286"/>
      <c r="W39" s="287"/>
      <c r="X39" s="288"/>
      <c r="Y39" s="181">
        <v>121</v>
      </c>
      <c r="Z39" s="329" t="s">
        <v>194</v>
      </c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182" t="s">
        <v>6</v>
      </c>
      <c r="AQ39" s="220">
        <v>2</v>
      </c>
      <c r="AR39" s="220"/>
      <c r="AS39" s="286"/>
      <c r="AT39" s="287"/>
      <c r="AU39" s="288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</row>
    <row r="40" spans="2:68" s="174" customFormat="1" ht="17.100000000000001" customHeight="1" thickBot="1" x14ac:dyDescent="0.2">
      <c r="B40" s="179">
        <v>23</v>
      </c>
      <c r="C40" s="337" t="s">
        <v>195</v>
      </c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182" t="s">
        <v>4</v>
      </c>
      <c r="T40" s="220">
        <v>2</v>
      </c>
      <c r="U40" s="220"/>
      <c r="V40" s="286"/>
      <c r="W40" s="287"/>
      <c r="X40" s="288"/>
      <c r="Y40" s="184">
        <v>122</v>
      </c>
      <c r="Z40" s="397" t="s">
        <v>106</v>
      </c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185" t="s">
        <v>6</v>
      </c>
      <c r="AQ40" s="237">
        <v>2</v>
      </c>
      <c r="AR40" s="237"/>
      <c r="AS40" s="289"/>
      <c r="AT40" s="290"/>
      <c r="AU40" s="291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</row>
    <row r="41" spans="2:68" s="174" customFormat="1" ht="17.100000000000001" customHeight="1" x14ac:dyDescent="0.15">
      <c r="B41" s="179">
        <v>24</v>
      </c>
      <c r="C41" s="337" t="s">
        <v>26</v>
      </c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182" t="s">
        <v>9</v>
      </c>
      <c r="T41" s="220">
        <v>2</v>
      </c>
      <c r="U41" s="220"/>
      <c r="V41" s="286"/>
      <c r="W41" s="287"/>
      <c r="X41" s="288"/>
      <c r="Y41" s="229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2"/>
      <c r="AP41" s="230"/>
      <c r="AQ41" s="231"/>
      <c r="AR41" s="231"/>
      <c r="AS41" s="292"/>
      <c r="AT41" s="293"/>
      <c r="AU41" s="294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</row>
    <row r="42" spans="2:68" s="174" customFormat="1" ht="17.100000000000001" customHeight="1" x14ac:dyDescent="0.15">
      <c r="B42" s="179">
        <v>25</v>
      </c>
      <c r="C42" s="337" t="s">
        <v>234</v>
      </c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186" t="s">
        <v>9</v>
      </c>
      <c r="T42" s="220">
        <v>2</v>
      </c>
      <c r="U42" s="220"/>
      <c r="V42" s="286"/>
      <c r="W42" s="287"/>
      <c r="X42" s="288"/>
      <c r="Y42" s="232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1"/>
      <c r="AP42" s="233"/>
      <c r="AQ42" s="234"/>
      <c r="AR42" s="234"/>
      <c r="AS42" s="286"/>
      <c r="AT42" s="287"/>
      <c r="AU42" s="288"/>
      <c r="AW42" s="176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</row>
    <row r="43" spans="2:68" s="174" customFormat="1" ht="17.100000000000001" customHeight="1" x14ac:dyDescent="0.15">
      <c r="B43" s="179">
        <v>26</v>
      </c>
      <c r="C43" s="337" t="s">
        <v>27</v>
      </c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182" t="s">
        <v>4</v>
      </c>
      <c r="T43" s="220">
        <v>2</v>
      </c>
      <c r="U43" s="220"/>
      <c r="V43" s="286"/>
      <c r="W43" s="287"/>
      <c r="X43" s="288"/>
      <c r="Y43" s="235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9"/>
      <c r="AP43" s="236"/>
      <c r="AQ43" s="225"/>
      <c r="AR43" s="225"/>
      <c r="AS43" s="270"/>
      <c r="AT43" s="271"/>
      <c r="AU43" s="272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</row>
    <row r="44" spans="2:68" s="174" customFormat="1" ht="17.100000000000001" customHeight="1" x14ac:dyDescent="0.15">
      <c r="B44" s="179">
        <v>27</v>
      </c>
      <c r="C44" s="337" t="s">
        <v>28</v>
      </c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182" t="s">
        <v>4</v>
      </c>
      <c r="T44" s="220">
        <v>2</v>
      </c>
      <c r="U44" s="220"/>
      <c r="V44" s="286"/>
      <c r="W44" s="287"/>
      <c r="X44" s="288"/>
      <c r="Y44" s="322">
        <f>SUM(AQ18:AQ43)</f>
        <v>50</v>
      </c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4" t="s">
        <v>154</v>
      </c>
      <c r="AQ44" s="325"/>
      <c r="AR44" s="325"/>
      <c r="AS44" s="326">
        <f>SUM(AR18:AR43)</f>
        <v>0</v>
      </c>
      <c r="AT44" s="326"/>
      <c r="AU44" s="215" t="s">
        <v>155</v>
      </c>
      <c r="AW44" s="176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</row>
    <row r="45" spans="2:68" s="174" customFormat="1" ht="17.100000000000001" customHeight="1" x14ac:dyDescent="0.15">
      <c r="B45" s="179">
        <v>28</v>
      </c>
      <c r="C45" s="337" t="s">
        <v>235</v>
      </c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186" t="s">
        <v>9</v>
      </c>
      <c r="T45" s="220">
        <v>4</v>
      </c>
      <c r="U45" s="220"/>
      <c r="V45" s="286"/>
      <c r="W45" s="287"/>
      <c r="X45" s="288"/>
      <c r="Y45" s="175"/>
      <c r="AT45" s="175"/>
      <c r="AU45" s="175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</row>
    <row r="46" spans="2:68" s="174" customFormat="1" ht="17.100000000000001" customHeight="1" x14ac:dyDescent="0.15">
      <c r="B46" s="188">
        <v>29</v>
      </c>
      <c r="C46" s="337" t="s">
        <v>196</v>
      </c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182" t="s">
        <v>14</v>
      </c>
      <c r="T46" s="220">
        <v>2</v>
      </c>
      <c r="U46" s="220"/>
      <c r="V46" s="286"/>
      <c r="W46" s="287"/>
      <c r="X46" s="288"/>
      <c r="Y46" s="175"/>
      <c r="Z46" s="396" t="s">
        <v>95</v>
      </c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6"/>
      <c r="AQ46" s="396"/>
      <c r="AT46" s="175"/>
      <c r="AU46" s="175"/>
      <c r="AW46" s="377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</row>
    <row r="47" spans="2:68" s="174" customFormat="1" ht="17.100000000000001" customHeight="1" x14ac:dyDescent="0.15">
      <c r="B47" s="179">
        <v>30</v>
      </c>
      <c r="C47" s="337" t="s">
        <v>29</v>
      </c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182" t="s">
        <v>4</v>
      </c>
      <c r="T47" s="220">
        <v>1</v>
      </c>
      <c r="U47" s="220"/>
      <c r="V47" s="286"/>
      <c r="W47" s="287"/>
      <c r="X47" s="288"/>
      <c r="Y47" s="175"/>
      <c r="Z47" s="399" t="s">
        <v>38</v>
      </c>
      <c r="AA47" s="335"/>
      <c r="AB47" s="335"/>
      <c r="AC47" s="365"/>
      <c r="AD47" s="364" t="s">
        <v>38</v>
      </c>
      <c r="AE47" s="335"/>
      <c r="AF47" s="335"/>
      <c r="AG47" s="365"/>
      <c r="AH47" s="364" t="s">
        <v>38</v>
      </c>
      <c r="AI47" s="335"/>
      <c r="AJ47" s="335"/>
      <c r="AK47" s="365"/>
      <c r="AL47" s="364" t="s">
        <v>38</v>
      </c>
      <c r="AM47" s="365"/>
      <c r="AN47" s="403" t="s">
        <v>46</v>
      </c>
      <c r="AO47" s="404"/>
      <c r="AP47" s="404"/>
      <c r="AQ47" s="404"/>
      <c r="AR47" s="404"/>
      <c r="AS47" s="405"/>
      <c r="AT47" s="175"/>
      <c r="AU47" s="175"/>
      <c r="AW47" s="377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</row>
    <row r="48" spans="2:68" s="174" customFormat="1" ht="17.100000000000001" customHeight="1" x14ac:dyDescent="0.15">
      <c r="B48" s="179">
        <v>31</v>
      </c>
      <c r="C48" s="337" t="s">
        <v>197</v>
      </c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182" t="s">
        <v>126</v>
      </c>
      <c r="T48" s="220">
        <v>2</v>
      </c>
      <c r="U48" s="220"/>
      <c r="V48" s="286"/>
      <c r="W48" s="287"/>
      <c r="X48" s="288"/>
      <c r="Y48" s="175"/>
      <c r="Z48" s="400"/>
      <c r="AA48" s="367"/>
      <c r="AB48" s="367"/>
      <c r="AC48" s="368"/>
      <c r="AD48" s="366"/>
      <c r="AE48" s="367"/>
      <c r="AF48" s="367"/>
      <c r="AG48" s="368"/>
      <c r="AH48" s="366"/>
      <c r="AI48" s="367"/>
      <c r="AJ48" s="367"/>
      <c r="AK48" s="368"/>
      <c r="AL48" s="366"/>
      <c r="AM48" s="368"/>
      <c r="AN48" s="406"/>
      <c r="AO48" s="407"/>
      <c r="AP48" s="407"/>
      <c r="AQ48" s="407"/>
      <c r="AR48" s="407"/>
      <c r="AS48" s="408"/>
      <c r="AT48" s="175"/>
      <c r="AU48" s="175"/>
      <c r="AW48" s="176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</row>
    <row r="49" spans="2:95" s="174" customFormat="1" ht="17.100000000000001" customHeight="1" x14ac:dyDescent="0.15">
      <c r="B49" s="188">
        <v>32</v>
      </c>
      <c r="C49" s="337" t="s">
        <v>30</v>
      </c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182" t="s">
        <v>4</v>
      </c>
      <c r="T49" s="220">
        <v>1</v>
      </c>
      <c r="U49" s="220"/>
      <c r="V49" s="286"/>
      <c r="W49" s="287"/>
      <c r="X49" s="288"/>
      <c r="Y49" s="175"/>
      <c r="Z49" s="344"/>
      <c r="AA49" s="316"/>
      <c r="AB49" s="316"/>
      <c r="AC49" s="317"/>
      <c r="AD49" s="312"/>
      <c r="AE49" s="319"/>
      <c r="AF49" s="319"/>
      <c r="AG49" s="319"/>
      <c r="AH49" s="319"/>
      <c r="AI49" s="319"/>
      <c r="AJ49" s="319"/>
      <c r="AK49" s="319"/>
      <c r="AL49" s="319"/>
      <c r="AM49" s="320"/>
      <c r="AN49" s="361" t="s">
        <v>47</v>
      </c>
      <c r="AO49" s="369"/>
      <c r="AP49" s="369"/>
      <c r="AQ49" s="369"/>
      <c r="AR49" s="369"/>
      <c r="AS49" s="370"/>
      <c r="AT49" s="175"/>
      <c r="AU49" s="175"/>
      <c r="AW49" s="176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</row>
    <row r="50" spans="2:95" s="174" customFormat="1" ht="17.100000000000001" customHeight="1" x14ac:dyDescent="0.15">
      <c r="B50" s="179">
        <v>33</v>
      </c>
      <c r="C50" s="337" t="s">
        <v>204</v>
      </c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182" t="s">
        <v>12</v>
      </c>
      <c r="T50" s="220">
        <v>1</v>
      </c>
      <c r="U50" s="220"/>
      <c r="V50" s="286"/>
      <c r="W50" s="287"/>
      <c r="X50" s="288"/>
      <c r="Y50" s="175"/>
      <c r="Z50" s="344"/>
      <c r="AA50" s="316"/>
      <c r="AB50" s="316"/>
      <c r="AC50" s="316"/>
      <c r="AD50" s="312"/>
      <c r="AE50" s="313"/>
      <c r="AF50" s="313"/>
      <c r="AG50" s="313"/>
      <c r="AH50" s="313"/>
      <c r="AI50" s="313"/>
      <c r="AJ50" s="313"/>
      <c r="AK50" s="313"/>
      <c r="AL50" s="313"/>
      <c r="AM50" s="314"/>
      <c r="AN50" s="361" t="s">
        <v>49</v>
      </c>
      <c r="AO50" s="369"/>
      <c r="AP50" s="369"/>
      <c r="AQ50" s="369"/>
      <c r="AR50" s="369"/>
      <c r="AS50" s="370"/>
      <c r="AT50" s="191"/>
      <c r="AU50" s="191"/>
      <c r="AW50" s="377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</row>
    <row r="51" spans="2:95" s="174" customFormat="1" ht="17.100000000000001" customHeight="1" x14ac:dyDescent="0.15">
      <c r="B51" s="179">
        <v>34</v>
      </c>
      <c r="C51" s="337" t="s">
        <v>205</v>
      </c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182" t="s">
        <v>128</v>
      </c>
      <c r="T51" s="220">
        <v>2</v>
      </c>
      <c r="U51" s="220"/>
      <c r="V51" s="286"/>
      <c r="W51" s="287"/>
      <c r="X51" s="288"/>
      <c r="Y51" s="175"/>
      <c r="Z51" s="344"/>
      <c r="AA51" s="316"/>
      <c r="AB51" s="316"/>
      <c r="AC51" s="317"/>
      <c r="AD51" s="315"/>
      <c r="AE51" s="345"/>
      <c r="AF51" s="345"/>
      <c r="AG51" s="346"/>
      <c r="AH51" s="315"/>
      <c r="AI51" s="345"/>
      <c r="AJ51" s="345"/>
      <c r="AK51" s="346"/>
      <c r="AL51" s="312"/>
      <c r="AM51" s="314"/>
      <c r="AN51" s="361" t="s">
        <v>127</v>
      </c>
      <c r="AO51" s="362"/>
      <c r="AP51" s="362"/>
      <c r="AQ51" s="362"/>
      <c r="AR51" s="362"/>
      <c r="AS51" s="363"/>
      <c r="AT51" s="191"/>
      <c r="AU51" s="191"/>
      <c r="AW51" s="377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</row>
    <row r="52" spans="2:95" s="174" customFormat="1" ht="17.100000000000001" customHeight="1" x14ac:dyDescent="0.15">
      <c r="B52" s="179">
        <v>35</v>
      </c>
      <c r="C52" s="337" t="s">
        <v>31</v>
      </c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182" t="s">
        <v>11</v>
      </c>
      <c r="T52" s="220">
        <v>2</v>
      </c>
      <c r="U52" s="220"/>
      <c r="V52" s="286"/>
      <c r="W52" s="287"/>
      <c r="X52" s="288"/>
      <c r="Y52" s="175"/>
      <c r="Z52" s="344"/>
      <c r="AA52" s="345"/>
      <c r="AB52" s="345"/>
      <c r="AC52" s="346"/>
      <c r="AD52" s="312"/>
      <c r="AE52" s="313"/>
      <c r="AF52" s="313"/>
      <c r="AG52" s="313"/>
      <c r="AH52" s="313"/>
      <c r="AI52" s="313"/>
      <c r="AJ52" s="313"/>
      <c r="AK52" s="313"/>
      <c r="AL52" s="313"/>
      <c r="AM52" s="314"/>
      <c r="AN52" s="361" t="s">
        <v>48</v>
      </c>
      <c r="AO52" s="362"/>
      <c r="AP52" s="362"/>
      <c r="AQ52" s="362"/>
      <c r="AR52" s="362"/>
      <c r="AS52" s="363"/>
      <c r="AW52" s="377"/>
    </row>
    <row r="53" spans="2:95" s="174" customFormat="1" ht="17.100000000000001" customHeight="1" x14ac:dyDescent="0.15">
      <c r="B53" s="179">
        <v>36</v>
      </c>
      <c r="C53" s="337" t="s">
        <v>206</v>
      </c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186" t="s">
        <v>11</v>
      </c>
      <c r="T53" s="220">
        <v>2</v>
      </c>
      <c r="U53" s="220"/>
      <c r="V53" s="286"/>
      <c r="W53" s="287"/>
      <c r="X53" s="288"/>
      <c r="Y53" s="175"/>
      <c r="Z53" s="344"/>
      <c r="AA53" s="345"/>
      <c r="AB53" s="345"/>
      <c r="AC53" s="346"/>
      <c r="AD53" s="312"/>
      <c r="AE53" s="313"/>
      <c r="AF53" s="313"/>
      <c r="AG53" s="313"/>
      <c r="AH53" s="313"/>
      <c r="AI53" s="313"/>
      <c r="AJ53" s="313"/>
      <c r="AK53" s="313"/>
      <c r="AL53" s="313"/>
      <c r="AM53" s="314"/>
      <c r="AN53" s="361" t="s">
        <v>236</v>
      </c>
      <c r="AO53" s="362"/>
      <c r="AP53" s="362"/>
      <c r="AQ53" s="362"/>
      <c r="AR53" s="362"/>
      <c r="AS53" s="363"/>
      <c r="AT53" s="192"/>
      <c r="AU53" s="193"/>
      <c r="AW53" s="176"/>
    </row>
    <row r="54" spans="2:95" s="174" customFormat="1" ht="17.100000000000001" customHeight="1" x14ac:dyDescent="0.15">
      <c r="B54" s="179">
        <v>37</v>
      </c>
      <c r="C54" s="337" t="s">
        <v>32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182" t="s">
        <v>12</v>
      </c>
      <c r="T54" s="220">
        <v>2</v>
      </c>
      <c r="U54" s="220"/>
      <c r="V54" s="286"/>
      <c r="W54" s="287"/>
      <c r="X54" s="288"/>
      <c r="Y54" s="175"/>
      <c r="Z54" s="344"/>
      <c r="AA54" s="345"/>
      <c r="AB54" s="345"/>
      <c r="AC54" s="346"/>
      <c r="AD54" s="312"/>
      <c r="AE54" s="313"/>
      <c r="AF54" s="313"/>
      <c r="AG54" s="313"/>
      <c r="AH54" s="313"/>
      <c r="AI54" s="313"/>
      <c r="AJ54" s="313"/>
      <c r="AK54" s="313"/>
      <c r="AL54" s="313"/>
      <c r="AM54" s="314"/>
      <c r="AN54" s="339" t="s">
        <v>50</v>
      </c>
      <c r="AO54" s="340"/>
      <c r="AP54" s="340"/>
      <c r="AQ54" s="340"/>
      <c r="AR54" s="340"/>
      <c r="AS54" s="341"/>
      <c r="AT54" s="193"/>
      <c r="AU54" s="193"/>
      <c r="AW54" s="176"/>
    </row>
    <row r="55" spans="2:95" s="174" customFormat="1" ht="17.100000000000001" customHeight="1" x14ac:dyDescent="0.15">
      <c r="B55" s="179">
        <v>38</v>
      </c>
      <c r="C55" s="337" t="s">
        <v>207</v>
      </c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182" t="s">
        <v>12</v>
      </c>
      <c r="T55" s="220">
        <v>2</v>
      </c>
      <c r="U55" s="220"/>
      <c r="V55" s="286"/>
      <c r="W55" s="287"/>
      <c r="X55" s="288"/>
      <c r="Y55" s="175"/>
      <c r="Z55" s="344"/>
      <c r="AA55" s="345"/>
      <c r="AB55" s="345"/>
      <c r="AC55" s="346"/>
      <c r="AD55" s="315"/>
      <c r="AE55" s="316"/>
      <c r="AF55" s="316"/>
      <c r="AG55" s="317"/>
      <c r="AH55" s="318"/>
      <c r="AI55" s="319"/>
      <c r="AJ55" s="319"/>
      <c r="AK55" s="319"/>
      <c r="AL55" s="319"/>
      <c r="AM55" s="320"/>
      <c r="AN55" s="339" t="s">
        <v>140</v>
      </c>
      <c r="AO55" s="340"/>
      <c r="AP55" s="340"/>
      <c r="AQ55" s="340"/>
      <c r="AR55" s="340"/>
      <c r="AS55" s="341"/>
      <c r="AT55" s="189"/>
      <c r="AU55" s="189"/>
      <c r="AV55" s="191"/>
      <c r="AW55" s="176"/>
    </row>
    <row r="56" spans="2:95" s="174" customFormat="1" ht="17.100000000000001" customHeight="1" x14ac:dyDescent="0.15">
      <c r="B56" s="179">
        <v>39</v>
      </c>
      <c r="C56" s="337" t="s">
        <v>34</v>
      </c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182" t="s">
        <v>8</v>
      </c>
      <c r="T56" s="220">
        <v>2</v>
      </c>
      <c r="U56" s="220"/>
      <c r="V56" s="286"/>
      <c r="W56" s="287"/>
      <c r="X56" s="288"/>
      <c r="Y56" s="175"/>
      <c r="Z56" s="331"/>
      <c r="AA56" s="332"/>
      <c r="AB56" s="332"/>
      <c r="AC56" s="332"/>
      <c r="AD56" s="331"/>
      <c r="AE56" s="332"/>
      <c r="AF56" s="332"/>
      <c r="AG56" s="332"/>
      <c r="AH56" s="335"/>
      <c r="AI56" s="336"/>
      <c r="AJ56" s="336"/>
      <c r="AK56" s="336"/>
      <c r="AL56" s="336"/>
      <c r="AM56" s="336"/>
      <c r="AN56" s="342"/>
      <c r="AO56" s="342"/>
      <c r="AP56" s="342"/>
      <c r="AQ56" s="342"/>
      <c r="AR56" s="342"/>
      <c r="AS56" s="342"/>
      <c r="AT56" s="189"/>
      <c r="AU56" s="189"/>
      <c r="AW56" s="176"/>
    </row>
    <row r="57" spans="2:95" s="174" customFormat="1" ht="17.100000000000001" customHeight="1" thickBot="1" x14ac:dyDescent="0.2">
      <c r="B57" s="179">
        <v>40</v>
      </c>
      <c r="C57" s="337" t="s">
        <v>170</v>
      </c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186" t="s">
        <v>11</v>
      </c>
      <c r="T57" s="220">
        <v>4</v>
      </c>
      <c r="U57" s="220"/>
      <c r="V57" s="286"/>
      <c r="W57" s="287"/>
      <c r="X57" s="288"/>
      <c r="Y57" s="175"/>
      <c r="Z57" s="418" t="s">
        <v>141</v>
      </c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18"/>
      <c r="AP57" s="194"/>
      <c r="AQ57" s="194"/>
      <c r="AR57" s="176"/>
      <c r="AS57" s="189"/>
      <c r="AT57" s="189"/>
      <c r="AU57" s="189"/>
      <c r="AW57" s="176"/>
    </row>
    <row r="58" spans="2:95" s="174" customFormat="1" ht="17.100000000000001" customHeight="1" x14ac:dyDescent="0.15">
      <c r="B58" s="179">
        <v>41</v>
      </c>
      <c r="C58" s="337" t="s">
        <v>208</v>
      </c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182" t="s">
        <v>4</v>
      </c>
      <c r="T58" s="220">
        <v>2</v>
      </c>
      <c r="U58" s="220"/>
      <c r="V58" s="286"/>
      <c r="W58" s="287"/>
      <c r="X58" s="288"/>
      <c r="Y58" s="175"/>
      <c r="Z58" s="277"/>
      <c r="AA58" s="278"/>
      <c r="AB58" s="278"/>
      <c r="AC58" s="278"/>
      <c r="AD58" s="279"/>
      <c r="AE58" s="283" t="s">
        <v>137</v>
      </c>
      <c r="AF58" s="284"/>
      <c r="AG58" s="284"/>
      <c r="AH58" s="284"/>
      <c r="AI58" s="284"/>
      <c r="AJ58" s="284"/>
      <c r="AK58" s="284"/>
      <c r="AL58" s="284"/>
      <c r="AM58" s="284"/>
      <c r="AN58" s="284"/>
      <c r="AO58" s="285"/>
      <c r="AP58" s="195"/>
      <c r="AQ58" s="138"/>
      <c r="AR58" s="176"/>
      <c r="AS58" s="189"/>
      <c r="AT58" s="189"/>
      <c r="AU58" s="189"/>
      <c r="AW58" s="176"/>
    </row>
    <row r="59" spans="2:95" s="174" customFormat="1" ht="17.100000000000001" customHeight="1" thickBot="1" x14ac:dyDescent="0.2">
      <c r="B59" s="179">
        <v>42</v>
      </c>
      <c r="C59" s="337" t="s">
        <v>149</v>
      </c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182" t="s">
        <v>150</v>
      </c>
      <c r="T59" s="220">
        <v>2</v>
      </c>
      <c r="U59" s="220"/>
      <c r="V59" s="286"/>
      <c r="W59" s="287"/>
      <c r="X59" s="288"/>
      <c r="Y59" s="175"/>
      <c r="Z59" s="280"/>
      <c r="AA59" s="281"/>
      <c r="AB59" s="281"/>
      <c r="AC59" s="281"/>
      <c r="AD59" s="282"/>
      <c r="AE59" s="266" t="s">
        <v>143</v>
      </c>
      <c r="AF59" s="267"/>
      <c r="AG59" s="267"/>
      <c r="AH59" s="267"/>
      <c r="AI59" s="267"/>
      <c r="AJ59" s="267"/>
      <c r="AK59" s="267" t="s">
        <v>144</v>
      </c>
      <c r="AL59" s="267"/>
      <c r="AM59" s="267"/>
      <c r="AN59" s="268" t="s">
        <v>159</v>
      </c>
      <c r="AO59" s="269"/>
      <c r="AP59" s="196"/>
      <c r="AQ59" s="311" t="s">
        <v>160</v>
      </c>
      <c r="AR59" s="311"/>
      <c r="AS59" s="311"/>
      <c r="AT59" s="311"/>
      <c r="AU59" s="311"/>
      <c r="AW59" s="176"/>
    </row>
    <row r="60" spans="2:95" s="174" customFormat="1" ht="17.100000000000001" customHeight="1" x14ac:dyDescent="0.15">
      <c r="B60" s="188">
        <v>43</v>
      </c>
      <c r="C60" s="337" t="s">
        <v>209</v>
      </c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182" t="s">
        <v>12</v>
      </c>
      <c r="T60" s="220">
        <v>2</v>
      </c>
      <c r="U60" s="220"/>
      <c r="V60" s="286"/>
      <c r="W60" s="287"/>
      <c r="X60" s="288"/>
      <c r="Y60" s="175"/>
      <c r="Z60" s="254" t="s">
        <v>0</v>
      </c>
      <c r="AA60" s="254"/>
      <c r="AB60" s="254"/>
      <c r="AC60" s="254"/>
      <c r="AD60" s="255"/>
      <c r="AE60" s="260"/>
      <c r="AF60" s="261"/>
      <c r="AG60" s="261"/>
      <c r="AH60" s="261"/>
      <c r="AI60" s="261"/>
      <c r="AJ60" s="261"/>
      <c r="AK60" s="261"/>
      <c r="AL60" s="261"/>
      <c r="AM60" s="261"/>
      <c r="AN60" s="247" t="str">
        <f>IF(SUM(AE60:AM60)=0,"",SUM(AE60:AM60))</f>
        <v/>
      </c>
      <c r="AO60" s="248"/>
      <c r="AP60" s="196"/>
      <c r="AQ60" s="262" t="s">
        <v>143</v>
      </c>
      <c r="AR60" s="263"/>
      <c r="AS60" s="264">
        <f>B68</f>
        <v>80</v>
      </c>
      <c r="AT60" s="264"/>
      <c r="AU60" s="265"/>
      <c r="AW60" s="176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</row>
    <row r="61" spans="2:95" s="174" customFormat="1" ht="17.100000000000001" customHeight="1" x14ac:dyDescent="0.15">
      <c r="B61" s="179">
        <v>44</v>
      </c>
      <c r="C61" s="337" t="s">
        <v>107</v>
      </c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182" t="s">
        <v>8</v>
      </c>
      <c r="T61" s="220">
        <v>1</v>
      </c>
      <c r="U61" s="220"/>
      <c r="V61" s="286"/>
      <c r="W61" s="287"/>
      <c r="X61" s="288"/>
      <c r="Y61" s="175"/>
      <c r="Z61" s="254" t="s">
        <v>1</v>
      </c>
      <c r="AA61" s="254"/>
      <c r="AB61" s="254"/>
      <c r="AC61" s="254"/>
      <c r="AD61" s="255"/>
      <c r="AE61" s="260"/>
      <c r="AF61" s="261"/>
      <c r="AG61" s="261"/>
      <c r="AH61" s="261"/>
      <c r="AI61" s="261"/>
      <c r="AJ61" s="261"/>
      <c r="AK61" s="261"/>
      <c r="AL61" s="261"/>
      <c r="AM61" s="261"/>
      <c r="AN61" s="247" t="str">
        <f>IF(SUM(AE61:AM61)=0,"",SUM(AE61:AM61))</f>
        <v/>
      </c>
      <c r="AO61" s="248"/>
      <c r="AP61" s="196"/>
      <c r="AQ61" s="266" t="s">
        <v>144</v>
      </c>
      <c r="AR61" s="267"/>
      <c r="AS61" s="268">
        <f>Y44</f>
        <v>50</v>
      </c>
      <c r="AT61" s="268"/>
      <c r="AU61" s="269"/>
      <c r="AW61" s="176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</row>
    <row r="62" spans="2:95" s="174" customFormat="1" ht="17.100000000000001" customHeight="1" thickBot="1" x14ac:dyDescent="0.2">
      <c r="B62" s="188">
        <v>45</v>
      </c>
      <c r="C62" s="375" t="s">
        <v>105</v>
      </c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183" t="s">
        <v>4</v>
      </c>
      <c r="T62" s="221">
        <v>1</v>
      </c>
      <c r="U62" s="221"/>
      <c r="V62" s="289"/>
      <c r="W62" s="290"/>
      <c r="X62" s="291"/>
      <c r="Y62" s="175"/>
      <c r="Z62" s="255" t="s">
        <v>119</v>
      </c>
      <c r="AA62" s="378"/>
      <c r="AB62" s="378"/>
      <c r="AC62" s="378"/>
      <c r="AD62" s="378"/>
      <c r="AE62" s="260"/>
      <c r="AF62" s="261"/>
      <c r="AG62" s="261"/>
      <c r="AH62" s="261"/>
      <c r="AI62" s="261"/>
      <c r="AJ62" s="261"/>
      <c r="AK62" s="261"/>
      <c r="AL62" s="261"/>
      <c r="AM62" s="261"/>
      <c r="AN62" s="247" t="str">
        <f>IF(SUM(AE62:AM62)=0,"",SUM(AE62:AM62))</f>
        <v/>
      </c>
      <c r="AO62" s="248"/>
      <c r="AP62" s="196"/>
      <c r="AQ62" s="249" t="s">
        <v>159</v>
      </c>
      <c r="AR62" s="250"/>
      <c r="AS62" s="251">
        <f>SUM(AS60:AU61)</f>
        <v>130</v>
      </c>
      <c r="AT62" s="252"/>
      <c r="AU62" s="253"/>
      <c r="AW62" s="176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</row>
    <row r="63" spans="2:95" s="174" customFormat="1" ht="17.100000000000001" customHeight="1" thickBot="1" x14ac:dyDescent="0.2">
      <c r="B63" s="223"/>
      <c r="C63" s="371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224"/>
      <c r="T63" s="222"/>
      <c r="U63" s="222"/>
      <c r="V63" s="292"/>
      <c r="W63" s="293"/>
      <c r="X63" s="294"/>
      <c r="Y63" s="175"/>
      <c r="Z63" s="254" t="s">
        <v>142</v>
      </c>
      <c r="AA63" s="254"/>
      <c r="AB63" s="254"/>
      <c r="AC63" s="254"/>
      <c r="AD63" s="255"/>
      <c r="AE63" s="256" t="str">
        <f>IF(SUM(AE60:AJ62)=0,"",SUM(AE60:AJ62))</f>
        <v/>
      </c>
      <c r="AF63" s="257"/>
      <c r="AG63" s="257"/>
      <c r="AH63" s="257"/>
      <c r="AI63" s="257"/>
      <c r="AJ63" s="257"/>
      <c r="AK63" s="257" t="str">
        <f>IF(SUM(AK60:AM62)=0,"",SUM(AK60:AM62))</f>
        <v/>
      </c>
      <c r="AL63" s="257"/>
      <c r="AM63" s="257"/>
      <c r="AN63" s="258" t="str">
        <f>IF(SUM(AE63:AM63)=0,"",SUM(AE63:AM63))</f>
        <v/>
      </c>
      <c r="AO63" s="259"/>
      <c r="AP63" s="197"/>
      <c r="AQ63" s="175"/>
      <c r="AW63" s="377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</row>
    <row r="64" spans="2:95" s="174" customFormat="1" ht="17.100000000000001" customHeight="1" x14ac:dyDescent="0.15">
      <c r="B64" s="225"/>
      <c r="C64" s="373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226"/>
      <c r="T64" s="220"/>
      <c r="U64" s="220"/>
      <c r="V64" s="286"/>
      <c r="W64" s="287"/>
      <c r="X64" s="288"/>
      <c r="Y64" s="175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198"/>
      <c r="AW64" s="377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</row>
    <row r="65" spans="2:95" s="174" customFormat="1" ht="17.100000000000001" customHeight="1" x14ac:dyDescent="0.15">
      <c r="B65" s="227"/>
      <c r="C65" s="373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228"/>
      <c r="T65" s="220"/>
      <c r="U65" s="220"/>
      <c r="V65" s="286"/>
      <c r="W65" s="287"/>
      <c r="X65" s="288"/>
      <c r="Y65" s="175"/>
      <c r="Z65" s="411" t="s">
        <v>124</v>
      </c>
      <c r="AA65" s="411"/>
      <c r="AB65" s="411"/>
      <c r="AC65" s="411"/>
      <c r="AD65" s="411"/>
      <c r="AE65" s="411"/>
      <c r="AF65" s="411"/>
      <c r="AG65" s="411"/>
      <c r="AH65" s="411"/>
      <c r="AI65" s="411"/>
      <c r="AJ65" s="411"/>
      <c r="AK65" s="411"/>
      <c r="AL65" s="411"/>
      <c r="AM65" s="411"/>
      <c r="AN65" s="411"/>
      <c r="AO65" s="411"/>
      <c r="AP65" s="411"/>
      <c r="AQ65" s="411"/>
      <c r="AR65" s="411"/>
      <c r="AS65" s="411"/>
      <c r="AT65" s="411"/>
      <c r="AU65" s="199"/>
      <c r="AW65" s="176"/>
      <c r="BW65" s="176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</row>
    <row r="66" spans="2:95" s="174" customFormat="1" ht="17.100000000000001" customHeight="1" x14ac:dyDescent="0.15">
      <c r="B66" s="225"/>
      <c r="C66" s="373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226"/>
      <c r="T66" s="220"/>
      <c r="U66" s="220"/>
      <c r="V66" s="286"/>
      <c r="W66" s="287"/>
      <c r="X66" s="288"/>
      <c r="Y66" s="175"/>
      <c r="Z66" s="412" t="s">
        <v>130</v>
      </c>
      <c r="AA66" s="412"/>
      <c r="AB66" s="412"/>
      <c r="AC66" s="412"/>
      <c r="AD66" s="412"/>
      <c r="AE66" s="412"/>
      <c r="AF66" s="412"/>
      <c r="AG66" s="412"/>
      <c r="AH66" s="412"/>
      <c r="AI66" s="412"/>
      <c r="AJ66" s="412"/>
      <c r="AK66" s="412"/>
      <c r="AL66" s="412"/>
      <c r="AM66" s="412"/>
      <c r="AN66" s="412"/>
      <c r="AO66" s="412"/>
      <c r="AP66" s="412"/>
      <c r="AQ66" s="412"/>
      <c r="AR66" s="412"/>
      <c r="AS66" s="412"/>
      <c r="AT66" s="412"/>
      <c r="AU66" s="201"/>
      <c r="AW66" s="176"/>
      <c r="BW66" s="200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</row>
    <row r="67" spans="2:95" s="174" customFormat="1" ht="17.100000000000001" customHeight="1" x14ac:dyDescent="0.15">
      <c r="B67" s="225"/>
      <c r="C67" s="373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226"/>
      <c r="T67" s="220"/>
      <c r="U67" s="220"/>
      <c r="V67" s="286"/>
      <c r="W67" s="287"/>
      <c r="X67" s="288"/>
      <c r="Y67" s="175"/>
      <c r="Z67" s="413" t="s">
        <v>131</v>
      </c>
      <c r="AA67" s="413"/>
      <c r="AB67" s="413"/>
      <c r="AC67" s="413"/>
      <c r="AD67" s="413"/>
      <c r="AE67" s="413"/>
      <c r="AF67" s="413"/>
      <c r="AG67" s="413"/>
      <c r="AH67" s="413"/>
      <c r="AI67" s="413"/>
      <c r="AJ67" s="413"/>
      <c r="AK67" s="413"/>
      <c r="AL67" s="413"/>
      <c r="AM67" s="413"/>
      <c r="AN67" s="413"/>
      <c r="AO67" s="413"/>
      <c r="AP67" s="413"/>
      <c r="AQ67" s="413"/>
      <c r="AR67" s="413"/>
      <c r="AS67" s="413"/>
      <c r="AT67" s="413"/>
      <c r="AU67" s="202"/>
      <c r="AW67" s="176"/>
      <c r="BW67" s="200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</row>
    <row r="68" spans="2:95" s="174" customFormat="1" ht="17.100000000000001" customHeight="1" x14ac:dyDescent="0.15">
      <c r="B68" s="322">
        <f>SUM(T18:T67)</f>
        <v>80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4" t="s">
        <v>154</v>
      </c>
      <c r="T68" s="325"/>
      <c r="U68" s="325"/>
      <c r="V68" s="325">
        <f>SUM(U18:U67)</f>
        <v>0</v>
      </c>
      <c r="W68" s="325"/>
      <c r="X68" s="187" t="s">
        <v>155</v>
      </c>
      <c r="Y68" s="175"/>
      <c r="Z68" s="276" t="s">
        <v>132</v>
      </c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03"/>
      <c r="AW68" s="176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W68" s="200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</row>
    <row r="69" spans="2:95" s="174" customFormat="1" ht="17.100000000000001" customHeight="1" x14ac:dyDescent="0.15">
      <c r="B69" s="204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4"/>
      <c r="T69" s="206"/>
      <c r="U69" s="206"/>
      <c r="V69" s="206"/>
      <c r="W69" s="206"/>
      <c r="X69" s="207"/>
      <c r="Y69" s="175"/>
      <c r="Z69" s="343"/>
      <c r="AA69" s="343"/>
      <c r="AB69" s="343"/>
      <c r="AC69" s="343"/>
      <c r="AD69" s="274" t="s">
        <v>113</v>
      </c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54" t="s">
        <v>116</v>
      </c>
      <c r="AP69" s="254"/>
      <c r="AQ69" s="254"/>
      <c r="AR69" s="275" t="s">
        <v>122</v>
      </c>
      <c r="AS69" s="275"/>
      <c r="AT69" s="275"/>
      <c r="AU69" s="203"/>
      <c r="AV69" s="208"/>
      <c r="AW69" s="377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208"/>
      <c r="BJ69" s="209"/>
      <c r="BK69" s="210">
        <f>SUMIF($E$2:$E$5,"&lt;40056",$F$2:$F$5)</f>
        <v>0</v>
      </c>
      <c r="BL69" s="211"/>
      <c r="BW69" s="200"/>
      <c r="BX69" s="175"/>
      <c r="BY69" s="409"/>
      <c r="BZ69" s="409"/>
      <c r="CA69" s="409"/>
      <c r="CB69" s="409"/>
      <c r="CC69" s="409"/>
      <c r="CD69" s="409"/>
      <c r="CE69" s="409"/>
      <c r="CF69" s="212"/>
      <c r="CG69" s="409"/>
      <c r="CH69" s="409"/>
      <c r="CI69" s="409"/>
      <c r="CJ69" s="175"/>
      <c r="CK69" s="175"/>
      <c r="CL69" s="175"/>
      <c r="CM69" s="175"/>
      <c r="CN69" s="409"/>
      <c r="CO69" s="409"/>
      <c r="CP69" s="409"/>
      <c r="CQ69" s="409"/>
    </row>
    <row r="70" spans="2:95" s="174" customFormat="1" ht="17.100000000000001" customHeight="1" x14ac:dyDescent="0.15">
      <c r="B70" s="238" t="s">
        <v>165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40"/>
      <c r="Y70" s="175"/>
      <c r="Z70" s="343"/>
      <c r="AA70" s="343"/>
      <c r="AB70" s="343"/>
      <c r="AC70" s="343"/>
      <c r="AD70" s="273" t="s">
        <v>114</v>
      </c>
      <c r="AE70" s="273"/>
      <c r="AF70" s="273"/>
      <c r="AG70" s="273"/>
      <c r="AH70" s="273"/>
      <c r="AI70" s="273"/>
      <c r="AJ70" s="273"/>
      <c r="AK70" s="254" t="s">
        <v>115</v>
      </c>
      <c r="AL70" s="254"/>
      <c r="AM70" s="254"/>
      <c r="AN70" s="254"/>
      <c r="AO70" s="254"/>
      <c r="AP70" s="254"/>
      <c r="AQ70" s="254"/>
      <c r="AR70" s="275"/>
      <c r="AS70" s="275"/>
      <c r="AT70" s="275"/>
      <c r="AU70" s="203"/>
      <c r="AV70" s="208"/>
      <c r="AW70" s="377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208"/>
      <c r="BJ70" s="209"/>
      <c r="BK70" s="210"/>
      <c r="BL70" s="211"/>
      <c r="BW70" s="200"/>
      <c r="BX70" s="175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175"/>
      <c r="CK70" s="175"/>
      <c r="CL70" s="175"/>
      <c r="CM70" s="175"/>
      <c r="CN70" s="212"/>
      <c r="CO70" s="212"/>
      <c r="CP70" s="212"/>
      <c r="CQ70" s="212"/>
    </row>
    <row r="71" spans="2:95" s="174" customFormat="1" ht="17.100000000000001" customHeight="1" x14ac:dyDescent="0.15">
      <c r="B71" s="241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3"/>
      <c r="Y71" s="175"/>
      <c r="Z71" s="343"/>
      <c r="AA71" s="343"/>
      <c r="AB71" s="343"/>
      <c r="AC71" s="343"/>
      <c r="AD71" s="273"/>
      <c r="AE71" s="273"/>
      <c r="AF71" s="273"/>
      <c r="AG71" s="273"/>
      <c r="AH71" s="273"/>
      <c r="AI71" s="273"/>
      <c r="AJ71" s="273"/>
      <c r="AK71" s="254"/>
      <c r="AL71" s="254"/>
      <c r="AM71" s="254"/>
      <c r="AN71" s="254"/>
      <c r="AO71" s="254"/>
      <c r="AP71" s="254"/>
      <c r="AQ71" s="254"/>
      <c r="AR71" s="275"/>
      <c r="AS71" s="275"/>
      <c r="AT71" s="275"/>
      <c r="AU71" s="176"/>
      <c r="AV71" s="208"/>
      <c r="AW71" s="176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208"/>
      <c r="BJ71" s="209"/>
      <c r="BK71" s="210"/>
      <c r="BL71" s="211"/>
      <c r="BW71" s="200"/>
      <c r="BX71" s="175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175"/>
      <c r="CK71" s="175"/>
      <c r="CL71" s="175"/>
      <c r="CM71" s="175"/>
      <c r="CN71" s="212"/>
      <c r="CO71" s="212"/>
      <c r="CP71" s="212"/>
      <c r="CQ71" s="212"/>
    </row>
    <row r="72" spans="2:95" s="174" customFormat="1" ht="17.100000000000001" customHeight="1" x14ac:dyDescent="0.15">
      <c r="B72" s="244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6"/>
      <c r="Y72" s="175"/>
      <c r="Z72" s="254" t="s">
        <v>120</v>
      </c>
      <c r="AA72" s="254"/>
      <c r="AB72" s="254"/>
      <c r="AC72" s="254"/>
      <c r="AD72" s="414"/>
      <c r="AE72" s="414"/>
      <c r="AF72" s="414"/>
      <c r="AG72" s="414"/>
      <c r="AH72" s="414"/>
      <c r="AI72" s="414"/>
      <c r="AJ72" s="414"/>
      <c r="AK72" s="415"/>
      <c r="AL72" s="415"/>
      <c r="AM72" s="415"/>
      <c r="AN72" s="415"/>
      <c r="AO72" s="415"/>
      <c r="AP72" s="415"/>
      <c r="AQ72" s="415"/>
      <c r="AR72" s="410"/>
      <c r="AS72" s="410"/>
      <c r="AT72" s="410"/>
      <c r="AU72" s="175"/>
      <c r="AV72" s="208"/>
      <c r="AW72" s="176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208"/>
      <c r="BJ72" s="209"/>
      <c r="BK72" s="210"/>
      <c r="BL72" s="211"/>
      <c r="BW72" s="200"/>
      <c r="BX72" s="175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175"/>
      <c r="CK72" s="175"/>
      <c r="CL72" s="175"/>
      <c r="CM72" s="175"/>
      <c r="CN72" s="212"/>
      <c r="CO72" s="212"/>
      <c r="CP72" s="212"/>
      <c r="CQ72" s="212"/>
    </row>
    <row r="73" spans="2:95" s="174" customFormat="1" ht="17.100000000000001" customHeight="1" x14ac:dyDescent="0.1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</row>
    <row r="74" spans="2:95" s="174" customFormat="1" ht="17.100000000000001" customHeight="1" x14ac:dyDescent="0.1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</row>
    <row r="75" spans="2:95" s="65" customFormat="1" x14ac:dyDescent="0.1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W75" s="63"/>
      <c r="X75" s="63"/>
      <c r="Y75" s="63"/>
      <c r="Z75" s="63"/>
      <c r="AA75" s="63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7"/>
      <c r="AS75" s="67"/>
      <c r="AT75" s="67"/>
      <c r="AU75" s="67"/>
      <c r="AV75" s="63"/>
      <c r="AW75" s="22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2:95" s="65" customFormat="1" x14ac:dyDescent="0.1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V76" s="63"/>
      <c r="AW76" s="22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2:95" s="65" customFormat="1" x14ac:dyDescent="0.15"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V77" s="63"/>
      <c r="AW77" s="22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</row>
    <row r="78" spans="2:95" s="65" customFormat="1" x14ac:dyDescent="0.15"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V78" s="63"/>
      <c r="AW78" s="66"/>
      <c r="AX78" s="67"/>
    </row>
    <row r="79" spans="2:95" s="65" customFormat="1" x14ac:dyDescent="0.15"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V79" s="63"/>
      <c r="AW79" s="66"/>
      <c r="AX79" s="67"/>
    </row>
    <row r="80" spans="2:95" s="65" customFormat="1" x14ac:dyDescent="0.15"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8"/>
      <c r="AK80" s="8"/>
      <c r="AL80" s="8"/>
      <c r="AM80" s="8"/>
      <c r="AN80" s="8"/>
      <c r="AO80" s="8"/>
      <c r="AP80" s="8"/>
      <c r="AQ80" s="8"/>
      <c r="AR80" s="8"/>
      <c r="AS80" s="8"/>
      <c r="AV80" s="63"/>
      <c r="AW80" s="66"/>
      <c r="AX80" s="67"/>
    </row>
    <row r="81" spans="2:50" s="65" customFormat="1" x14ac:dyDescent="0.1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8"/>
      <c r="AK81" s="8"/>
      <c r="AL81" s="13"/>
      <c r="AM81" s="14" t="s">
        <v>39</v>
      </c>
      <c r="AN81" s="14" t="s">
        <v>40</v>
      </c>
      <c r="AO81" s="14" t="s">
        <v>41</v>
      </c>
      <c r="AP81" s="14" t="s">
        <v>42</v>
      </c>
      <c r="AQ81" s="14" t="s">
        <v>43</v>
      </c>
      <c r="AR81" s="14" t="s">
        <v>44</v>
      </c>
      <c r="AS81" s="8"/>
      <c r="AV81" s="63"/>
      <c r="AW81" s="66"/>
      <c r="AX81" s="67"/>
    </row>
    <row r="82" spans="2:50" s="65" customFormat="1" x14ac:dyDescent="0.1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8"/>
      <c r="AK82" s="8"/>
      <c r="AL82" s="15" t="s">
        <v>4</v>
      </c>
      <c r="AM82" s="16">
        <f>COUNTIF(U2:U5,"Ａ")+COUNTIF(AR2:AR2,"Ａ")</f>
        <v>0</v>
      </c>
      <c r="AN82" s="16">
        <f>COUNTIF(U$24:AR$72,"Ａ")</f>
        <v>0</v>
      </c>
      <c r="AO82" s="16" t="e">
        <f>COUNTIF(#REF!,"Ａ")</f>
        <v>#REF!</v>
      </c>
      <c r="AP82" s="16" t="e">
        <f>COUNTIF(#REF!,"Ａ")</f>
        <v>#REF!</v>
      </c>
      <c r="AQ82" s="16" t="e">
        <f>COUNTIF(#REF!,"Ａ")</f>
        <v>#REF!</v>
      </c>
      <c r="AR82" s="16" t="e">
        <f>COUNTIF(#REF!,"Ａ")</f>
        <v>#REF!</v>
      </c>
      <c r="AS82" s="8"/>
      <c r="AV82" s="63"/>
      <c r="AW82" s="66"/>
      <c r="AX82" s="67"/>
    </row>
    <row r="83" spans="2:50" s="65" customFormat="1" x14ac:dyDescent="0.1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8"/>
      <c r="AK83" s="8"/>
      <c r="AL83" s="15" t="s">
        <v>8</v>
      </c>
      <c r="AM83" s="16">
        <f>COUNTIF(U2:U5,"Ｂ")+COUNTIF(AR2:AR2,"Ｂ")</f>
        <v>0</v>
      </c>
      <c r="AN83" s="16">
        <f>COUNTIF(U$24:AR$72,"Ｂ")</f>
        <v>0</v>
      </c>
      <c r="AO83" s="16" t="e">
        <f>COUNTIF(#REF!,"Ｂ")</f>
        <v>#REF!</v>
      </c>
      <c r="AP83" s="16" t="e">
        <f>COUNTIF(#REF!,"Ｂ")</f>
        <v>#REF!</v>
      </c>
      <c r="AQ83" s="16" t="e">
        <f>COUNTIF(#REF!,"Ｂ")</f>
        <v>#REF!</v>
      </c>
      <c r="AR83" s="16" t="e">
        <f>COUNTIF(#REF!,"Ｂ")</f>
        <v>#REF!</v>
      </c>
      <c r="AS83" s="8"/>
      <c r="AV83" s="63"/>
      <c r="AW83" s="66"/>
      <c r="AX83" s="67"/>
    </row>
    <row r="84" spans="2:50" s="65" customFormat="1" x14ac:dyDescent="0.1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8"/>
      <c r="AK84" s="8"/>
      <c r="AL84" s="15" t="s">
        <v>6</v>
      </c>
      <c r="AM84" s="16">
        <f>COUNTIF(U2:U5,"Ｃ")+COUNTIF(AR2:AR2,"Ｃ")</f>
        <v>0</v>
      </c>
      <c r="AN84" s="16">
        <f>COUNTIF(U$24:AR$72,"Ｃ")</f>
        <v>16</v>
      </c>
      <c r="AO84" s="16" t="e">
        <f>COUNTIF(#REF!,"Ｃ")</f>
        <v>#REF!</v>
      </c>
      <c r="AP84" s="16" t="e">
        <f>COUNTIF(#REF!,"Ｃ")</f>
        <v>#REF!</v>
      </c>
      <c r="AQ84" s="16" t="e">
        <f>COUNTIF(#REF!,"Ｃ")</f>
        <v>#REF!</v>
      </c>
      <c r="AR84" s="16" t="e">
        <f>COUNTIF(#REF!,"Ｃ")</f>
        <v>#REF!</v>
      </c>
      <c r="AS84" s="8"/>
      <c r="AV84" s="63"/>
      <c r="AW84" s="66"/>
      <c r="AX84" s="67"/>
    </row>
    <row r="85" spans="2:50" s="65" customFormat="1" x14ac:dyDescent="0.1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8"/>
      <c r="AK85" s="8"/>
      <c r="AL85" s="15" t="s">
        <v>9</v>
      </c>
      <c r="AM85" s="16">
        <f>COUNTIF(U2:U5,"Ｄ")+COUNTIF(AR2:AR2,"Ｄ")</f>
        <v>0</v>
      </c>
      <c r="AN85" s="16">
        <f>COUNTIF(U$24:AR$72,"Ｄ")</f>
        <v>0</v>
      </c>
      <c r="AO85" s="16" t="e">
        <f>COUNTIF(#REF!,"Ｄ")</f>
        <v>#REF!</v>
      </c>
      <c r="AP85" s="16" t="e">
        <f>COUNTIF(#REF!,"Ｄ")</f>
        <v>#REF!</v>
      </c>
      <c r="AQ85" s="16" t="e">
        <f>COUNTIF(#REF!,"Ｄ")</f>
        <v>#REF!</v>
      </c>
      <c r="AR85" s="16" t="e">
        <f>COUNTIF(#REF!,"Ｄ")</f>
        <v>#REF!</v>
      </c>
      <c r="AS85" s="8"/>
      <c r="AV85" s="63"/>
      <c r="AW85" s="66"/>
      <c r="AX85" s="67"/>
    </row>
    <row r="86" spans="2:50" s="65" customFormat="1" x14ac:dyDescent="0.1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8"/>
      <c r="AK86" s="8"/>
      <c r="AL86" s="15" t="s">
        <v>11</v>
      </c>
      <c r="AM86" s="16">
        <f>COUNTIF(U2:U5,"Ｅ")+COUNTIF(AR2:AR2,"Ｅ")</f>
        <v>0</v>
      </c>
      <c r="AN86" s="16">
        <f>COUNTIF(U$24:AR$72,"Ｅ")</f>
        <v>0</v>
      </c>
      <c r="AO86" s="16" t="e">
        <f>COUNTIF(#REF!,"Ｅ")</f>
        <v>#REF!</v>
      </c>
      <c r="AP86" s="16" t="e">
        <f>COUNTIF(#REF!,"Ｅ")</f>
        <v>#REF!</v>
      </c>
      <c r="AQ86" s="16" t="e">
        <f>COUNTIF(#REF!,"Ｅ")</f>
        <v>#REF!</v>
      </c>
      <c r="AR86" s="16" t="e">
        <f>COUNTIF(#REF!,"Ｅ")</f>
        <v>#REF!</v>
      </c>
      <c r="AS86" s="8"/>
      <c r="AV86" s="63"/>
      <c r="AW86" s="66"/>
      <c r="AX86" s="67"/>
    </row>
    <row r="87" spans="2:50" s="65" customFormat="1" x14ac:dyDescent="0.1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8"/>
      <c r="AK87" s="8"/>
      <c r="AL87" s="15" t="s">
        <v>12</v>
      </c>
      <c r="AM87" s="16">
        <f>COUNTIF(U2:U5,"Ｆ")+COUNTIF(AR2:AR2,"Ｆ")</f>
        <v>0</v>
      </c>
      <c r="AN87" s="16">
        <f>COUNTIF(U$24:AR$72,"Ｆ")</f>
        <v>0</v>
      </c>
      <c r="AO87" s="16" t="e">
        <f>COUNTIF(#REF!,"Ｆ")</f>
        <v>#REF!</v>
      </c>
      <c r="AP87" s="16" t="e">
        <f>COUNTIF(#REF!,"Ｆ")</f>
        <v>#REF!</v>
      </c>
      <c r="AQ87" s="16" t="e">
        <f>COUNTIF(#REF!,"Ｆ")</f>
        <v>#REF!</v>
      </c>
      <c r="AR87" s="16" t="e">
        <f>COUNTIF(#REF!,"Ｆ")</f>
        <v>#REF!</v>
      </c>
      <c r="AS87" s="8"/>
      <c r="AV87" s="63"/>
      <c r="AW87" s="66"/>
      <c r="AX87" s="67"/>
    </row>
    <row r="88" spans="2:50" s="65" customFormat="1" x14ac:dyDescent="0.1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8"/>
      <c r="AK88" s="8"/>
      <c r="AL88" s="15" t="s">
        <v>14</v>
      </c>
      <c r="AM88" s="16">
        <f>COUNTIF(U2:U5,"Ｇ")+COUNTIF(AR2:AR2,"Ｇ")</f>
        <v>0</v>
      </c>
      <c r="AN88" s="16">
        <f>COUNTIF(U$24:AR$72,"Ｇ")</f>
        <v>0</v>
      </c>
      <c r="AO88" s="16" t="e">
        <f>COUNTIF(#REF!,"Ｇ")</f>
        <v>#REF!</v>
      </c>
      <c r="AP88" s="16" t="e">
        <f>COUNTIF(#REF!,"Ｇ")</f>
        <v>#REF!</v>
      </c>
      <c r="AQ88" s="16" t="e">
        <f>COUNTIF(#REF!,"Ｇ")</f>
        <v>#REF!</v>
      </c>
      <c r="AR88" s="16" t="e">
        <f>COUNTIF(#REF!,"Ｇ")</f>
        <v>#REF!</v>
      </c>
      <c r="AS88" s="8"/>
      <c r="AV88" s="63"/>
      <c r="AW88" s="66"/>
      <c r="AX88" s="67"/>
    </row>
    <row r="89" spans="2:50" s="65" customFormat="1" x14ac:dyDescent="0.1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8"/>
      <c r="AK89" s="8"/>
      <c r="AL89" s="15" t="s">
        <v>16</v>
      </c>
      <c r="AM89" s="16">
        <f>COUNTIF(U2:U5,"※")+COUNTIF(AR2:AR2,"※")</f>
        <v>0</v>
      </c>
      <c r="AN89" s="16">
        <f>COUNTIF(U$24:AR$72,"※")</f>
        <v>1</v>
      </c>
      <c r="AO89" s="16" t="e">
        <f>COUNTIF(#REF!,"※")</f>
        <v>#REF!</v>
      </c>
      <c r="AP89" s="16" t="e">
        <f>COUNTIF(#REF!,"※")</f>
        <v>#REF!</v>
      </c>
      <c r="AQ89" s="16" t="e">
        <f>COUNTIF(#REF!,"※")</f>
        <v>#REF!</v>
      </c>
      <c r="AR89" s="16" t="e">
        <f>COUNTIF(#REF!,"※")</f>
        <v>#REF!</v>
      </c>
      <c r="AS89" s="8"/>
      <c r="AV89" s="63"/>
      <c r="AW89" s="66"/>
      <c r="AX89" s="67"/>
    </row>
    <row r="90" spans="2:50" s="65" customFormat="1" x14ac:dyDescent="0.1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8"/>
      <c r="AK90" s="8"/>
      <c r="AL90" s="8"/>
      <c r="AM90" s="8">
        <f t="shared" ref="AM90:AR90" si="0">SUM(AM82:AM89)</f>
        <v>0</v>
      </c>
      <c r="AN90" s="8">
        <f t="shared" si="0"/>
        <v>17</v>
      </c>
      <c r="AO90" s="8" t="e">
        <f t="shared" si="0"/>
        <v>#REF!</v>
      </c>
      <c r="AP90" s="8" t="e">
        <f t="shared" si="0"/>
        <v>#REF!</v>
      </c>
      <c r="AQ90" s="8" t="e">
        <f t="shared" si="0"/>
        <v>#REF!</v>
      </c>
      <c r="AR90" s="8" t="e">
        <f t="shared" si="0"/>
        <v>#REF!</v>
      </c>
      <c r="AS90" s="8"/>
      <c r="AV90" s="63"/>
      <c r="AW90" s="66"/>
      <c r="AX90" s="67"/>
    </row>
    <row r="91" spans="2:50" s="65" customFormat="1" x14ac:dyDescent="0.1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8"/>
      <c r="AK91" s="8"/>
      <c r="AL91" s="8"/>
      <c r="AM91" s="8"/>
      <c r="AN91" s="8"/>
      <c r="AO91" s="8"/>
      <c r="AP91" s="8"/>
      <c r="AQ91" s="8"/>
      <c r="AR91" s="8"/>
      <c r="AS91" s="8"/>
      <c r="AV91" s="63"/>
      <c r="AW91" s="66"/>
      <c r="AX91" s="67"/>
    </row>
    <row r="92" spans="2:50" s="65" customFormat="1" ht="13.5" x14ac:dyDescent="0.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23"/>
      <c r="AK92" s="1" t="s">
        <v>85</v>
      </c>
      <c r="AL92" s="1" t="s">
        <v>52</v>
      </c>
      <c r="AM92" s="1" t="s">
        <v>86</v>
      </c>
      <c r="AN92" s="1" t="s">
        <v>87</v>
      </c>
      <c r="AO92" s="1" t="s">
        <v>57</v>
      </c>
      <c r="AP92" s="8"/>
      <c r="AQ92" s="8"/>
      <c r="AR92" s="8"/>
      <c r="AS92" s="8"/>
      <c r="AV92" s="63"/>
      <c r="AW92" s="66"/>
      <c r="AX92" s="67"/>
    </row>
    <row r="93" spans="2:50" s="65" customFormat="1" ht="13.5" x14ac:dyDescent="0.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23"/>
      <c r="AK93" s="30" t="s">
        <v>63</v>
      </c>
      <c r="AL93" s="2" t="s">
        <v>64</v>
      </c>
      <c r="AM93" s="2" t="s">
        <v>65</v>
      </c>
      <c r="AN93" s="8" t="s">
        <v>100</v>
      </c>
      <c r="AO93" s="30" t="s">
        <v>63</v>
      </c>
      <c r="AP93" s="8" t="s">
        <v>121</v>
      </c>
      <c r="AQ93" s="8"/>
      <c r="AR93" s="8"/>
      <c r="AS93" s="8"/>
      <c r="AV93" s="63"/>
      <c r="AW93" s="66"/>
      <c r="AX93" s="67"/>
    </row>
    <row r="94" spans="2:50" s="65" customFormat="1" ht="13.5" x14ac:dyDescent="0.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23"/>
      <c r="AK94" s="30" t="s">
        <v>67</v>
      </c>
      <c r="AL94" s="2" t="s">
        <v>68</v>
      </c>
      <c r="AM94" s="2" t="s">
        <v>69</v>
      </c>
      <c r="AN94" s="2" t="s">
        <v>66</v>
      </c>
      <c r="AO94" s="30" t="s">
        <v>67</v>
      </c>
      <c r="AP94" s="8" t="s">
        <v>145</v>
      </c>
      <c r="AQ94" s="8"/>
      <c r="AR94" s="8"/>
      <c r="AS94" s="8"/>
      <c r="AV94" s="63"/>
      <c r="AW94" s="66"/>
      <c r="AX94" s="67"/>
    </row>
    <row r="95" spans="2:50" s="65" customFormat="1" ht="13.5" x14ac:dyDescent="0.1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23"/>
      <c r="AK95" s="30" t="s">
        <v>70</v>
      </c>
      <c r="AL95" s="2" t="s">
        <v>71</v>
      </c>
      <c r="AM95" s="2" t="s">
        <v>72</v>
      </c>
      <c r="AN95" s="2" t="s">
        <v>101</v>
      </c>
      <c r="AO95" s="30" t="s">
        <v>70</v>
      </c>
      <c r="AP95" s="8" t="s">
        <v>146</v>
      </c>
      <c r="AQ95" s="8"/>
      <c r="AR95" s="8"/>
      <c r="AS95" s="8"/>
      <c r="AV95" s="63"/>
      <c r="AW95" s="66"/>
      <c r="AX95" s="67"/>
    </row>
    <row r="96" spans="2:50" s="65" customFormat="1" ht="13.5" x14ac:dyDescent="0.1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23"/>
      <c r="AK96" s="30" t="s">
        <v>73</v>
      </c>
      <c r="AL96" s="2" t="s">
        <v>74</v>
      </c>
      <c r="AM96" s="2"/>
      <c r="AN96" s="2" t="s">
        <v>102</v>
      </c>
      <c r="AO96" s="30" t="s">
        <v>73</v>
      </c>
      <c r="AP96" s="8"/>
      <c r="AQ96" s="8"/>
      <c r="AR96" s="8"/>
      <c r="AS96" s="8"/>
      <c r="AV96" s="63"/>
      <c r="AW96" s="66"/>
      <c r="AX96" s="67"/>
    </row>
    <row r="97" spans="2:50" s="65" customFormat="1" ht="13.5" x14ac:dyDescent="0.1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23"/>
      <c r="AK97" s="2"/>
      <c r="AL97" s="2" t="s">
        <v>76</v>
      </c>
      <c r="AM97" s="2"/>
      <c r="AN97" s="2" t="s">
        <v>103</v>
      </c>
      <c r="AO97" s="30" t="s">
        <v>78</v>
      </c>
      <c r="AP97" s="8"/>
      <c r="AQ97" s="8"/>
      <c r="AR97" s="8"/>
      <c r="AS97" s="8"/>
      <c r="AV97" s="63"/>
      <c r="AW97" s="66"/>
      <c r="AX97" s="67"/>
    </row>
    <row r="98" spans="2:50" s="65" customFormat="1" ht="13.5" x14ac:dyDescent="0.1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23"/>
      <c r="AK98" s="2"/>
      <c r="AL98" s="2" t="s">
        <v>79</v>
      </c>
      <c r="AM98" s="2"/>
      <c r="AN98" s="2" t="s">
        <v>104</v>
      </c>
      <c r="AO98" s="30" t="s">
        <v>112</v>
      </c>
      <c r="AP98" s="8"/>
      <c r="AQ98" s="8"/>
      <c r="AR98" s="8"/>
      <c r="AS98" s="8"/>
      <c r="AV98" s="63"/>
      <c r="AW98" s="66"/>
      <c r="AX98" s="67"/>
    </row>
    <row r="99" spans="2:50" s="65" customFormat="1" x14ac:dyDescent="0.1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44" t="s">
        <v>94</v>
      </c>
      <c r="AK99" s="2"/>
      <c r="AL99" s="2"/>
      <c r="AM99" s="2"/>
      <c r="AN99" s="2" t="s">
        <v>75</v>
      </c>
      <c r="AO99" s="30" t="s">
        <v>111</v>
      </c>
      <c r="AP99" s="8"/>
      <c r="AQ99" s="8"/>
      <c r="AR99" s="8"/>
      <c r="AS99" s="8"/>
      <c r="AV99" s="63"/>
      <c r="AW99" s="66"/>
      <c r="AX99" s="67"/>
    </row>
    <row r="100" spans="2:50" s="65" customFormat="1" x14ac:dyDescent="0.1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44" t="s">
        <v>98</v>
      </c>
      <c r="AK100" s="2"/>
      <c r="AL100" s="2"/>
      <c r="AM100" s="2"/>
      <c r="AN100" s="2" t="s">
        <v>77</v>
      </c>
      <c r="AO100" s="2"/>
      <c r="AP100" s="8"/>
      <c r="AQ100" s="8"/>
      <c r="AR100" s="8"/>
      <c r="AS100" s="8"/>
      <c r="AV100" s="63"/>
      <c r="AW100" s="66"/>
      <c r="AX100" s="67"/>
    </row>
    <row r="101" spans="2:50" s="65" customFormat="1" x14ac:dyDescent="0.1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44" t="s">
        <v>99</v>
      </c>
      <c r="AK101" s="1"/>
      <c r="AL101" s="1"/>
      <c r="AM101" s="39"/>
      <c r="AN101" s="2" t="s">
        <v>80</v>
      </c>
      <c r="AO101" s="2"/>
      <c r="AP101" s="8"/>
      <c r="AQ101" s="8"/>
      <c r="AR101" s="8"/>
      <c r="AS101" s="8"/>
      <c r="AV101" s="63"/>
      <c r="AW101" s="66"/>
      <c r="AX101" s="67"/>
    </row>
    <row r="102" spans="2:50" s="65" customFormat="1" x14ac:dyDescent="0.1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2"/>
      <c r="AK102" s="1"/>
      <c r="AL102" s="1"/>
      <c r="AM102" s="39"/>
      <c r="AN102" s="2" t="s">
        <v>81</v>
      </c>
      <c r="AO102" s="1"/>
      <c r="AP102" s="8"/>
      <c r="AQ102" s="8"/>
      <c r="AR102" s="8"/>
      <c r="AS102" s="8"/>
      <c r="AV102" s="63"/>
      <c r="AW102" s="66"/>
      <c r="AX102" s="67"/>
    </row>
    <row r="103" spans="2:50" s="65" customFormat="1" x14ac:dyDescent="0.1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2"/>
      <c r="AK103" s="1"/>
      <c r="AL103" s="1"/>
      <c r="AM103" s="39"/>
      <c r="AN103" s="2" t="s">
        <v>108</v>
      </c>
      <c r="AO103" s="1"/>
      <c r="AP103" s="8"/>
      <c r="AQ103" s="8"/>
      <c r="AR103" s="8"/>
      <c r="AS103" s="8"/>
      <c r="AV103" s="63"/>
      <c r="AW103" s="66"/>
      <c r="AX103" s="67"/>
    </row>
    <row r="104" spans="2:50" s="65" customFormat="1" x14ac:dyDescent="0.1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2">
        <v>1</v>
      </c>
      <c r="AK104" s="1"/>
      <c r="AL104" s="1"/>
      <c r="AM104" s="39"/>
      <c r="AN104" s="2" t="s">
        <v>82</v>
      </c>
      <c r="AO104" s="1"/>
      <c r="AP104" s="8"/>
      <c r="AQ104" s="8"/>
      <c r="AR104" s="8"/>
      <c r="AS104" s="8"/>
      <c r="AV104" s="63"/>
      <c r="AW104" s="66"/>
      <c r="AX104" s="67"/>
    </row>
    <row r="105" spans="2:50" s="65" customFormat="1" x14ac:dyDescent="0.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2">
        <v>2</v>
      </c>
      <c r="AK105" s="1"/>
      <c r="AL105" s="1"/>
      <c r="AM105" s="39"/>
      <c r="AN105" s="1" t="s">
        <v>83</v>
      </c>
      <c r="AO105" s="1"/>
      <c r="AP105" s="8"/>
      <c r="AQ105" s="8"/>
      <c r="AR105" s="8"/>
      <c r="AS105" s="8"/>
      <c r="AV105" s="63"/>
      <c r="AW105" s="63"/>
    </row>
    <row r="106" spans="2:50" s="65" customFormat="1" x14ac:dyDescent="0.1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2">
        <v>3</v>
      </c>
      <c r="AK106" s="1"/>
      <c r="AL106" s="1"/>
      <c r="AM106" s="1"/>
      <c r="AN106" s="1" t="s">
        <v>84</v>
      </c>
      <c r="AO106" s="1"/>
      <c r="AP106" s="8"/>
      <c r="AQ106" s="8"/>
      <c r="AR106" s="8"/>
      <c r="AS106" s="8"/>
      <c r="AV106" s="63"/>
      <c r="AW106" s="63"/>
    </row>
    <row r="107" spans="2:50" s="65" customFormat="1" x14ac:dyDescent="0.1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1"/>
      <c r="AK107" s="1"/>
      <c r="AL107" s="1"/>
      <c r="AM107" s="1"/>
      <c r="AN107" s="1" t="s">
        <v>88</v>
      </c>
      <c r="AO107" s="1"/>
      <c r="AP107" s="8"/>
      <c r="AQ107" s="8"/>
      <c r="AR107" s="8"/>
      <c r="AS107" s="8"/>
      <c r="AV107" s="63"/>
      <c r="AW107" s="63"/>
    </row>
    <row r="108" spans="2:50" s="65" customFormat="1" x14ac:dyDescent="0.1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1"/>
      <c r="AK108" s="1"/>
      <c r="AL108" s="1"/>
      <c r="AM108" s="1"/>
      <c r="AN108" s="1" t="s">
        <v>89</v>
      </c>
      <c r="AO108" s="1"/>
      <c r="AP108" s="8"/>
      <c r="AQ108" s="8"/>
      <c r="AR108" s="8"/>
      <c r="AS108" s="8"/>
      <c r="AV108" s="63"/>
      <c r="AW108" s="63"/>
    </row>
    <row r="109" spans="2:50" s="65" customFormat="1" x14ac:dyDescent="0.1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8"/>
      <c r="AK109" s="8"/>
      <c r="AL109" s="8"/>
      <c r="AM109" s="8"/>
      <c r="AN109" s="1" t="s">
        <v>90</v>
      </c>
      <c r="AO109" s="1"/>
      <c r="AP109" s="8"/>
      <c r="AQ109" s="8"/>
      <c r="AR109" s="8"/>
      <c r="AS109" s="8"/>
      <c r="AV109" s="63"/>
      <c r="AW109" s="63"/>
    </row>
    <row r="110" spans="2:50" s="65" customFormat="1" x14ac:dyDescent="0.1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8"/>
      <c r="AK110" s="8"/>
      <c r="AL110" s="8"/>
      <c r="AM110" s="8"/>
      <c r="AN110" s="1" t="s">
        <v>91</v>
      </c>
      <c r="AO110" s="8"/>
      <c r="AP110" s="8"/>
      <c r="AQ110" s="8"/>
      <c r="AR110" s="8"/>
      <c r="AS110" s="8"/>
      <c r="AV110" s="63"/>
      <c r="AW110" s="63"/>
    </row>
    <row r="111" spans="2:50" s="65" customFormat="1" x14ac:dyDescent="0.1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8"/>
      <c r="AK111" s="8"/>
      <c r="AL111" s="8"/>
      <c r="AM111" s="8"/>
      <c r="AN111" s="1" t="s">
        <v>92</v>
      </c>
      <c r="AO111" s="8"/>
      <c r="AP111" s="8"/>
      <c r="AQ111" s="8"/>
      <c r="AR111" s="8"/>
      <c r="AS111" s="8"/>
      <c r="AV111" s="63"/>
      <c r="AW111" s="63"/>
    </row>
    <row r="112" spans="2:50" s="65" customFormat="1" x14ac:dyDescent="0.1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8"/>
      <c r="AK112" s="8"/>
      <c r="AL112" s="8"/>
      <c r="AM112" s="8"/>
      <c r="AN112" s="1" t="s">
        <v>93</v>
      </c>
      <c r="AO112" s="8"/>
      <c r="AP112" s="8"/>
      <c r="AQ112" s="8"/>
      <c r="AR112" s="8"/>
      <c r="AS112" s="8"/>
      <c r="AV112" s="63"/>
      <c r="AW112" s="63"/>
    </row>
    <row r="113" spans="2:49" s="65" customFormat="1" x14ac:dyDescent="0.1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8"/>
      <c r="AP113" s="8"/>
      <c r="AQ113" s="8"/>
      <c r="AR113" s="8"/>
      <c r="AS113" s="8"/>
      <c r="AV113" s="63"/>
      <c r="AW113" s="63"/>
    </row>
    <row r="114" spans="2:49" s="65" customFormat="1" x14ac:dyDescent="0.1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O114" s="63"/>
      <c r="AP114" s="63"/>
      <c r="AQ114" s="63"/>
      <c r="AV114" s="63"/>
      <c r="AW114" s="63"/>
    </row>
    <row r="115" spans="2:49" s="65" customFormat="1" x14ac:dyDescent="0.1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4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V115" s="63"/>
      <c r="AW115" s="63"/>
    </row>
  </sheetData>
  <mergeCells count="291">
    <mergeCell ref="AD72:AJ72"/>
    <mergeCell ref="AK72:AN72"/>
    <mergeCell ref="AO72:AQ72"/>
    <mergeCell ref="AB9:AG9"/>
    <mergeCell ref="AB6:AG6"/>
    <mergeCell ref="Z57:AO57"/>
    <mergeCell ref="Z53:AC53"/>
    <mergeCell ref="Z60:AD60"/>
    <mergeCell ref="Z36:AO36"/>
    <mergeCell ref="Z23:AO23"/>
    <mergeCell ref="AR72:AT72"/>
    <mergeCell ref="AW69:AW70"/>
    <mergeCell ref="CN69:CO69"/>
    <mergeCell ref="CP69:CQ69"/>
    <mergeCell ref="Z65:AT65"/>
    <mergeCell ref="Z66:AT66"/>
    <mergeCell ref="Z67:AT67"/>
    <mergeCell ref="BY69:BZ69"/>
    <mergeCell ref="CA69:CB69"/>
    <mergeCell ref="CG69:CI69"/>
    <mergeCell ref="CC69:CE69"/>
    <mergeCell ref="AW50:AW52"/>
    <mergeCell ref="AD53:AM53"/>
    <mergeCell ref="C54:R54"/>
    <mergeCell ref="Z54:AC54"/>
    <mergeCell ref="C53:R53"/>
    <mergeCell ref="Z52:AC52"/>
    <mergeCell ref="AN51:AS51"/>
    <mergeCell ref="C52:R52"/>
    <mergeCell ref="AN52:AS52"/>
    <mergeCell ref="C51:R51"/>
    <mergeCell ref="AW46:AW47"/>
    <mergeCell ref="Z46:AQ46"/>
    <mergeCell ref="AX23:AX24"/>
    <mergeCell ref="Z40:AO40"/>
    <mergeCell ref="Z38:AO38"/>
    <mergeCell ref="Z47:AC48"/>
    <mergeCell ref="Z41:AO41"/>
    <mergeCell ref="Z24:AO24"/>
    <mergeCell ref="AN47:AS48"/>
    <mergeCell ref="B13:P13"/>
    <mergeCell ref="Z10:AN10"/>
    <mergeCell ref="C19:R19"/>
    <mergeCell ref="Z19:AO19"/>
    <mergeCell ref="AP16:AP17"/>
    <mergeCell ref="AQ16:AQ17"/>
    <mergeCell ref="Z16:AO17"/>
    <mergeCell ref="B7:F7"/>
    <mergeCell ref="G7:M7"/>
    <mergeCell ref="P7:U7"/>
    <mergeCell ref="B5:F5"/>
    <mergeCell ref="AT5:AU5"/>
    <mergeCell ref="AQ5:AS5"/>
    <mergeCell ref="M9:N9"/>
    <mergeCell ref="C66:R66"/>
    <mergeCell ref="I5:U5"/>
    <mergeCell ref="B9:C9"/>
    <mergeCell ref="D9:J9"/>
    <mergeCell ref="Q9:S9"/>
    <mergeCell ref="T9:U9"/>
    <mergeCell ref="C20:R20"/>
    <mergeCell ref="C57:R57"/>
    <mergeCell ref="C55:R55"/>
    <mergeCell ref="C56:R56"/>
    <mergeCell ref="V66:X66"/>
    <mergeCell ref="V67:X67"/>
    <mergeCell ref="Z72:AC72"/>
    <mergeCell ref="V62:X62"/>
    <mergeCell ref="V63:X63"/>
    <mergeCell ref="C65:R65"/>
    <mergeCell ref="C61:R61"/>
    <mergeCell ref="AW63:AW64"/>
    <mergeCell ref="Z61:AD61"/>
    <mergeCell ref="Z62:AD62"/>
    <mergeCell ref="AE62:AJ62"/>
    <mergeCell ref="AK62:AM62"/>
    <mergeCell ref="AF13:AT13"/>
    <mergeCell ref="Z20:AO20"/>
    <mergeCell ref="AW15:AX15"/>
    <mergeCell ref="AR16:AR17"/>
    <mergeCell ref="C58:R58"/>
    <mergeCell ref="C59:R59"/>
    <mergeCell ref="C60:R60"/>
    <mergeCell ref="C63:R63"/>
    <mergeCell ref="C67:R67"/>
    <mergeCell ref="S68:U68"/>
    <mergeCell ref="C62:R62"/>
    <mergeCell ref="C64:R64"/>
    <mergeCell ref="AN49:AS49"/>
    <mergeCell ref="Z50:AC50"/>
    <mergeCell ref="AN50:AS50"/>
    <mergeCell ref="AK59:AM59"/>
    <mergeCell ref="AN59:AO59"/>
    <mergeCell ref="V68:W68"/>
    <mergeCell ref="V60:X60"/>
    <mergeCell ref="V64:X64"/>
    <mergeCell ref="V65:X65"/>
    <mergeCell ref="V61:X61"/>
    <mergeCell ref="AN53:AS53"/>
    <mergeCell ref="AD54:AM54"/>
    <mergeCell ref="C45:R45"/>
    <mergeCell ref="C46:R46"/>
    <mergeCell ref="C49:R49"/>
    <mergeCell ref="AD47:AG48"/>
    <mergeCell ref="AH47:AK48"/>
    <mergeCell ref="C48:R48"/>
    <mergeCell ref="Z51:AC51"/>
    <mergeCell ref="AL47:AM48"/>
    <mergeCell ref="C50:R50"/>
    <mergeCell ref="C41:R41"/>
    <mergeCell ref="C40:R40"/>
    <mergeCell ref="C39:R39"/>
    <mergeCell ref="C42:R42"/>
    <mergeCell ref="C43:R43"/>
    <mergeCell ref="C44:R44"/>
    <mergeCell ref="C47:R47"/>
    <mergeCell ref="C35:R35"/>
    <mergeCell ref="Z35:AO35"/>
    <mergeCell ref="C38:R38"/>
    <mergeCell ref="C36:R36"/>
    <mergeCell ref="Z39:AO39"/>
    <mergeCell ref="C37:R37"/>
    <mergeCell ref="Z37:AO37"/>
    <mergeCell ref="V35:X35"/>
    <mergeCell ref="V36:X36"/>
    <mergeCell ref="V37:X37"/>
    <mergeCell ref="C32:R32"/>
    <mergeCell ref="Z32:AO32"/>
    <mergeCell ref="C33:R33"/>
    <mergeCell ref="Z33:AO33"/>
    <mergeCell ref="C34:R34"/>
    <mergeCell ref="Z34:AO34"/>
    <mergeCell ref="V34:X34"/>
    <mergeCell ref="V32:X32"/>
    <mergeCell ref="C29:R29"/>
    <mergeCell ref="Z29:AO29"/>
    <mergeCell ref="C30:R30"/>
    <mergeCell ref="Z30:AO30"/>
    <mergeCell ref="C31:R31"/>
    <mergeCell ref="Z31:AO31"/>
    <mergeCell ref="V30:X30"/>
    <mergeCell ref="V31:X31"/>
    <mergeCell ref="V29:X29"/>
    <mergeCell ref="Z26:AO26"/>
    <mergeCell ref="C27:R27"/>
    <mergeCell ref="Z27:AO27"/>
    <mergeCell ref="C28:R28"/>
    <mergeCell ref="Z28:AO28"/>
    <mergeCell ref="V28:X28"/>
    <mergeCell ref="Z21:AO21"/>
    <mergeCell ref="C25:R25"/>
    <mergeCell ref="Z25:AO25"/>
    <mergeCell ref="B4:E4"/>
    <mergeCell ref="F4:J4"/>
    <mergeCell ref="N4:P4"/>
    <mergeCell ref="R4:U4"/>
    <mergeCell ref="C21:R21"/>
    <mergeCell ref="Z7:AP7"/>
    <mergeCell ref="B15:AU15"/>
    <mergeCell ref="AS36:AU36"/>
    <mergeCell ref="AD51:AG51"/>
    <mergeCell ref="AH51:AK51"/>
    <mergeCell ref="AL51:AM51"/>
    <mergeCell ref="V47:X47"/>
    <mergeCell ref="V48:X48"/>
    <mergeCell ref="V49:X49"/>
    <mergeCell ref="V46:X46"/>
    <mergeCell ref="V44:X44"/>
    <mergeCell ref="V45:X45"/>
    <mergeCell ref="V27:X27"/>
    <mergeCell ref="AS19:AU19"/>
    <mergeCell ref="AS20:AU20"/>
    <mergeCell ref="AS21:AU21"/>
    <mergeCell ref="AS22:AU22"/>
    <mergeCell ref="Z43:AO43"/>
    <mergeCell ref="Z42:AO42"/>
    <mergeCell ref="AS23:AU23"/>
    <mergeCell ref="AS24:AU24"/>
    <mergeCell ref="AS35:AU35"/>
    <mergeCell ref="C22:R22"/>
    <mergeCell ref="C24:R24"/>
    <mergeCell ref="B14:X14"/>
    <mergeCell ref="V26:X26"/>
    <mergeCell ref="V22:X22"/>
    <mergeCell ref="V23:X23"/>
    <mergeCell ref="C26:R26"/>
    <mergeCell ref="C18:R18"/>
    <mergeCell ref="Z55:AC55"/>
    <mergeCell ref="AD49:AM49"/>
    <mergeCell ref="Z56:AC56"/>
    <mergeCell ref="AD50:AM50"/>
    <mergeCell ref="V43:X43"/>
    <mergeCell ref="V33:X33"/>
    <mergeCell ref="V38:X38"/>
    <mergeCell ref="Z49:AC49"/>
    <mergeCell ref="C23:R23"/>
    <mergeCell ref="V50:X50"/>
    <mergeCell ref="V51:X51"/>
    <mergeCell ref="AN55:AS55"/>
    <mergeCell ref="AN56:AS56"/>
    <mergeCell ref="AS28:AU28"/>
    <mergeCell ref="AS29:AU29"/>
    <mergeCell ref="AS33:AU33"/>
    <mergeCell ref="AS34:AU34"/>
    <mergeCell ref="V40:X40"/>
    <mergeCell ref="AS18:AU18"/>
    <mergeCell ref="Y14:AU14"/>
    <mergeCell ref="AH56:AM56"/>
    <mergeCell ref="AQ4:AS4"/>
    <mergeCell ref="AS27:AU27"/>
    <mergeCell ref="V21:X21"/>
    <mergeCell ref="V41:X41"/>
    <mergeCell ref="V42:X42"/>
    <mergeCell ref="V39:X39"/>
    <mergeCell ref="AN54:AS54"/>
    <mergeCell ref="Y44:AO44"/>
    <mergeCell ref="AP44:AR44"/>
    <mergeCell ref="AS44:AT44"/>
    <mergeCell ref="V54:X54"/>
    <mergeCell ref="V55:X55"/>
    <mergeCell ref="T16:T17"/>
    <mergeCell ref="U16:U17"/>
    <mergeCell ref="AS25:AU25"/>
    <mergeCell ref="AS26:AU26"/>
    <mergeCell ref="Z18:AO18"/>
    <mergeCell ref="V59:X59"/>
    <mergeCell ref="AQ59:AU59"/>
    <mergeCell ref="V52:X52"/>
    <mergeCell ref="V53:X53"/>
    <mergeCell ref="V56:X56"/>
    <mergeCell ref="V57:X57"/>
    <mergeCell ref="AD52:AM52"/>
    <mergeCell ref="AD55:AG55"/>
    <mergeCell ref="AH55:AM55"/>
    <mergeCell ref="AD56:AG56"/>
    <mergeCell ref="B1:AU1"/>
    <mergeCell ref="V58:X58"/>
    <mergeCell ref="V20:X20"/>
    <mergeCell ref="V18:X18"/>
    <mergeCell ref="V19:X19"/>
    <mergeCell ref="V16:X17"/>
    <mergeCell ref="Y16:Y17"/>
    <mergeCell ref="B16:B17"/>
    <mergeCell ref="C16:R17"/>
    <mergeCell ref="S16:S17"/>
    <mergeCell ref="B2:AU2"/>
    <mergeCell ref="V24:X24"/>
    <mergeCell ref="V25:X25"/>
    <mergeCell ref="AS30:AU30"/>
    <mergeCell ref="AS31:AU31"/>
    <mergeCell ref="AS32:AU32"/>
    <mergeCell ref="B3:AU3"/>
    <mergeCell ref="AT4:AU4"/>
    <mergeCell ref="Z22:AO22"/>
    <mergeCell ref="AS16:AU17"/>
    <mergeCell ref="AS37:AU37"/>
    <mergeCell ref="AS38:AU38"/>
    <mergeCell ref="AS39:AU39"/>
    <mergeCell ref="AS40:AU40"/>
    <mergeCell ref="AS41:AU41"/>
    <mergeCell ref="AS42:AU42"/>
    <mergeCell ref="AS43:AU43"/>
    <mergeCell ref="AD70:AJ71"/>
    <mergeCell ref="AK70:AN71"/>
    <mergeCell ref="AD69:AN69"/>
    <mergeCell ref="AO69:AQ71"/>
    <mergeCell ref="AR69:AT71"/>
    <mergeCell ref="Z68:AT68"/>
    <mergeCell ref="Z58:AD59"/>
    <mergeCell ref="AE58:AO58"/>
    <mergeCell ref="AE59:AJ59"/>
    <mergeCell ref="AE60:AJ60"/>
    <mergeCell ref="AK60:AM60"/>
    <mergeCell ref="AN60:AO60"/>
    <mergeCell ref="AQ60:AR60"/>
    <mergeCell ref="AS60:AU60"/>
    <mergeCell ref="AE61:AJ61"/>
    <mergeCell ref="AK61:AM61"/>
    <mergeCell ref="AN61:AO61"/>
    <mergeCell ref="AQ61:AR61"/>
    <mergeCell ref="AS61:AU61"/>
    <mergeCell ref="B70:X72"/>
    <mergeCell ref="AN62:AO62"/>
    <mergeCell ref="AQ62:AR62"/>
    <mergeCell ref="AS62:AU62"/>
    <mergeCell ref="Z63:AD63"/>
    <mergeCell ref="AE63:AJ63"/>
    <mergeCell ref="AK63:AM63"/>
    <mergeCell ref="AN63:AO63"/>
    <mergeCell ref="Z69:AC71"/>
    <mergeCell ref="B68:R68"/>
  </mergeCells>
  <phoneticPr fontId="7"/>
  <dataValidations count="10">
    <dataValidation type="list" allowBlank="1" showInputMessage="1" showErrorMessage="1" sqref="AQ5">
      <formula1>$AK$93:$AK$96</formula1>
    </dataValidation>
    <dataValidation type="list" allowBlank="1" showInputMessage="1" showErrorMessage="1" sqref="AD9:AE9 Z9:AA9 AH9:AI9 K8:L8">
      <formula1>$AJ$93:$AJ$96</formula1>
    </dataValidation>
    <dataValidation type="list" allowBlank="1" showInputMessage="1" showErrorMessage="1" sqref="O9">
      <formula1>$AO$93:$AO$99</formula1>
    </dataValidation>
    <dataValidation type="list" allowBlank="1" showInputMessage="1" showErrorMessage="1" sqref="T9:U9">
      <formula1>$AM$93:$AM$95</formula1>
    </dataValidation>
    <dataValidation type="whole" allowBlank="1" showInputMessage="1" showErrorMessage="1" sqref="C18">
      <formula1>1</formula1>
      <formula2>12</formula2>
    </dataValidation>
    <dataValidation type="list" allowBlank="1" showInputMessage="1" showErrorMessage="1" sqref="AX5:BI5 AT5">
      <formula1>$AL$93:$AL$98</formula1>
    </dataValidation>
    <dataValidation type="list" allowBlank="1" showInputMessage="1" showErrorMessage="1" sqref="F4 I4:J4">
      <formula1>$AJ$99:$AJ$101</formula1>
    </dataValidation>
    <dataValidation type="list" allowBlank="1" showInputMessage="1" showErrorMessage="1" sqref="D9:J9">
      <formula1>$AN$93:$AN$112</formula1>
    </dataValidation>
    <dataValidation type="list" allowBlank="1" showInputMessage="1" showErrorMessage="1" sqref="AD72:AQ72">
      <formula1>$AP$93:$AP$94</formula1>
    </dataValidation>
    <dataValidation type="list" allowBlank="1" showInputMessage="1" showErrorMessage="1" sqref="AU71 AR72:AT72">
      <formula1>$AP$93:$AP$95</formula1>
    </dataValidation>
  </dataValidations>
  <printOptions horizontalCentered="1"/>
  <pageMargins left="0.47244094488188981" right="0.31496062992125984" top="0.55118110236220474" bottom="0.19685039370078741" header="0.47244094488188981" footer="0.39370078740157483"/>
  <pageSetup paperSize="9" scale="66" firstPageNumber="72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3"/>
  </sheetPr>
  <dimension ref="A1:CQ114"/>
  <sheetViews>
    <sheetView view="pageBreakPreview" topLeftCell="A9" zoomScaleNormal="100" zoomScaleSheetLayoutView="100" workbookViewId="0">
      <selection activeCell="A2" sqref="A2:IV10"/>
    </sheetView>
  </sheetViews>
  <sheetFormatPr defaultColWidth="8.85546875" defaultRowHeight="12" x14ac:dyDescent="0.15"/>
  <cols>
    <col min="1" max="1" width="0.7109375" style="64" customWidth="1"/>
    <col min="2" max="2" width="3.140625" style="63" customWidth="1"/>
    <col min="3" max="3" width="2" style="63" customWidth="1"/>
    <col min="4" max="4" width="0.7109375" style="63" customWidth="1"/>
    <col min="5" max="5" width="2" style="63" customWidth="1"/>
    <col min="6" max="6" width="3.140625" style="63" customWidth="1"/>
    <col min="7" max="7" width="2" style="63" customWidth="1"/>
    <col min="8" max="8" width="0.7109375" style="63" customWidth="1"/>
    <col min="9" max="9" width="2" style="63" customWidth="1"/>
    <col min="10" max="10" width="3.140625" style="63" customWidth="1"/>
    <col min="11" max="11" width="2" style="63" customWidth="1"/>
    <col min="12" max="12" width="0.7109375" style="63" customWidth="1"/>
    <col min="13" max="13" width="2" style="63" customWidth="1"/>
    <col min="14" max="14" width="3.140625" style="63" customWidth="1"/>
    <col min="15" max="15" width="8.5703125" style="63" customWidth="1"/>
    <col min="16" max="16" width="3.5703125" style="63" customWidth="1"/>
    <col min="17" max="18" width="4.140625" style="63" customWidth="1"/>
    <col min="19" max="21" width="5" style="63" customWidth="1"/>
    <col min="22" max="22" width="3.140625" style="64" customWidth="1"/>
    <col min="23" max="24" width="5.140625" style="63" customWidth="1"/>
    <col min="25" max="25" width="3.140625" style="63" customWidth="1"/>
    <col min="26" max="26" width="2" style="63" customWidth="1"/>
    <col min="27" max="27" width="0.7109375" style="63" customWidth="1"/>
    <col min="28" max="28" width="2" style="63" customWidth="1"/>
    <col min="29" max="29" width="3.140625" style="63" customWidth="1"/>
    <col min="30" max="30" width="2" style="63" customWidth="1"/>
    <col min="31" max="31" width="0.7109375" style="63" customWidth="1"/>
    <col min="32" max="32" width="2" style="63" customWidth="1"/>
    <col min="33" max="33" width="3.140625" style="63" customWidth="1"/>
    <col min="34" max="34" width="2" style="63" customWidth="1"/>
    <col min="35" max="35" width="0.7109375" style="63" customWidth="1"/>
    <col min="36" max="36" width="2" style="63" customWidth="1"/>
    <col min="37" max="37" width="3.140625" style="63" customWidth="1"/>
    <col min="38" max="38" width="3.85546875" style="63" customWidth="1"/>
    <col min="39" max="41" width="4" style="63" customWidth="1"/>
    <col min="42" max="43" width="5" style="63" customWidth="1"/>
    <col min="44" max="44" width="5" style="64" customWidth="1"/>
    <col min="45" max="45" width="3.140625" style="64" customWidth="1"/>
    <col min="46" max="47" width="5.28515625" style="64" customWidth="1"/>
    <col min="48" max="48" width="3.140625" style="63" customWidth="1"/>
    <col min="49" max="49" width="4.5703125" style="63" customWidth="1"/>
    <col min="50" max="61" width="3.7109375" style="64" customWidth="1"/>
    <col min="62" max="63" width="2.85546875" style="64" customWidth="1"/>
    <col min="64" max="70" width="4.7109375" style="64" customWidth="1"/>
    <col min="71" max="91" width="3" style="64" customWidth="1"/>
    <col min="92" max="16384" width="8.85546875" style="64"/>
  </cols>
  <sheetData>
    <row r="1" spans="1:61" ht="24.6" customHeight="1" x14ac:dyDescent="0.15">
      <c r="B1" s="591" t="s">
        <v>118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</row>
    <row r="2" spans="1:61" s="3" customFormat="1" ht="24" customHeight="1" x14ac:dyDescent="0.15">
      <c r="B2" s="295" t="s">
        <v>239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s="3" customFormat="1" ht="15.6" customHeight="1" x14ac:dyDescent="0.15">
      <c r="B3" s="434" t="s">
        <v>167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W3" s="5"/>
    </row>
    <row r="4" spans="1:61" s="2" customFormat="1" ht="16.5" customHeight="1" x14ac:dyDescent="0.15">
      <c r="B4" s="435" t="s">
        <v>109</v>
      </c>
      <c r="C4" s="435"/>
      <c r="D4" s="435"/>
      <c r="E4" s="435"/>
      <c r="F4" s="437" t="s">
        <v>94</v>
      </c>
      <c r="G4" s="437"/>
      <c r="H4" s="437"/>
      <c r="I4" s="437"/>
      <c r="J4" s="437"/>
      <c r="K4" s="25"/>
      <c r="L4" s="25"/>
      <c r="M4" s="27"/>
      <c r="N4" s="438"/>
      <c r="O4" s="438"/>
      <c r="P4" s="438"/>
      <c r="Q4" s="37"/>
      <c r="R4" s="438"/>
      <c r="S4" s="438"/>
      <c r="T4" s="438"/>
      <c r="U4" s="438"/>
      <c r="V4" s="27"/>
      <c r="W4" s="27"/>
      <c r="X4" s="27"/>
      <c r="Y4" s="27"/>
      <c r="Z4" s="25"/>
      <c r="AA4" s="25"/>
      <c r="AB4" s="27"/>
      <c r="AC4" s="27"/>
      <c r="AD4" s="25"/>
      <c r="AE4" s="25"/>
      <c r="AF4" s="31" t="s">
        <v>53</v>
      </c>
      <c r="AH4" s="25"/>
      <c r="AI4" s="25"/>
      <c r="AO4" s="45"/>
      <c r="AP4" s="45"/>
      <c r="AQ4" s="435" t="s">
        <v>51</v>
      </c>
      <c r="AR4" s="435"/>
      <c r="AS4" s="435"/>
      <c r="AT4" s="435" t="s">
        <v>52</v>
      </c>
      <c r="AU4" s="435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2" customFormat="1" ht="16.5" customHeight="1" x14ac:dyDescent="0.15">
      <c r="A5" s="86"/>
      <c r="B5" s="592"/>
      <c r="C5" s="592"/>
      <c r="D5" s="592"/>
      <c r="E5" s="592"/>
      <c r="F5" s="592"/>
      <c r="G5" s="25"/>
      <c r="H5" s="25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5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08"/>
      <c r="AP5" s="108"/>
      <c r="AQ5" s="435" t="s">
        <v>67</v>
      </c>
      <c r="AR5" s="435"/>
      <c r="AS5" s="435"/>
      <c r="AT5" s="436" t="s">
        <v>64</v>
      </c>
      <c r="AU5" s="436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61" s="2" customFormat="1" ht="17.25" customHeight="1" x14ac:dyDescent="0.15">
      <c r="A6" s="32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34"/>
      <c r="W6" s="36"/>
      <c r="X6" s="36"/>
      <c r="Y6" s="27"/>
      <c r="Z6" s="45"/>
      <c r="AA6" s="45"/>
      <c r="AB6" s="593" t="s">
        <v>55</v>
      </c>
      <c r="AC6" s="593"/>
      <c r="AD6" s="593"/>
      <c r="AE6" s="593"/>
      <c r="AF6" s="593"/>
      <c r="AG6" s="593"/>
      <c r="AH6" s="28"/>
      <c r="AI6" s="28"/>
      <c r="AJ6" s="27"/>
      <c r="AK6" s="27"/>
      <c r="AL6" s="27"/>
      <c r="AM6" s="27"/>
      <c r="AN6" s="27"/>
      <c r="AW6" s="36"/>
    </row>
    <row r="7" spans="1:61" s="2" customFormat="1" ht="16.5" customHeight="1" x14ac:dyDescent="0.15">
      <c r="A7" s="35"/>
      <c r="B7" s="435" t="s">
        <v>110</v>
      </c>
      <c r="C7" s="435"/>
      <c r="D7" s="435"/>
      <c r="E7" s="435"/>
      <c r="F7" s="435"/>
      <c r="G7" s="435">
        <v>30001</v>
      </c>
      <c r="H7" s="435"/>
      <c r="I7" s="435"/>
      <c r="J7" s="435"/>
      <c r="K7" s="435"/>
      <c r="L7" s="435"/>
      <c r="M7" s="435"/>
      <c r="N7" s="24"/>
      <c r="O7" s="29" t="s">
        <v>134</v>
      </c>
      <c r="P7" s="435" t="s">
        <v>151</v>
      </c>
      <c r="Q7" s="435"/>
      <c r="R7" s="435"/>
      <c r="S7" s="435"/>
      <c r="T7" s="435"/>
      <c r="U7" s="435"/>
      <c r="V7" s="53"/>
      <c r="W7" s="54"/>
      <c r="X7" s="54"/>
      <c r="Y7" s="55" t="s">
        <v>59</v>
      </c>
      <c r="Z7" s="580" t="s">
        <v>117</v>
      </c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580"/>
      <c r="AO7" s="580"/>
      <c r="AP7" s="580"/>
      <c r="AQ7" s="37" t="s">
        <v>60</v>
      </c>
      <c r="AW7" s="27"/>
    </row>
    <row r="8" spans="1:61" s="2" customFormat="1" ht="13.5" customHeight="1" x14ac:dyDescent="0.15">
      <c r="A8" s="35"/>
      <c r="B8" s="75"/>
      <c r="C8" s="74"/>
      <c r="D8" s="74"/>
      <c r="E8" s="74"/>
      <c r="F8" s="74"/>
      <c r="G8" s="74"/>
      <c r="H8" s="74"/>
      <c r="I8" s="74" t="s">
        <v>54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53"/>
      <c r="W8" s="55"/>
      <c r="X8" s="55"/>
      <c r="Y8" s="59"/>
      <c r="Z8" s="52"/>
      <c r="AA8" s="52"/>
      <c r="AB8" s="59"/>
      <c r="AC8" s="59"/>
      <c r="AD8" s="52"/>
      <c r="AE8" s="52"/>
      <c r="AF8" s="59"/>
      <c r="AG8" s="59"/>
      <c r="AH8" s="52"/>
      <c r="AI8" s="52"/>
      <c r="AJ8" s="59"/>
      <c r="AK8" s="59"/>
      <c r="AL8" s="59"/>
      <c r="AM8" s="59"/>
      <c r="AN8" s="59"/>
      <c r="AO8" s="59"/>
      <c r="AW8" s="36"/>
    </row>
    <row r="9" spans="1:61" s="2" customFormat="1" ht="16.5" customHeight="1" x14ac:dyDescent="0.15">
      <c r="A9" s="35"/>
      <c r="B9" s="583" t="s">
        <v>56</v>
      </c>
      <c r="C9" s="584"/>
      <c r="D9" s="585" t="s">
        <v>66</v>
      </c>
      <c r="E9" s="586"/>
      <c r="F9" s="586"/>
      <c r="G9" s="586"/>
      <c r="H9" s="586"/>
      <c r="I9" s="586"/>
      <c r="J9" s="587"/>
      <c r="K9" s="52"/>
      <c r="L9" s="52"/>
      <c r="M9" s="583" t="s">
        <v>57</v>
      </c>
      <c r="N9" s="584"/>
      <c r="O9" s="57" t="s">
        <v>70</v>
      </c>
      <c r="P9" s="58"/>
      <c r="Q9" s="583" t="s">
        <v>58</v>
      </c>
      <c r="R9" s="588"/>
      <c r="S9" s="589"/>
      <c r="T9" s="590" t="s">
        <v>65</v>
      </c>
      <c r="U9" s="589"/>
      <c r="V9" s="53"/>
      <c r="W9" s="54"/>
      <c r="X9" s="54"/>
      <c r="Y9" s="54"/>
      <c r="Z9" s="54"/>
      <c r="AA9" s="54"/>
      <c r="AB9" s="580" t="s">
        <v>61</v>
      </c>
      <c r="AC9" s="580"/>
      <c r="AD9" s="580"/>
      <c r="AE9" s="580"/>
      <c r="AF9" s="580"/>
      <c r="AG9" s="580"/>
      <c r="AH9" s="56"/>
      <c r="AI9" s="56"/>
      <c r="AJ9" s="54"/>
      <c r="AK9" s="54"/>
      <c r="AL9" s="54"/>
      <c r="AM9" s="54"/>
      <c r="AN9" s="54"/>
      <c r="AO9" s="59"/>
      <c r="AW9" s="27"/>
    </row>
    <row r="10" spans="1:61" s="2" customFormat="1" ht="16.5" customHeight="1" x14ac:dyDescent="0.15">
      <c r="A10" s="77"/>
      <c r="B10" s="78"/>
      <c r="C10" s="78"/>
      <c r="D10" s="60"/>
      <c r="E10" s="60"/>
      <c r="F10" s="60"/>
      <c r="G10" s="60"/>
      <c r="H10" s="60"/>
      <c r="I10" s="60"/>
      <c r="J10" s="60"/>
      <c r="K10" s="79"/>
      <c r="L10" s="79"/>
      <c r="M10" s="78"/>
      <c r="N10" s="78"/>
      <c r="O10" s="79"/>
      <c r="P10" s="78"/>
      <c r="Q10" s="78"/>
      <c r="R10" s="78"/>
      <c r="S10" s="78"/>
      <c r="T10" s="78"/>
      <c r="U10" s="78"/>
      <c r="V10" s="80"/>
      <c r="W10" s="54"/>
      <c r="X10" s="54"/>
      <c r="Y10" s="55" t="s">
        <v>59</v>
      </c>
      <c r="Z10" s="580" t="s">
        <v>152</v>
      </c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1"/>
      <c r="AO10" s="51" t="s">
        <v>62</v>
      </c>
      <c r="AQ10" s="37" t="s">
        <v>60</v>
      </c>
      <c r="AW10" s="27"/>
    </row>
    <row r="11" spans="1:61" s="1" customFormat="1" ht="11.45" customHeight="1" x14ac:dyDescent="0.15">
      <c r="A11" s="81"/>
      <c r="B11" s="82"/>
      <c r="C11" s="82"/>
      <c r="D11" s="82"/>
      <c r="E11" s="33"/>
      <c r="F11" s="33"/>
      <c r="G11" s="82"/>
      <c r="H11" s="82"/>
      <c r="I11" s="33"/>
      <c r="J11" s="33"/>
      <c r="K11" s="82"/>
      <c r="L11" s="82"/>
      <c r="M11" s="82"/>
      <c r="N11" s="82"/>
      <c r="O11" s="82"/>
      <c r="P11" s="83"/>
      <c r="Q11" s="82"/>
      <c r="R11" s="82"/>
      <c r="S11" s="82"/>
      <c r="T11" s="82"/>
      <c r="U11" s="82"/>
      <c r="V11" s="83"/>
      <c r="W11" s="23"/>
      <c r="X11" s="23"/>
      <c r="Y11" s="23"/>
      <c r="Z11" s="47"/>
      <c r="AA11" s="47"/>
      <c r="AB11" s="46"/>
      <c r="AC11" s="46"/>
      <c r="AD11" s="47"/>
      <c r="AE11" s="47"/>
      <c r="AF11" s="50"/>
      <c r="AG11" s="50"/>
      <c r="AH11" s="47"/>
      <c r="AI11" s="47"/>
      <c r="AJ11" s="38"/>
      <c r="AK11" s="38"/>
      <c r="AL11" s="23"/>
      <c r="AM11" s="23"/>
      <c r="AN11" s="23"/>
      <c r="AW11" s="23"/>
    </row>
    <row r="12" spans="1:61" s="1" customFormat="1" ht="3.6" customHeight="1" x14ac:dyDescent="0.15">
      <c r="B12" s="26"/>
      <c r="C12" s="26"/>
      <c r="D12" s="26"/>
      <c r="E12" s="28"/>
      <c r="F12" s="28"/>
      <c r="G12" s="26"/>
      <c r="H12" s="26"/>
      <c r="I12" s="28"/>
      <c r="J12" s="28"/>
      <c r="K12" s="26"/>
      <c r="L12" s="26"/>
      <c r="M12" s="26"/>
      <c r="N12" s="26"/>
      <c r="O12" s="26"/>
      <c r="P12" s="23"/>
      <c r="Q12" s="26"/>
      <c r="R12" s="26"/>
      <c r="S12" s="26"/>
      <c r="T12" s="26"/>
      <c r="U12" s="26"/>
      <c r="V12" s="23"/>
      <c r="W12" s="23"/>
      <c r="X12" s="23"/>
      <c r="Y12" s="23"/>
      <c r="Z12" s="26"/>
      <c r="AA12" s="26"/>
      <c r="AB12" s="23"/>
      <c r="AC12" s="23"/>
      <c r="AD12" s="26"/>
      <c r="AE12" s="26"/>
      <c r="AF12" s="38"/>
      <c r="AG12" s="38"/>
      <c r="AH12" s="26"/>
      <c r="AI12" s="26"/>
      <c r="AJ12" s="38"/>
      <c r="AK12" s="38"/>
      <c r="AL12" s="23"/>
      <c r="AM12" s="23"/>
      <c r="AN12" s="23"/>
      <c r="AW12" s="23"/>
    </row>
    <row r="13" spans="1:61" s="3" customFormat="1" ht="13.9" customHeight="1" x14ac:dyDescent="0.15">
      <c r="B13" s="578" t="s">
        <v>96</v>
      </c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6"/>
      <c r="R13" s="6"/>
      <c r="S13" s="6"/>
      <c r="T13" s="6"/>
      <c r="U13" s="6"/>
      <c r="V13" s="6"/>
      <c r="W13" s="5"/>
      <c r="X13" s="5"/>
      <c r="Y13" s="5"/>
      <c r="Z13" s="5"/>
      <c r="AA13" s="5"/>
      <c r="AB13" s="5"/>
      <c r="AC13" s="5"/>
      <c r="AD13" s="5"/>
      <c r="AE13" s="5"/>
      <c r="AF13" s="579" t="s">
        <v>36</v>
      </c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7"/>
      <c r="AV13" s="7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s="8" customFormat="1" ht="13.9" customHeight="1" x14ac:dyDescent="0.15">
      <c r="B14" s="573" t="s">
        <v>157</v>
      </c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82" t="s">
        <v>2</v>
      </c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s="8" customFormat="1" ht="13.9" customHeight="1" x14ac:dyDescent="0.15">
      <c r="B15" s="573" t="s">
        <v>156</v>
      </c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W15" s="440"/>
      <c r="AX15" s="440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1" s="10" customFormat="1" ht="15.95" customHeight="1" x14ac:dyDescent="0.15">
      <c r="B16" s="574" t="s">
        <v>37</v>
      </c>
      <c r="C16" s="427" t="s">
        <v>168</v>
      </c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8"/>
      <c r="S16" s="565" t="s">
        <v>3</v>
      </c>
      <c r="T16" s="567" t="s">
        <v>161</v>
      </c>
      <c r="U16" s="567" t="s">
        <v>162</v>
      </c>
      <c r="V16" s="421" t="s">
        <v>153</v>
      </c>
      <c r="W16" s="421"/>
      <c r="X16" s="422"/>
      <c r="Y16" s="425" t="s">
        <v>97</v>
      </c>
      <c r="Z16" s="427" t="s">
        <v>169</v>
      </c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8"/>
      <c r="AP16" s="565" t="s">
        <v>3</v>
      </c>
      <c r="AQ16" s="567" t="s">
        <v>139</v>
      </c>
      <c r="AR16" s="576" t="s">
        <v>138</v>
      </c>
      <c r="AS16" s="427" t="s">
        <v>153</v>
      </c>
      <c r="AT16" s="421"/>
      <c r="AU16" s="422"/>
      <c r="AW16" s="22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2:61" s="10" customFormat="1" ht="15.95" customHeight="1" x14ac:dyDescent="0.15">
      <c r="B17" s="575"/>
      <c r="C17" s="429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30"/>
      <c r="S17" s="566"/>
      <c r="T17" s="568"/>
      <c r="U17" s="568"/>
      <c r="V17" s="423"/>
      <c r="W17" s="423"/>
      <c r="X17" s="424"/>
      <c r="Y17" s="426"/>
      <c r="Z17" s="429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30"/>
      <c r="AP17" s="566"/>
      <c r="AQ17" s="568"/>
      <c r="AR17" s="577"/>
      <c r="AS17" s="429"/>
      <c r="AT17" s="423"/>
      <c r="AU17" s="424"/>
      <c r="AW17" s="22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2:61" s="8" customFormat="1" ht="17.100000000000001" customHeight="1" x14ac:dyDescent="0.15">
      <c r="B18" s="11">
        <v>1</v>
      </c>
      <c r="C18" s="571" t="s">
        <v>135</v>
      </c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119" t="s">
        <v>4</v>
      </c>
      <c r="T18" s="104">
        <v>2</v>
      </c>
      <c r="U18" s="104">
        <v>2</v>
      </c>
      <c r="V18" s="431"/>
      <c r="W18" s="432"/>
      <c r="X18" s="433"/>
      <c r="Y18" s="19">
        <v>100</v>
      </c>
      <c r="Z18" s="496" t="s">
        <v>5</v>
      </c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12" t="s">
        <v>6</v>
      </c>
      <c r="AQ18" s="104">
        <v>2</v>
      </c>
      <c r="AR18" s="114">
        <v>2</v>
      </c>
      <c r="AS18" s="431"/>
      <c r="AT18" s="432"/>
      <c r="AU18" s="433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2:61" s="8" customFormat="1" ht="17.100000000000001" customHeight="1" x14ac:dyDescent="0.15">
      <c r="B19" s="11">
        <v>2</v>
      </c>
      <c r="C19" s="441" t="s">
        <v>213</v>
      </c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112" t="s">
        <v>4</v>
      </c>
      <c r="T19" s="104">
        <v>2</v>
      </c>
      <c r="U19" s="104">
        <v>2</v>
      </c>
      <c r="V19" s="431" t="s">
        <v>164</v>
      </c>
      <c r="W19" s="432"/>
      <c r="X19" s="433"/>
      <c r="Y19" s="19">
        <v>101</v>
      </c>
      <c r="Z19" s="496" t="s">
        <v>7</v>
      </c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AM19" s="535"/>
      <c r="AN19" s="535"/>
      <c r="AO19" s="535"/>
      <c r="AP19" s="12" t="s">
        <v>6</v>
      </c>
      <c r="AQ19" s="104">
        <v>2</v>
      </c>
      <c r="AR19" s="114">
        <v>2</v>
      </c>
      <c r="AS19" s="431"/>
      <c r="AT19" s="432"/>
      <c r="AU19" s="433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2:61" s="8" customFormat="1" ht="17.100000000000001" customHeight="1" x14ac:dyDescent="0.15">
      <c r="B20" s="11">
        <v>3</v>
      </c>
      <c r="C20" s="496" t="s">
        <v>148</v>
      </c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112" t="s">
        <v>4</v>
      </c>
      <c r="T20" s="104">
        <v>2</v>
      </c>
      <c r="U20" s="104">
        <v>2</v>
      </c>
      <c r="V20" s="431"/>
      <c r="W20" s="432"/>
      <c r="X20" s="433"/>
      <c r="Y20" s="19">
        <v>102</v>
      </c>
      <c r="Z20" s="496" t="s">
        <v>210</v>
      </c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12" t="s">
        <v>6</v>
      </c>
      <c r="AQ20" s="104">
        <v>2</v>
      </c>
      <c r="AR20" s="114">
        <v>2</v>
      </c>
      <c r="AS20" s="431"/>
      <c r="AT20" s="432"/>
      <c r="AU20" s="433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2:61" s="8" customFormat="1" ht="17.100000000000001" customHeight="1" x14ac:dyDescent="0.15">
      <c r="B21" s="11">
        <v>4</v>
      </c>
      <c r="C21" s="441" t="s">
        <v>214</v>
      </c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112" t="s">
        <v>4</v>
      </c>
      <c r="T21" s="104">
        <v>2</v>
      </c>
      <c r="U21" s="104">
        <v>2</v>
      </c>
      <c r="V21" s="431"/>
      <c r="W21" s="432"/>
      <c r="X21" s="433"/>
      <c r="Y21" s="19">
        <v>103</v>
      </c>
      <c r="Z21" s="496" t="s">
        <v>172</v>
      </c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12" t="s">
        <v>6</v>
      </c>
      <c r="AQ21" s="104">
        <v>2</v>
      </c>
      <c r="AR21" s="114">
        <v>2</v>
      </c>
      <c r="AS21" s="431"/>
      <c r="AT21" s="432"/>
      <c r="AU21" s="433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2:61" s="8" customFormat="1" ht="17.100000000000001" customHeight="1" x14ac:dyDescent="0.15">
      <c r="B22" s="11">
        <v>5</v>
      </c>
      <c r="C22" s="441" t="s">
        <v>178</v>
      </c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112" t="s">
        <v>8</v>
      </c>
      <c r="T22" s="104">
        <v>2</v>
      </c>
      <c r="U22" s="104">
        <v>2</v>
      </c>
      <c r="V22" s="431"/>
      <c r="W22" s="432"/>
      <c r="X22" s="433"/>
      <c r="Y22" s="19">
        <v>104</v>
      </c>
      <c r="Z22" s="496" t="s">
        <v>215</v>
      </c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12" t="s">
        <v>6</v>
      </c>
      <c r="AQ22" s="104">
        <v>2</v>
      </c>
      <c r="AR22" s="114">
        <v>2</v>
      </c>
      <c r="AS22" s="431"/>
      <c r="AT22" s="432"/>
      <c r="AU22" s="433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2:61" s="8" customFormat="1" ht="17.100000000000001" customHeight="1" x14ac:dyDescent="0.15">
      <c r="B23" s="11">
        <v>6</v>
      </c>
      <c r="C23" s="441" t="s">
        <v>147</v>
      </c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112" t="s">
        <v>8</v>
      </c>
      <c r="T23" s="104">
        <v>2</v>
      </c>
      <c r="U23" s="104">
        <v>2</v>
      </c>
      <c r="V23" s="431" t="s">
        <v>163</v>
      </c>
      <c r="W23" s="432"/>
      <c r="X23" s="433"/>
      <c r="Y23" s="84">
        <v>105</v>
      </c>
      <c r="Z23" s="569" t="s">
        <v>173</v>
      </c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70" t="s">
        <v>6</v>
      </c>
      <c r="AQ23" s="104">
        <v>6</v>
      </c>
      <c r="AR23" s="114"/>
      <c r="AS23" s="431"/>
      <c r="AT23" s="432"/>
      <c r="AU23" s="433"/>
      <c r="AW23" s="22"/>
      <c r="AX23" s="440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2:61" s="8" customFormat="1" ht="17.100000000000001" customHeight="1" x14ac:dyDescent="0.15">
      <c r="B24" s="11">
        <v>7</v>
      </c>
      <c r="C24" s="441" t="s">
        <v>10</v>
      </c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112" t="s">
        <v>4</v>
      </c>
      <c r="T24" s="104">
        <v>2</v>
      </c>
      <c r="U24" s="104">
        <v>2</v>
      </c>
      <c r="V24" s="431"/>
      <c r="W24" s="432"/>
      <c r="X24" s="433"/>
      <c r="Y24" s="19">
        <v>106</v>
      </c>
      <c r="Z24" s="496" t="s">
        <v>216</v>
      </c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12" t="s">
        <v>6</v>
      </c>
      <c r="AQ24" s="104">
        <v>2</v>
      </c>
      <c r="AR24" s="114"/>
      <c r="AS24" s="431"/>
      <c r="AT24" s="432"/>
      <c r="AU24" s="433"/>
      <c r="AW24" s="22"/>
      <c r="AX24" s="440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2:61" s="8" customFormat="1" ht="17.100000000000001" customHeight="1" x14ac:dyDescent="0.15">
      <c r="B25" s="11">
        <v>8</v>
      </c>
      <c r="C25" s="441" t="s">
        <v>13</v>
      </c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552"/>
      <c r="S25" s="112" t="s">
        <v>4</v>
      </c>
      <c r="T25" s="104">
        <v>2</v>
      </c>
      <c r="U25" s="104"/>
      <c r="V25" s="431"/>
      <c r="W25" s="432"/>
      <c r="X25" s="433"/>
      <c r="Y25" s="19">
        <v>107</v>
      </c>
      <c r="Z25" s="496" t="s">
        <v>217</v>
      </c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12" t="s">
        <v>6</v>
      </c>
      <c r="AQ25" s="104">
        <v>2</v>
      </c>
      <c r="AR25" s="114"/>
      <c r="AS25" s="431"/>
      <c r="AT25" s="432"/>
      <c r="AU25" s="433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2:61" s="8" customFormat="1" ht="17.100000000000001" customHeight="1" x14ac:dyDescent="0.15">
      <c r="B26" s="11">
        <v>9</v>
      </c>
      <c r="C26" s="441" t="s">
        <v>15</v>
      </c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112" t="s">
        <v>8</v>
      </c>
      <c r="T26" s="104">
        <v>2</v>
      </c>
      <c r="U26" s="104"/>
      <c r="V26" s="431"/>
      <c r="W26" s="432"/>
      <c r="X26" s="433"/>
      <c r="Y26" s="19">
        <v>108</v>
      </c>
      <c r="Z26" s="496" t="s">
        <v>218</v>
      </c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12" t="s">
        <v>6</v>
      </c>
      <c r="AQ26" s="104">
        <v>2</v>
      </c>
      <c r="AR26" s="114"/>
      <c r="AS26" s="431"/>
      <c r="AT26" s="432"/>
      <c r="AU26" s="433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2:61" s="8" customFormat="1" ht="17.100000000000001" customHeight="1" x14ac:dyDescent="0.15">
      <c r="B27" s="11">
        <v>10</v>
      </c>
      <c r="C27" s="563" t="s">
        <v>45</v>
      </c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112" t="s">
        <v>4</v>
      </c>
      <c r="T27" s="104">
        <v>2</v>
      </c>
      <c r="U27" s="104"/>
      <c r="V27" s="431"/>
      <c r="W27" s="432"/>
      <c r="X27" s="433"/>
      <c r="Y27" s="19">
        <v>109</v>
      </c>
      <c r="Z27" s="496" t="s">
        <v>219</v>
      </c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12" t="s">
        <v>6</v>
      </c>
      <c r="AQ27" s="104">
        <v>2</v>
      </c>
      <c r="AR27" s="114"/>
      <c r="AS27" s="431"/>
      <c r="AT27" s="432"/>
      <c r="AU27" s="433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2:61" s="8" customFormat="1" ht="17.100000000000001" customHeight="1" x14ac:dyDescent="0.15">
      <c r="B28" s="11">
        <v>11</v>
      </c>
      <c r="C28" s="441" t="s">
        <v>220</v>
      </c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552"/>
      <c r="S28" s="112" t="s">
        <v>12</v>
      </c>
      <c r="T28" s="104">
        <v>2</v>
      </c>
      <c r="U28" s="104"/>
      <c r="V28" s="431"/>
      <c r="W28" s="432"/>
      <c r="X28" s="433"/>
      <c r="Y28" s="19">
        <v>110</v>
      </c>
      <c r="Z28" s="496" t="s">
        <v>221</v>
      </c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12" t="s">
        <v>6</v>
      </c>
      <c r="AQ28" s="104">
        <v>2</v>
      </c>
      <c r="AR28" s="114"/>
      <c r="AS28" s="431"/>
      <c r="AT28" s="432"/>
      <c r="AU28" s="433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2:61" s="8" customFormat="1" ht="17.100000000000001" customHeight="1" x14ac:dyDescent="0.15">
      <c r="B29" s="11">
        <v>12</v>
      </c>
      <c r="C29" s="441" t="s">
        <v>212</v>
      </c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552"/>
      <c r="S29" s="112" t="s">
        <v>4</v>
      </c>
      <c r="T29" s="104">
        <v>2</v>
      </c>
      <c r="U29" s="104"/>
      <c r="V29" s="431"/>
      <c r="W29" s="432"/>
      <c r="X29" s="433"/>
      <c r="Y29" s="19">
        <v>111</v>
      </c>
      <c r="Z29" s="496" t="s">
        <v>222</v>
      </c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12" t="s">
        <v>6</v>
      </c>
      <c r="AQ29" s="104">
        <v>2</v>
      </c>
      <c r="AR29" s="114"/>
      <c r="AS29" s="431"/>
      <c r="AT29" s="432"/>
      <c r="AU29" s="433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2:61" s="8" customFormat="1" ht="17.100000000000001" customHeight="1" x14ac:dyDescent="0.15">
      <c r="B30" s="11">
        <v>13</v>
      </c>
      <c r="C30" s="441" t="s">
        <v>18</v>
      </c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552"/>
      <c r="S30" s="112" t="s">
        <v>4</v>
      </c>
      <c r="T30" s="104">
        <v>1</v>
      </c>
      <c r="U30" s="104"/>
      <c r="V30" s="431"/>
      <c r="W30" s="432"/>
      <c r="X30" s="433"/>
      <c r="Y30" s="19">
        <v>112</v>
      </c>
      <c r="Z30" s="496" t="s">
        <v>223</v>
      </c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12" t="s">
        <v>6</v>
      </c>
      <c r="AQ30" s="104">
        <v>2</v>
      </c>
      <c r="AR30" s="114"/>
      <c r="AS30" s="431"/>
      <c r="AT30" s="432"/>
      <c r="AU30" s="433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2:61" s="8" customFormat="1" ht="17.100000000000001" customHeight="1" x14ac:dyDescent="0.15">
      <c r="B31" s="11">
        <v>14</v>
      </c>
      <c r="C31" s="441" t="s">
        <v>19</v>
      </c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552"/>
      <c r="S31" s="112" t="s">
        <v>4</v>
      </c>
      <c r="T31" s="104">
        <v>1</v>
      </c>
      <c r="U31" s="104"/>
      <c r="V31" s="431"/>
      <c r="W31" s="432"/>
      <c r="X31" s="433"/>
      <c r="Y31" s="19">
        <v>113</v>
      </c>
      <c r="Z31" s="496" t="s">
        <v>17</v>
      </c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5"/>
      <c r="AL31" s="535"/>
      <c r="AM31" s="535"/>
      <c r="AN31" s="535"/>
      <c r="AO31" s="535"/>
      <c r="AP31" s="12" t="s">
        <v>6</v>
      </c>
      <c r="AQ31" s="104">
        <v>2</v>
      </c>
      <c r="AR31" s="114"/>
      <c r="AS31" s="431"/>
      <c r="AT31" s="432"/>
      <c r="AU31" s="433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2:61" s="8" customFormat="1" ht="17.100000000000001" customHeight="1" x14ac:dyDescent="0.15">
      <c r="B32" s="11">
        <v>15</v>
      </c>
      <c r="C32" s="441" t="s">
        <v>20</v>
      </c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552"/>
      <c r="S32" s="112" t="s">
        <v>4</v>
      </c>
      <c r="T32" s="104">
        <v>1</v>
      </c>
      <c r="U32" s="104"/>
      <c r="V32" s="431"/>
      <c r="W32" s="432"/>
      <c r="X32" s="433"/>
      <c r="Y32" s="19">
        <v>114</v>
      </c>
      <c r="Z32" s="496" t="s">
        <v>224</v>
      </c>
      <c r="AA32" s="535"/>
      <c r="AB32" s="535"/>
      <c r="AC32" s="535"/>
      <c r="AD32" s="535"/>
      <c r="AE32" s="535"/>
      <c r="AF32" s="535"/>
      <c r="AG32" s="535"/>
      <c r="AH32" s="535"/>
      <c r="AI32" s="535"/>
      <c r="AJ32" s="535"/>
      <c r="AK32" s="535"/>
      <c r="AL32" s="535"/>
      <c r="AM32" s="535"/>
      <c r="AN32" s="535"/>
      <c r="AO32" s="535"/>
      <c r="AP32" s="12" t="s">
        <v>6</v>
      </c>
      <c r="AQ32" s="104">
        <v>2</v>
      </c>
      <c r="AR32" s="114"/>
      <c r="AS32" s="431"/>
      <c r="AT32" s="432"/>
      <c r="AU32" s="433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2:61" s="8" customFormat="1" ht="17.100000000000001" customHeight="1" x14ac:dyDescent="0.15">
      <c r="B33" s="11">
        <v>16</v>
      </c>
      <c r="C33" s="441" t="s">
        <v>21</v>
      </c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552"/>
      <c r="S33" s="112" t="s">
        <v>8</v>
      </c>
      <c r="T33" s="104">
        <v>1</v>
      </c>
      <c r="U33" s="104"/>
      <c r="V33" s="431"/>
      <c r="W33" s="432"/>
      <c r="X33" s="433"/>
      <c r="Y33" s="19">
        <v>115</v>
      </c>
      <c r="Z33" s="496" t="s">
        <v>225</v>
      </c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5"/>
      <c r="AL33" s="535"/>
      <c r="AM33" s="535"/>
      <c r="AN33" s="535"/>
      <c r="AO33" s="535"/>
      <c r="AP33" s="12" t="s">
        <v>6</v>
      </c>
      <c r="AQ33" s="104">
        <v>2</v>
      </c>
      <c r="AR33" s="114"/>
      <c r="AS33" s="431"/>
      <c r="AT33" s="432"/>
      <c r="AU33" s="433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2:61" s="8" customFormat="1" ht="17.100000000000001" customHeight="1" x14ac:dyDescent="0.15">
      <c r="B34" s="11">
        <v>17</v>
      </c>
      <c r="C34" s="441" t="s">
        <v>123</v>
      </c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552"/>
      <c r="S34" s="112" t="s">
        <v>12</v>
      </c>
      <c r="T34" s="104">
        <v>1</v>
      </c>
      <c r="U34" s="104"/>
      <c r="V34" s="431"/>
      <c r="W34" s="432"/>
      <c r="X34" s="433"/>
      <c r="Y34" s="19">
        <v>116</v>
      </c>
      <c r="Z34" s="496" t="s">
        <v>226</v>
      </c>
      <c r="AA34" s="535"/>
      <c r="AB34" s="535"/>
      <c r="AC34" s="535"/>
      <c r="AD34" s="535"/>
      <c r="AE34" s="535"/>
      <c r="AF34" s="535"/>
      <c r="AG34" s="535"/>
      <c r="AH34" s="535"/>
      <c r="AI34" s="535"/>
      <c r="AJ34" s="535"/>
      <c r="AK34" s="535"/>
      <c r="AL34" s="535"/>
      <c r="AM34" s="535"/>
      <c r="AN34" s="535"/>
      <c r="AO34" s="535"/>
      <c r="AP34" s="12" t="s">
        <v>6</v>
      </c>
      <c r="AQ34" s="104">
        <v>2</v>
      </c>
      <c r="AR34" s="114"/>
      <c r="AS34" s="431"/>
      <c r="AT34" s="432"/>
      <c r="AU34" s="433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2:61" s="8" customFormat="1" ht="17.100000000000001" customHeight="1" x14ac:dyDescent="0.15">
      <c r="B35" s="11">
        <v>18</v>
      </c>
      <c r="C35" s="441" t="s">
        <v>133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112" t="s">
        <v>4</v>
      </c>
      <c r="T35" s="104">
        <v>1</v>
      </c>
      <c r="U35" s="104"/>
      <c r="V35" s="431"/>
      <c r="W35" s="432"/>
      <c r="X35" s="433"/>
      <c r="Y35" s="19">
        <v>117</v>
      </c>
      <c r="Z35" s="496" t="s">
        <v>227</v>
      </c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35"/>
      <c r="AP35" s="12" t="s">
        <v>6</v>
      </c>
      <c r="AQ35" s="104">
        <v>2</v>
      </c>
      <c r="AR35" s="114"/>
      <c r="AS35" s="431"/>
      <c r="AT35" s="432"/>
      <c r="AU35" s="433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1" s="8" customFormat="1" ht="17.100000000000001" customHeight="1" x14ac:dyDescent="0.15">
      <c r="B36" s="11">
        <v>19</v>
      </c>
      <c r="C36" s="441" t="s">
        <v>23</v>
      </c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112" t="s">
        <v>4</v>
      </c>
      <c r="T36" s="104">
        <v>1</v>
      </c>
      <c r="U36" s="104"/>
      <c r="V36" s="431"/>
      <c r="W36" s="432"/>
      <c r="X36" s="433"/>
      <c r="Y36" s="19">
        <v>118</v>
      </c>
      <c r="Z36" s="496" t="s">
        <v>228</v>
      </c>
      <c r="AA36" s="535"/>
      <c r="AB36" s="535"/>
      <c r="AC36" s="535"/>
      <c r="AD36" s="535"/>
      <c r="AE36" s="535"/>
      <c r="AF36" s="535"/>
      <c r="AG36" s="535"/>
      <c r="AH36" s="535"/>
      <c r="AI36" s="535"/>
      <c r="AJ36" s="535"/>
      <c r="AK36" s="535"/>
      <c r="AL36" s="535"/>
      <c r="AM36" s="535"/>
      <c r="AN36" s="535"/>
      <c r="AO36" s="535"/>
      <c r="AP36" s="12" t="s">
        <v>6</v>
      </c>
      <c r="AQ36" s="104">
        <v>2</v>
      </c>
      <c r="AR36" s="114"/>
      <c r="AS36" s="431"/>
      <c r="AT36" s="432"/>
      <c r="AU36" s="433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2:61" s="8" customFormat="1" ht="17.100000000000001" customHeight="1" x14ac:dyDescent="0.15">
      <c r="B37" s="11">
        <v>20</v>
      </c>
      <c r="C37" s="441" t="s">
        <v>24</v>
      </c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112" t="s">
        <v>4</v>
      </c>
      <c r="T37" s="104">
        <v>1</v>
      </c>
      <c r="U37" s="104"/>
      <c r="V37" s="431"/>
      <c r="W37" s="432"/>
      <c r="X37" s="433"/>
      <c r="Y37" s="19">
        <v>119</v>
      </c>
      <c r="Z37" s="546" t="s">
        <v>22</v>
      </c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17" t="s">
        <v>16</v>
      </c>
      <c r="AQ37" s="105">
        <v>2</v>
      </c>
      <c r="AR37" s="116"/>
      <c r="AS37" s="516"/>
      <c r="AT37" s="517"/>
      <c r="AU37" s="518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2:61" s="8" customFormat="1" ht="17.100000000000001" customHeight="1" x14ac:dyDescent="0.15">
      <c r="B38" s="11">
        <v>21</v>
      </c>
      <c r="C38" s="441" t="s">
        <v>25</v>
      </c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112" t="s">
        <v>4</v>
      </c>
      <c r="T38" s="104">
        <v>1</v>
      </c>
      <c r="U38" s="104"/>
      <c r="V38" s="431"/>
      <c r="W38" s="432"/>
      <c r="X38" s="433"/>
      <c r="Y38" s="19">
        <v>120</v>
      </c>
      <c r="Z38" s="496" t="s">
        <v>229</v>
      </c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12" t="s">
        <v>6</v>
      </c>
      <c r="AQ38" s="104">
        <v>2</v>
      </c>
      <c r="AR38" s="114"/>
      <c r="AS38" s="431"/>
      <c r="AT38" s="432"/>
      <c r="AU38" s="433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s="8" customFormat="1" ht="17.100000000000001" customHeight="1" x14ac:dyDescent="0.15">
      <c r="B39" s="11">
        <v>22</v>
      </c>
      <c r="C39" s="441" t="s">
        <v>193</v>
      </c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112" t="s">
        <v>14</v>
      </c>
      <c r="T39" s="104">
        <v>2</v>
      </c>
      <c r="U39" s="104"/>
      <c r="V39" s="431"/>
      <c r="W39" s="432"/>
      <c r="X39" s="433"/>
      <c r="Y39" s="19">
        <v>121</v>
      </c>
      <c r="Z39" s="496" t="s">
        <v>230</v>
      </c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12" t="s">
        <v>6</v>
      </c>
      <c r="AQ39" s="104">
        <v>2</v>
      </c>
      <c r="AR39" s="114"/>
      <c r="AS39" s="431"/>
      <c r="AT39" s="432"/>
      <c r="AU39" s="433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2:61" s="8" customFormat="1" ht="17.100000000000001" customHeight="1" thickBot="1" x14ac:dyDescent="0.2">
      <c r="B40" s="11">
        <v>23</v>
      </c>
      <c r="C40" s="441" t="s">
        <v>211</v>
      </c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112" t="s">
        <v>4</v>
      </c>
      <c r="T40" s="104">
        <v>2</v>
      </c>
      <c r="U40" s="104"/>
      <c r="V40" s="431"/>
      <c r="W40" s="432"/>
      <c r="X40" s="433"/>
      <c r="Y40" s="102">
        <v>122</v>
      </c>
      <c r="Z40" s="523" t="s">
        <v>106</v>
      </c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94" t="s">
        <v>6</v>
      </c>
      <c r="AQ40" s="106">
        <v>2</v>
      </c>
      <c r="AR40" s="118"/>
      <c r="AS40" s="489"/>
      <c r="AT40" s="490"/>
      <c r="AU40" s="491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2:61" s="8" customFormat="1" ht="17.100000000000001" customHeight="1" x14ac:dyDescent="0.15">
      <c r="B41" s="11">
        <v>24</v>
      </c>
      <c r="C41" s="441" t="s">
        <v>26</v>
      </c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112" t="s">
        <v>9</v>
      </c>
      <c r="T41" s="104">
        <v>2</v>
      </c>
      <c r="U41" s="104"/>
      <c r="V41" s="431"/>
      <c r="W41" s="432"/>
      <c r="X41" s="433"/>
      <c r="Y41" s="16"/>
      <c r="Z41" s="531"/>
      <c r="AA41" s="531"/>
      <c r="AB41" s="531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  <c r="AO41" s="532"/>
      <c r="AP41" s="93"/>
      <c r="AQ41" s="61"/>
      <c r="AR41" s="115"/>
      <c r="AS41" s="492"/>
      <c r="AT41" s="493"/>
      <c r="AU41" s="494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2:61" s="8" customFormat="1" ht="17.100000000000001" customHeight="1" x14ac:dyDescent="0.15">
      <c r="B42" s="11">
        <v>25</v>
      </c>
      <c r="C42" s="441" t="s">
        <v>237</v>
      </c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120" t="s">
        <v>9</v>
      </c>
      <c r="T42" s="104">
        <v>2</v>
      </c>
      <c r="U42" s="104"/>
      <c r="V42" s="431"/>
      <c r="W42" s="432"/>
      <c r="X42" s="433"/>
      <c r="Y42" s="19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5"/>
      <c r="AL42" s="495"/>
      <c r="AM42" s="495"/>
      <c r="AN42" s="495"/>
      <c r="AO42" s="496"/>
      <c r="AP42" s="92"/>
      <c r="AQ42" s="117"/>
      <c r="AR42" s="125"/>
      <c r="AS42" s="431"/>
      <c r="AT42" s="432"/>
      <c r="AU42" s="433"/>
      <c r="AW42" s="22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2:61" s="8" customFormat="1" ht="17.100000000000001" customHeight="1" x14ac:dyDescent="0.15">
      <c r="B43" s="11">
        <v>26</v>
      </c>
      <c r="C43" s="441" t="s">
        <v>27</v>
      </c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112" t="s">
        <v>4</v>
      </c>
      <c r="T43" s="104">
        <v>2</v>
      </c>
      <c r="U43" s="104"/>
      <c r="V43" s="431"/>
      <c r="W43" s="432"/>
      <c r="X43" s="433"/>
      <c r="Y43" s="1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503"/>
      <c r="AM43" s="503"/>
      <c r="AN43" s="503"/>
      <c r="AO43" s="504"/>
      <c r="AP43" s="91"/>
      <c r="AQ43" s="11"/>
      <c r="AR43" s="97"/>
      <c r="AS43" s="525"/>
      <c r="AT43" s="526"/>
      <c r="AU43" s="527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</row>
    <row r="44" spans="2:61" s="8" customFormat="1" ht="17.100000000000001" customHeight="1" x14ac:dyDescent="0.15">
      <c r="B44" s="11">
        <v>27</v>
      </c>
      <c r="C44" s="441" t="s">
        <v>28</v>
      </c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112" t="s">
        <v>4</v>
      </c>
      <c r="T44" s="104">
        <v>2</v>
      </c>
      <c r="U44" s="104"/>
      <c r="V44" s="431"/>
      <c r="W44" s="432"/>
      <c r="X44" s="433"/>
      <c r="Y44" s="446">
        <f>SUM(AQ18:AQ43)</f>
        <v>50</v>
      </c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8" t="s">
        <v>154</v>
      </c>
      <c r="AQ44" s="449"/>
      <c r="AR44" s="449"/>
      <c r="AS44" s="449">
        <f>SUM(AR18:AR43)</f>
        <v>10</v>
      </c>
      <c r="AT44" s="449"/>
      <c r="AU44" s="111" t="s">
        <v>155</v>
      </c>
      <c r="AW44" s="22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2:61" s="8" customFormat="1" ht="17.100000000000001" customHeight="1" x14ac:dyDescent="0.15">
      <c r="B45" s="11">
        <v>28</v>
      </c>
      <c r="C45" s="441" t="s">
        <v>238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120" t="s">
        <v>9</v>
      </c>
      <c r="T45" s="104">
        <v>4</v>
      </c>
      <c r="U45" s="104"/>
      <c r="V45" s="431"/>
      <c r="W45" s="432"/>
      <c r="X45" s="433"/>
      <c r="Y45" s="9"/>
      <c r="AT45" s="9"/>
      <c r="AU45" s="9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2:61" s="8" customFormat="1" ht="17.100000000000001" customHeight="1" x14ac:dyDescent="0.15">
      <c r="B46" s="40">
        <v>29</v>
      </c>
      <c r="C46" s="441" t="s">
        <v>231</v>
      </c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112" t="s">
        <v>14</v>
      </c>
      <c r="T46" s="104">
        <v>2</v>
      </c>
      <c r="U46" s="104"/>
      <c r="V46" s="431"/>
      <c r="W46" s="432"/>
      <c r="X46" s="433"/>
      <c r="Y46" s="9"/>
      <c r="Z46" s="480" t="s">
        <v>95</v>
      </c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T46" s="9"/>
      <c r="AU46" s="9"/>
      <c r="AW46" s="440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2:61" s="8" customFormat="1" ht="17.100000000000001" customHeight="1" x14ac:dyDescent="0.15">
      <c r="B47" s="11">
        <v>30</v>
      </c>
      <c r="C47" s="441" t="s">
        <v>29</v>
      </c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112" t="s">
        <v>4</v>
      </c>
      <c r="T47" s="104">
        <v>1</v>
      </c>
      <c r="U47" s="104"/>
      <c r="V47" s="431"/>
      <c r="W47" s="432"/>
      <c r="X47" s="433"/>
      <c r="Y47" s="9"/>
      <c r="Z47" s="481" t="s">
        <v>38</v>
      </c>
      <c r="AA47" s="482"/>
      <c r="AB47" s="482"/>
      <c r="AC47" s="483"/>
      <c r="AD47" s="487" t="s">
        <v>38</v>
      </c>
      <c r="AE47" s="482"/>
      <c r="AF47" s="482"/>
      <c r="AG47" s="483"/>
      <c r="AH47" s="487" t="s">
        <v>38</v>
      </c>
      <c r="AI47" s="482"/>
      <c r="AJ47" s="482"/>
      <c r="AK47" s="483"/>
      <c r="AL47" s="487" t="s">
        <v>38</v>
      </c>
      <c r="AM47" s="483"/>
      <c r="AN47" s="505" t="s">
        <v>46</v>
      </c>
      <c r="AO47" s="506"/>
      <c r="AP47" s="506"/>
      <c r="AQ47" s="506"/>
      <c r="AR47" s="506"/>
      <c r="AS47" s="507"/>
      <c r="AT47" s="9"/>
      <c r="AU47" s="9"/>
      <c r="AW47" s="440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</row>
    <row r="48" spans="2:61" s="8" customFormat="1" ht="17.100000000000001" customHeight="1" x14ac:dyDescent="0.15">
      <c r="B48" s="11">
        <v>31</v>
      </c>
      <c r="C48" s="441" t="s">
        <v>197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112" t="s">
        <v>4</v>
      </c>
      <c r="T48" s="104">
        <v>2</v>
      </c>
      <c r="U48" s="104"/>
      <c r="V48" s="431"/>
      <c r="W48" s="432"/>
      <c r="X48" s="433"/>
      <c r="Y48" s="9"/>
      <c r="Z48" s="484"/>
      <c r="AA48" s="485"/>
      <c r="AB48" s="485"/>
      <c r="AC48" s="486"/>
      <c r="AD48" s="488"/>
      <c r="AE48" s="485"/>
      <c r="AF48" s="485"/>
      <c r="AG48" s="486"/>
      <c r="AH48" s="488"/>
      <c r="AI48" s="485"/>
      <c r="AJ48" s="485"/>
      <c r="AK48" s="486"/>
      <c r="AL48" s="488"/>
      <c r="AM48" s="486"/>
      <c r="AN48" s="508"/>
      <c r="AO48" s="509"/>
      <c r="AP48" s="509"/>
      <c r="AQ48" s="509"/>
      <c r="AR48" s="509"/>
      <c r="AS48" s="510"/>
      <c r="AT48" s="9"/>
      <c r="AU48" s="9"/>
      <c r="AW48" s="22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</row>
    <row r="49" spans="2:95" s="8" customFormat="1" ht="17.100000000000001" customHeight="1" x14ac:dyDescent="0.15">
      <c r="B49" s="40">
        <v>32</v>
      </c>
      <c r="C49" s="441" t="s">
        <v>30</v>
      </c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112" t="s">
        <v>4</v>
      </c>
      <c r="T49" s="104">
        <v>1</v>
      </c>
      <c r="U49" s="104"/>
      <c r="V49" s="431"/>
      <c r="W49" s="432"/>
      <c r="X49" s="433"/>
      <c r="Y49" s="9"/>
      <c r="Z49" s="459"/>
      <c r="AA49" s="466"/>
      <c r="AB49" s="466"/>
      <c r="AC49" s="467"/>
      <c r="AD49" s="472"/>
      <c r="AE49" s="470"/>
      <c r="AF49" s="470"/>
      <c r="AG49" s="470"/>
      <c r="AH49" s="470"/>
      <c r="AI49" s="470"/>
      <c r="AJ49" s="470"/>
      <c r="AK49" s="470"/>
      <c r="AL49" s="470"/>
      <c r="AM49" s="471"/>
      <c r="AN49" s="475" t="s">
        <v>47</v>
      </c>
      <c r="AO49" s="476"/>
      <c r="AP49" s="476"/>
      <c r="AQ49" s="476"/>
      <c r="AR49" s="476"/>
      <c r="AS49" s="477"/>
      <c r="AT49" s="9"/>
      <c r="AU49" s="9"/>
      <c r="AW49" s="22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95" s="8" customFormat="1" ht="17.100000000000001" customHeight="1" x14ac:dyDescent="0.15">
      <c r="B50" s="11">
        <v>33</v>
      </c>
      <c r="C50" s="441" t="s">
        <v>125</v>
      </c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112" t="s">
        <v>12</v>
      </c>
      <c r="T50" s="104">
        <v>1</v>
      </c>
      <c r="U50" s="104"/>
      <c r="V50" s="431"/>
      <c r="W50" s="432"/>
      <c r="X50" s="433"/>
      <c r="Y50" s="9"/>
      <c r="Z50" s="459"/>
      <c r="AA50" s="466"/>
      <c r="AB50" s="466"/>
      <c r="AC50" s="467"/>
      <c r="AD50" s="472"/>
      <c r="AE50" s="473"/>
      <c r="AF50" s="473"/>
      <c r="AG50" s="473"/>
      <c r="AH50" s="473"/>
      <c r="AI50" s="473"/>
      <c r="AJ50" s="473"/>
      <c r="AK50" s="473"/>
      <c r="AL50" s="473"/>
      <c r="AM50" s="474"/>
      <c r="AN50" s="475" t="s">
        <v>49</v>
      </c>
      <c r="AO50" s="478"/>
      <c r="AP50" s="478"/>
      <c r="AQ50" s="478"/>
      <c r="AR50" s="478"/>
      <c r="AS50" s="479"/>
      <c r="AT50" s="42"/>
      <c r="AU50" s="42"/>
      <c r="AW50" s="440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95" s="8" customFormat="1" ht="17.100000000000001" customHeight="1" x14ac:dyDescent="0.15">
      <c r="B51" s="11">
        <v>34</v>
      </c>
      <c r="C51" s="441" t="s">
        <v>198</v>
      </c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112" t="s">
        <v>128</v>
      </c>
      <c r="T51" s="104">
        <v>2</v>
      </c>
      <c r="U51" s="104"/>
      <c r="V51" s="431"/>
      <c r="W51" s="432"/>
      <c r="X51" s="433"/>
      <c r="Y51" s="9"/>
      <c r="Z51" s="459"/>
      <c r="AA51" s="460"/>
      <c r="AB51" s="460"/>
      <c r="AC51" s="461"/>
      <c r="AD51" s="468"/>
      <c r="AE51" s="460"/>
      <c r="AF51" s="460"/>
      <c r="AG51" s="461"/>
      <c r="AH51" s="468"/>
      <c r="AI51" s="460"/>
      <c r="AJ51" s="460"/>
      <c r="AK51" s="461"/>
      <c r="AL51" s="472"/>
      <c r="AM51" s="474"/>
      <c r="AN51" s="475" t="s">
        <v>127</v>
      </c>
      <c r="AO51" s="478"/>
      <c r="AP51" s="478"/>
      <c r="AQ51" s="478"/>
      <c r="AR51" s="478"/>
      <c r="AS51" s="479"/>
      <c r="AT51" s="42"/>
      <c r="AU51" s="42"/>
      <c r="AW51" s="440"/>
    </row>
    <row r="52" spans="2:95" s="8" customFormat="1" ht="17.100000000000001" customHeight="1" x14ac:dyDescent="0.15">
      <c r="B52" s="11">
        <v>35</v>
      </c>
      <c r="C52" s="441" t="s">
        <v>31</v>
      </c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112" t="s">
        <v>11</v>
      </c>
      <c r="T52" s="104">
        <v>2</v>
      </c>
      <c r="U52" s="104"/>
      <c r="V52" s="431"/>
      <c r="W52" s="432"/>
      <c r="X52" s="433"/>
      <c r="Y52" s="9"/>
      <c r="Z52" s="459"/>
      <c r="AA52" s="460"/>
      <c r="AB52" s="460"/>
      <c r="AC52" s="461"/>
      <c r="AD52" s="472"/>
      <c r="AE52" s="473"/>
      <c r="AF52" s="473"/>
      <c r="AG52" s="473"/>
      <c r="AH52" s="473"/>
      <c r="AI52" s="473"/>
      <c r="AJ52" s="473"/>
      <c r="AK52" s="473"/>
      <c r="AL52" s="473"/>
      <c r="AM52" s="474"/>
      <c r="AN52" s="475" t="s">
        <v>48</v>
      </c>
      <c r="AO52" s="478"/>
      <c r="AP52" s="478"/>
      <c r="AQ52" s="478"/>
      <c r="AR52" s="478"/>
      <c r="AS52" s="479"/>
      <c r="AW52" s="440"/>
    </row>
    <row r="53" spans="2:95" s="8" customFormat="1" ht="17.100000000000001" customHeight="1" x14ac:dyDescent="0.15">
      <c r="B53" s="11">
        <v>36</v>
      </c>
      <c r="C53" s="441" t="s">
        <v>232</v>
      </c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120" t="s">
        <v>11</v>
      </c>
      <c r="T53" s="104">
        <v>2</v>
      </c>
      <c r="U53" s="104"/>
      <c r="V53" s="431"/>
      <c r="W53" s="432"/>
      <c r="X53" s="433"/>
      <c r="Y53" s="9"/>
      <c r="Z53" s="459"/>
      <c r="AA53" s="460"/>
      <c r="AB53" s="460"/>
      <c r="AC53" s="461"/>
      <c r="AD53" s="472"/>
      <c r="AE53" s="473"/>
      <c r="AF53" s="473"/>
      <c r="AG53" s="473"/>
      <c r="AH53" s="473"/>
      <c r="AI53" s="473"/>
      <c r="AJ53" s="473"/>
      <c r="AK53" s="473"/>
      <c r="AL53" s="473"/>
      <c r="AM53" s="474"/>
      <c r="AN53" s="462" t="s">
        <v>236</v>
      </c>
      <c r="AO53" s="463"/>
      <c r="AP53" s="463"/>
      <c r="AQ53" s="463"/>
      <c r="AR53" s="463"/>
      <c r="AS53" s="464"/>
      <c r="AT53" s="85"/>
      <c r="AU53" s="89"/>
      <c r="AW53" s="22"/>
    </row>
    <row r="54" spans="2:95" s="8" customFormat="1" ht="17.100000000000001" customHeight="1" x14ac:dyDescent="0.15">
      <c r="B54" s="11">
        <v>37</v>
      </c>
      <c r="C54" s="441" t="s">
        <v>32</v>
      </c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112" t="s">
        <v>12</v>
      </c>
      <c r="T54" s="104">
        <v>2</v>
      </c>
      <c r="U54" s="104"/>
      <c r="V54" s="431"/>
      <c r="W54" s="432"/>
      <c r="X54" s="433"/>
      <c r="Y54" s="9"/>
      <c r="Z54" s="459"/>
      <c r="AA54" s="460"/>
      <c r="AB54" s="460"/>
      <c r="AC54" s="461"/>
      <c r="AD54" s="472"/>
      <c r="AE54" s="473"/>
      <c r="AF54" s="473"/>
      <c r="AG54" s="473"/>
      <c r="AH54" s="473"/>
      <c r="AI54" s="473"/>
      <c r="AJ54" s="473"/>
      <c r="AK54" s="473"/>
      <c r="AL54" s="473"/>
      <c r="AM54" s="474"/>
      <c r="AN54" s="462" t="s">
        <v>50</v>
      </c>
      <c r="AO54" s="463"/>
      <c r="AP54" s="463"/>
      <c r="AQ54" s="463"/>
      <c r="AR54" s="463"/>
      <c r="AS54" s="464"/>
      <c r="AT54" s="89"/>
      <c r="AU54" s="89"/>
      <c r="AW54" s="22"/>
    </row>
    <row r="55" spans="2:95" s="8" customFormat="1" ht="17.100000000000001" customHeight="1" x14ac:dyDescent="0.15">
      <c r="B55" s="11">
        <v>38</v>
      </c>
      <c r="C55" s="441" t="s">
        <v>33</v>
      </c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112" t="s">
        <v>6</v>
      </c>
      <c r="T55" s="104">
        <v>2</v>
      </c>
      <c r="U55" s="104"/>
      <c r="V55" s="431"/>
      <c r="W55" s="432"/>
      <c r="X55" s="433"/>
      <c r="Y55" s="9"/>
      <c r="Z55" s="459"/>
      <c r="AA55" s="466"/>
      <c r="AB55" s="466"/>
      <c r="AC55" s="467"/>
      <c r="AD55" s="468"/>
      <c r="AE55" s="466"/>
      <c r="AF55" s="466"/>
      <c r="AG55" s="467"/>
      <c r="AH55" s="469"/>
      <c r="AI55" s="470"/>
      <c r="AJ55" s="470"/>
      <c r="AK55" s="470"/>
      <c r="AL55" s="470"/>
      <c r="AM55" s="471"/>
      <c r="AN55" s="462" t="s">
        <v>140</v>
      </c>
      <c r="AO55" s="463"/>
      <c r="AP55" s="463"/>
      <c r="AQ55" s="463"/>
      <c r="AR55" s="463"/>
      <c r="AS55" s="464"/>
      <c r="AT55" s="18"/>
      <c r="AU55" s="18"/>
      <c r="AV55" s="42"/>
      <c r="AW55" s="22"/>
    </row>
    <row r="56" spans="2:95" s="8" customFormat="1" ht="17.100000000000001" customHeight="1" x14ac:dyDescent="0.15">
      <c r="B56" s="11">
        <v>39</v>
      </c>
      <c r="C56" s="441" t="s">
        <v>34</v>
      </c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112" t="s">
        <v>8</v>
      </c>
      <c r="T56" s="104">
        <v>2</v>
      </c>
      <c r="U56" s="104"/>
      <c r="V56" s="431"/>
      <c r="W56" s="432"/>
      <c r="X56" s="433"/>
      <c r="Y56" s="9"/>
      <c r="AT56" s="18"/>
      <c r="AU56" s="18"/>
      <c r="AW56" s="22"/>
    </row>
    <row r="57" spans="2:95" s="8" customFormat="1" ht="17.100000000000001" customHeight="1" thickBot="1" x14ac:dyDescent="0.2">
      <c r="B57" s="11">
        <v>40</v>
      </c>
      <c r="C57" s="441" t="s">
        <v>171</v>
      </c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120" t="s">
        <v>11</v>
      </c>
      <c r="T57" s="104">
        <v>4</v>
      </c>
      <c r="U57" s="104"/>
      <c r="V57" s="431"/>
      <c r="W57" s="432"/>
      <c r="X57" s="433"/>
      <c r="Y57" s="9"/>
      <c r="Z57" s="465" t="s">
        <v>141</v>
      </c>
      <c r="AA57" s="465"/>
      <c r="AB57" s="465"/>
      <c r="AC57" s="465"/>
      <c r="AD57" s="465"/>
      <c r="AE57" s="465"/>
      <c r="AF57" s="465"/>
      <c r="AG57" s="465"/>
      <c r="AH57" s="465"/>
      <c r="AI57" s="465"/>
      <c r="AJ57" s="465"/>
      <c r="AK57" s="465"/>
      <c r="AL57" s="465"/>
      <c r="AM57" s="465"/>
      <c r="AN57" s="465"/>
      <c r="AO57" s="465"/>
      <c r="AP57" s="90"/>
      <c r="AQ57" s="90"/>
      <c r="AR57" s="22"/>
      <c r="AS57" s="18"/>
      <c r="AT57" s="18"/>
      <c r="AU57" s="18"/>
      <c r="AW57" s="2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2:95" s="8" customFormat="1" ht="17.100000000000001" customHeight="1" x14ac:dyDescent="0.15">
      <c r="B58" s="11">
        <v>41</v>
      </c>
      <c r="C58" s="441" t="s">
        <v>199</v>
      </c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112" t="s">
        <v>4</v>
      </c>
      <c r="T58" s="104">
        <v>2</v>
      </c>
      <c r="U58" s="104"/>
      <c r="V58" s="431"/>
      <c r="W58" s="432"/>
      <c r="X58" s="433"/>
      <c r="Y58" s="9"/>
      <c r="Z58" s="497"/>
      <c r="AA58" s="498"/>
      <c r="AB58" s="498"/>
      <c r="AC58" s="498"/>
      <c r="AD58" s="499"/>
      <c r="AE58" s="511" t="s">
        <v>137</v>
      </c>
      <c r="AF58" s="512"/>
      <c r="AG58" s="512"/>
      <c r="AH58" s="512"/>
      <c r="AI58" s="512"/>
      <c r="AJ58" s="512"/>
      <c r="AK58" s="512"/>
      <c r="AL58" s="512"/>
      <c r="AM58" s="512"/>
      <c r="AN58" s="512"/>
      <c r="AO58" s="513"/>
      <c r="AP58" s="123"/>
      <c r="AQ58" s="45"/>
      <c r="AR58" s="22"/>
      <c r="AS58" s="18"/>
      <c r="AT58" s="18"/>
      <c r="AU58" s="18"/>
      <c r="AW58" s="22"/>
      <c r="AX58" s="9"/>
      <c r="AY58" s="9"/>
      <c r="AZ58" s="9"/>
      <c r="BA58" s="9"/>
      <c r="BB58" s="9"/>
      <c r="BC58" s="9"/>
      <c r="BD58" s="9"/>
      <c r="BE58" s="9"/>
    </row>
    <row r="59" spans="2:95" s="8" customFormat="1" ht="17.100000000000001" customHeight="1" thickBot="1" x14ac:dyDescent="0.2">
      <c r="B59" s="11">
        <v>42</v>
      </c>
      <c r="C59" s="441" t="s">
        <v>35</v>
      </c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112" t="s">
        <v>12</v>
      </c>
      <c r="T59" s="104">
        <v>2</v>
      </c>
      <c r="U59" s="104"/>
      <c r="V59" s="431"/>
      <c r="W59" s="432"/>
      <c r="X59" s="433"/>
      <c r="Y59" s="9"/>
      <c r="Z59" s="500"/>
      <c r="AA59" s="501"/>
      <c r="AB59" s="501"/>
      <c r="AC59" s="501"/>
      <c r="AD59" s="502"/>
      <c r="AE59" s="514" t="s">
        <v>143</v>
      </c>
      <c r="AF59" s="515"/>
      <c r="AG59" s="515"/>
      <c r="AH59" s="515"/>
      <c r="AI59" s="515"/>
      <c r="AJ59" s="515"/>
      <c r="AK59" s="515" t="s">
        <v>144</v>
      </c>
      <c r="AL59" s="515"/>
      <c r="AM59" s="515"/>
      <c r="AN59" s="528" t="s">
        <v>159</v>
      </c>
      <c r="AO59" s="529"/>
      <c r="AP59" s="122"/>
      <c r="AQ59" s="530" t="s">
        <v>160</v>
      </c>
      <c r="AR59" s="530"/>
      <c r="AS59" s="530"/>
      <c r="AT59" s="530"/>
      <c r="AU59" s="530"/>
      <c r="AW59" s="22"/>
      <c r="AX59" s="9"/>
      <c r="AY59" s="9"/>
      <c r="AZ59" s="9"/>
      <c r="BA59" s="9"/>
      <c r="BB59" s="9"/>
      <c r="BC59" s="9"/>
      <c r="BD59" s="9"/>
      <c r="BE59" s="9"/>
    </row>
    <row r="60" spans="2:95" s="8" customFormat="1" ht="17.100000000000001" customHeight="1" x14ac:dyDescent="0.15">
      <c r="B60" s="40">
        <v>43</v>
      </c>
      <c r="C60" s="441" t="s">
        <v>233</v>
      </c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112" t="s">
        <v>12</v>
      </c>
      <c r="T60" s="104">
        <v>2</v>
      </c>
      <c r="U60" s="104"/>
      <c r="V60" s="431"/>
      <c r="W60" s="432"/>
      <c r="X60" s="433"/>
      <c r="Y60" s="9"/>
      <c r="Z60" s="458" t="s">
        <v>0</v>
      </c>
      <c r="AA60" s="458"/>
      <c r="AB60" s="458"/>
      <c r="AC60" s="458"/>
      <c r="AD60" s="431"/>
      <c r="AE60" s="536"/>
      <c r="AF60" s="537"/>
      <c r="AG60" s="537"/>
      <c r="AH60" s="537"/>
      <c r="AI60" s="537"/>
      <c r="AJ60" s="537"/>
      <c r="AK60" s="537"/>
      <c r="AL60" s="537"/>
      <c r="AM60" s="537"/>
      <c r="AN60" s="519" t="str">
        <f>IF(SUM(AE60:AM60)=0,"",SUM(AE60:AM60))</f>
        <v/>
      </c>
      <c r="AO60" s="520"/>
      <c r="AP60" s="122"/>
      <c r="AQ60" s="521" t="s">
        <v>143</v>
      </c>
      <c r="AR60" s="522"/>
      <c r="AS60" s="533">
        <f>$B$68</f>
        <v>80</v>
      </c>
      <c r="AT60" s="533"/>
      <c r="AU60" s="534"/>
      <c r="AW60" s="22"/>
      <c r="AX60" s="9"/>
      <c r="AY60" s="9"/>
      <c r="AZ60" s="9"/>
      <c r="BA60" s="9"/>
      <c r="BB60" s="9"/>
      <c r="BC60" s="9"/>
      <c r="BD60" s="9"/>
      <c r="BE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</row>
    <row r="61" spans="2:95" s="8" customFormat="1" ht="17.100000000000001" customHeight="1" x14ac:dyDescent="0.15">
      <c r="B61" s="11">
        <v>44</v>
      </c>
      <c r="C61" s="441" t="s">
        <v>107</v>
      </c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112" t="s">
        <v>8</v>
      </c>
      <c r="T61" s="104">
        <v>1</v>
      </c>
      <c r="U61" s="104"/>
      <c r="V61" s="431"/>
      <c r="W61" s="432"/>
      <c r="X61" s="433"/>
      <c r="Y61" s="9"/>
      <c r="Z61" s="458" t="s">
        <v>1</v>
      </c>
      <c r="AA61" s="458"/>
      <c r="AB61" s="458"/>
      <c r="AC61" s="458"/>
      <c r="AD61" s="431"/>
      <c r="AE61" s="536"/>
      <c r="AF61" s="537"/>
      <c r="AG61" s="537"/>
      <c r="AH61" s="537"/>
      <c r="AI61" s="537"/>
      <c r="AJ61" s="537"/>
      <c r="AK61" s="537"/>
      <c r="AL61" s="537"/>
      <c r="AM61" s="537"/>
      <c r="AN61" s="538" t="str">
        <f>IF(SUM(AE61:AM61)=0,"",SUM(AE61:AM61))</f>
        <v/>
      </c>
      <c r="AO61" s="539"/>
      <c r="AP61" s="122"/>
      <c r="AQ61" s="514" t="s">
        <v>144</v>
      </c>
      <c r="AR61" s="515"/>
      <c r="AS61" s="528">
        <f>$Y$44</f>
        <v>50</v>
      </c>
      <c r="AT61" s="528"/>
      <c r="AU61" s="529"/>
      <c r="AW61" s="22"/>
      <c r="AX61" s="9"/>
      <c r="AY61" s="9"/>
      <c r="AZ61" s="9"/>
      <c r="BA61" s="9"/>
      <c r="BB61" s="9"/>
      <c r="BC61" s="9"/>
      <c r="BD61" s="9"/>
      <c r="BE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</row>
    <row r="62" spans="2:95" s="8" customFormat="1" ht="17.100000000000001" customHeight="1" thickBot="1" x14ac:dyDescent="0.2">
      <c r="B62" s="40">
        <v>45</v>
      </c>
      <c r="C62" s="455" t="s">
        <v>105</v>
      </c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121" t="s">
        <v>4</v>
      </c>
      <c r="T62" s="109">
        <v>1</v>
      </c>
      <c r="U62" s="109"/>
      <c r="V62" s="489"/>
      <c r="W62" s="490"/>
      <c r="X62" s="491"/>
      <c r="Y62" s="9"/>
      <c r="Z62" s="431" t="s">
        <v>119</v>
      </c>
      <c r="AA62" s="432"/>
      <c r="AB62" s="432"/>
      <c r="AC62" s="432"/>
      <c r="AD62" s="432"/>
      <c r="AE62" s="536"/>
      <c r="AF62" s="537"/>
      <c r="AG62" s="537"/>
      <c r="AH62" s="537"/>
      <c r="AI62" s="537"/>
      <c r="AJ62" s="537"/>
      <c r="AK62" s="537"/>
      <c r="AL62" s="537"/>
      <c r="AM62" s="537"/>
      <c r="AN62" s="538" t="str">
        <f>IF(SUM(AE62:AM62)=0,"",SUM(AE62:AM62))</f>
        <v/>
      </c>
      <c r="AO62" s="539"/>
      <c r="AP62" s="122"/>
      <c r="AQ62" s="550" t="s">
        <v>159</v>
      </c>
      <c r="AR62" s="551"/>
      <c r="AS62" s="443">
        <f>SUM(AS60:AU61)</f>
        <v>130</v>
      </c>
      <c r="AT62" s="444"/>
      <c r="AU62" s="445"/>
      <c r="AW62" s="22"/>
      <c r="AX62" s="9"/>
      <c r="AY62" s="9"/>
      <c r="AZ62" s="9"/>
      <c r="BA62" s="9"/>
      <c r="BB62" s="9"/>
      <c r="BC62" s="9"/>
      <c r="BD62" s="9"/>
      <c r="BE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</row>
    <row r="63" spans="2:95" s="8" customFormat="1" ht="17.100000000000001" customHeight="1" thickBot="1" x14ac:dyDescent="0.2">
      <c r="B63" s="87"/>
      <c r="C63" s="453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113"/>
      <c r="T63" s="110"/>
      <c r="U63" s="110"/>
      <c r="V63" s="492"/>
      <c r="W63" s="493"/>
      <c r="X63" s="494"/>
      <c r="Y63" s="9"/>
      <c r="Z63" s="458" t="s">
        <v>142</v>
      </c>
      <c r="AA63" s="458"/>
      <c r="AB63" s="458"/>
      <c r="AC63" s="458"/>
      <c r="AD63" s="431"/>
      <c r="AE63" s="540" t="str">
        <f>IF(SUM(AE60:AJ62)=0,"",SUM(AE60:AJ62))</f>
        <v/>
      </c>
      <c r="AF63" s="541"/>
      <c r="AG63" s="541"/>
      <c r="AH63" s="541"/>
      <c r="AI63" s="541"/>
      <c r="AJ63" s="541"/>
      <c r="AK63" s="541" t="str">
        <f>IF(SUM(AK60:AM62)=0,"",SUM(AK60:AM62))</f>
        <v/>
      </c>
      <c r="AL63" s="541"/>
      <c r="AM63" s="541"/>
      <c r="AN63" s="542" t="str">
        <f>IF(SUM(AE63:AM63)=0,"",SUM(AE63:AM63))</f>
        <v/>
      </c>
      <c r="AO63" s="543"/>
      <c r="AP63" s="124"/>
      <c r="AQ63" s="9"/>
      <c r="AW63" s="440"/>
      <c r="AX63" s="9"/>
      <c r="AY63" s="9"/>
      <c r="AZ63" s="9"/>
      <c r="BA63" s="9"/>
      <c r="BB63" s="9"/>
      <c r="BC63" s="9"/>
      <c r="BD63" s="9"/>
      <c r="BE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</row>
    <row r="64" spans="2:95" s="8" customFormat="1" ht="17.100000000000001" customHeight="1" x14ac:dyDescent="0.15">
      <c r="B64" s="11"/>
      <c r="C64" s="441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  <c r="R64" s="442"/>
      <c r="S64" s="112"/>
      <c r="T64" s="104"/>
      <c r="U64" s="104"/>
      <c r="V64" s="431"/>
      <c r="W64" s="432"/>
      <c r="X64" s="433"/>
      <c r="Y64" s="9"/>
      <c r="AU64" s="100"/>
      <c r="AW64" s="440"/>
      <c r="AX64" s="22"/>
      <c r="AY64" s="22"/>
      <c r="AZ64" s="22"/>
      <c r="BA64" s="22"/>
      <c r="BB64" s="22"/>
      <c r="BC64" s="22"/>
      <c r="BD64" s="22"/>
      <c r="BE64" s="22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</row>
    <row r="65" spans="2:95" s="8" customFormat="1" ht="17.100000000000001" customHeight="1" x14ac:dyDescent="0.15">
      <c r="B65" s="40"/>
      <c r="C65" s="441"/>
      <c r="D65" s="442"/>
      <c r="E65" s="442"/>
      <c r="F65" s="442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2"/>
      <c r="S65" s="120"/>
      <c r="T65" s="104"/>
      <c r="U65" s="104"/>
      <c r="V65" s="431"/>
      <c r="W65" s="432"/>
      <c r="X65" s="433"/>
      <c r="Y65" s="9"/>
      <c r="Z65" s="450" t="s">
        <v>124</v>
      </c>
      <c r="AA65" s="450"/>
      <c r="AB65" s="450"/>
      <c r="AC65" s="450"/>
      <c r="AD65" s="450"/>
      <c r="AE65" s="450"/>
      <c r="AF65" s="450"/>
      <c r="AG65" s="450"/>
      <c r="AH65" s="450"/>
      <c r="AI65" s="450"/>
      <c r="AJ65" s="450"/>
      <c r="AK65" s="450"/>
      <c r="AL65" s="450"/>
      <c r="AM65" s="450"/>
      <c r="AN65" s="450"/>
      <c r="AO65" s="450"/>
      <c r="AP65" s="450"/>
      <c r="AQ65" s="450"/>
      <c r="AR65" s="450"/>
      <c r="AS65" s="450"/>
      <c r="AT65" s="450"/>
      <c r="AU65" s="99"/>
      <c r="AW65" s="22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W65" s="22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</row>
    <row r="66" spans="2:95" s="8" customFormat="1" ht="17.100000000000001" customHeight="1" x14ac:dyDescent="0.15">
      <c r="B66" s="11"/>
      <c r="C66" s="441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112"/>
      <c r="T66" s="104"/>
      <c r="U66" s="104"/>
      <c r="V66" s="431"/>
      <c r="W66" s="432"/>
      <c r="X66" s="433"/>
      <c r="Y66" s="9"/>
      <c r="Z66" s="452" t="s">
        <v>130</v>
      </c>
      <c r="AA66" s="452"/>
      <c r="AB66" s="452"/>
      <c r="AC66" s="452"/>
      <c r="AD66" s="452"/>
      <c r="AE66" s="452"/>
      <c r="AF66" s="452"/>
      <c r="AG66" s="452"/>
      <c r="AH66" s="452"/>
      <c r="AI66" s="452"/>
      <c r="AJ66" s="452"/>
      <c r="AK66" s="452"/>
      <c r="AL66" s="452"/>
      <c r="AM66" s="452"/>
      <c r="AN66" s="452"/>
      <c r="AO66" s="452"/>
      <c r="AP66" s="452"/>
      <c r="AQ66" s="452"/>
      <c r="AR66" s="452"/>
      <c r="AS66" s="452"/>
      <c r="AT66" s="452"/>
      <c r="AU66" s="73"/>
      <c r="AW66" s="22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W66" s="41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</row>
    <row r="67" spans="2:95" s="8" customFormat="1" ht="17.100000000000001" customHeight="1" x14ac:dyDescent="0.15">
      <c r="B67" s="11"/>
      <c r="C67" s="441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R67" s="442"/>
      <c r="S67" s="112"/>
      <c r="T67" s="104"/>
      <c r="U67" s="104"/>
      <c r="V67" s="431"/>
      <c r="W67" s="432"/>
      <c r="X67" s="433"/>
      <c r="Y67" s="9"/>
      <c r="Z67" s="457" t="s">
        <v>131</v>
      </c>
      <c r="AA67" s="457"/>
      <c r="AB67" s="457"/>
      <c r="AC67" s="457"/>
      <c r="AD67" s="457"/>
      <c r="AE67" s="457"/>
      <c r="AF67" s="457"/>
      <c r="AG67" s="457"/>
      <c r="AH67" s="457"/>
      <c r="AI67" s="457"/>
      <c r="AJ67" s="457"/>
      <c r="AK67" s="457"/>
      <c r="AL67" s="457"/>
      <c r="AM67" s="457"/>
      <c r="AN67" s="457"/>
      <c r="AO67" s="457"/>
      <c r="AP67" s="457"/>
      <c r="AQ67" s="457"/>
      <c r="AR67" s="457"/>
      <c r="AS67" s="457"/>
      <c r="AT67" s="457"/>
      <c r="AU67" s="98"/>
      <c r="AW67" s="22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W67" s="41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</row>
    <row r="68" spans="2:95" s="8" customFormat="1" ht="17.100000000000001" customHeight="1" x14ac:dyDescent="0.15">
      <c r="B68" s="446">
        <f>SUM(T13:T67)</f>
        <v>80</v>
      </c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8" t="s">
        <v>154</v>
      </c>
      <c r="T68" s="449"/>
      <c r="U68" s="449"/>
      <c r="V68" s="449">
        <f>SUM(U18:U67)</f>
        <v>14</v>
      </c>
      <c r="W68" s="449"/>
      <c r="X68" s="107" t="s">
        <v>155</v>
      </c>
      <c r="Y68" s="9"/>
      <c r="Z68" s="451" t="s">
        <v>132</v>
      </c>
      <c r="AA68" s="451"/>
      <c r="AB68" s="451"/>
      <c r="AC68" s="451"/>
      <c r="AD68" s="451"/>
      <c r="AE68" s="451"/>
      <c r="AF68" s="451"/>
      <c r="AG68" s="451"/>
      <c r="AH68" s="451"/>
      <c r="AI68" s="451"/>
      <c r="AJ68" s="451"/>
      <c r="AK68" s="451"/>
      <c r="AL68" s="451"/>
      <c r="AM68" s="451"/>
      <c r="AN68" s="451"/>
      <c r="AO68" s="451"/>
      <c r="AP68" s="451"/>
      <c r="AQ68" s="451"/>
      <c r="AR68" s="451"/>
      <c r="AS68" s="451"/>
      <c r="AT68" s="451"/>
      <c r="AU68" s="101"/>
      <c r="AW68" s="22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W68" s="41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</row>
    <row r="69" spans="2:95" s="8" customFormat="1" ht="17.100000000000001" customHeight="1" x14ac:dyDescent="0.15">
      <c r="B69" s="2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21"/>
      <c r="T69" s="95"/>
      <c r="U69" s="95"/>
      <c r="V69" s="95"/>
      <c r="W69" s="95"/>
      <c r="X69" s="96"/>
      <c r="Y69" s="9"/>
      <c r="Z69" s="544"/>
      <c r="AA69" s="544"/>
      <c r="AB69" s="544"/>
      <c r="AC69" s="544"/>
      <c r="AD69" s="545" t="s">
        <v>113</v>
      </c>
      <c r="AE69" s="545"/>
      <c r="AF69" s="545"/>
      <c r="AG69" s="545"/>
      <c r="AH69" s="545"/>
      <c r="AI69" s="545"/>
      <c r="AJ69" s="545"/>
      <c r="AK69" s="545"/>
      <c r="AL69" s="545"/>
      <c r="AM69" s="545"/>
      <c r="AN69" s="545"/>
      <c r="AO69" s="458" t="s">
        <v>116</v>
      </c>
      <c r="AP69" s="458"/>
      <c r="AQ69" s="458"/>
      <c r="AR69" s="548" t="s">
        <v>122</v>
      </c>
      <c r="AS69" s="548"/>
      <c r="AT69" s="548"/>
      <c r="AU69" s="101"/>
      <c r="AV69" s="62"/>
      <c r="AW69" s="440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62"/>
      <c r="BJ69" s="69"/>
      <c r="BK69" s="48">
        <f>SUMIF($E$18:$E$73,"&lt;40056",$F$18:$F$73)</f>
        <v>0</v>
      </c>
      <c r="BL69" s="49"/>
      <c r="BW69" s="41"/>
      <c r="BX69" s="9"/>
      <c r="BY69" s="439"/>
      <c r="BZ69" s="439"/>
      <c r="CA69" s="439"/>
      <c r="CB69" s="439"/>
      <c r="CC69" s="439"/>
      <c r="CD69" s="439"/>
      <c r="CE69" s="439"/>
      <c r="CF69" s="43"/>
      <c r="CG69" s="439"/>
      <c r="CH69" s="439"/>
      <c r="CI69" s="439"/>
      <c r="CJ69" s="9"/>
      <c r="CK69" s="9"/>
      <c r="CL69" s="9"/>
      <c r="CM69" s="9"/>
      <c r="CN69" s="439"/>
      <c r="CO69" s="439"/>
      <c r="CP69" s="439"/>
      <c r="CQ69" s="439"/>
    </row>
    <row r="70" spans="2:95" s="8" customFormat="1" ht="17.100000000000001" customHeight="1" x14ac:dyDescent="0.15">
      <c r="B70" s="554" t="s">
        <v>165</v>
      </c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6"/>
      <c r="Y70" s="9"/>
      <c r="Z70" s="544"/>
      <c r="AA70" s="544"/>
      <c r="AB70" s="544"/>
      <c r="AC70" s="544"/>
      <c r="AD70" s="549" t="s">
        <v>114</v>
      </c>
      <c r="AE70" s="549"/>
      <c r="AF70" s="549"/>
      <c r="AG70" s="549"/>
      <c r="AH70" s="549"/>
      <c r="AI70" s="549"/>
      <c r="AJ70" s="549"/>
      <c r="AK70" s="458" t="s">
        <v>115</v>
      </c>
      <c r="AL70" s="458"/>
      <c r="AM70" s="458"/>
      <c r="AN70" s="458"/>
      <c r="AO70" s="458"/>
      <c r="AP70" s="458"/>
      <c r="AQ70" s="458"/>
      <c r="AR70" s="548"/>
      <c r="AS70" s="548"/>
      <c r="AT70" s="548"/>
      <c r="AU70" s="101"/>
      <c r="AV70" s="62"/>
      <c r="AW70" s="440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62"/>
      <c r="BJ70" s="69"/>
      <c r="BK70" s="48"/>
      <c r="BL70" s="49"/>
      <c r="BW70" s="41"/>
      <c r="BX70" s="9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9"/>
      <c r="CK70" s="9"/>
      <c r="CL70" s="9"/>
      <c r="CM70" s="9"/>
      <c r="CN70" s="43"/>
      <c r="CO70" s="43"/>
      <c r="CP70" s="43"/>
      <c r="CQ70" s="43"/>
    </row>
    <row r="71" spans="2:95" s="8" customFormat="1" ht="17.100000000000001" customHeight="1" x14ac:dyDescent="0.15">
      <c r="B71" s="557"/>
      <c r="C71" s="558"/>
      <c r="D71" s="558"/>
      <c r="E71" s="558"/>
      <c r="F71" s="558"/>
      <c r="G71" s="558"/>
      <c r="H71" s="558"/>
      <c r="I71" s="558"/>
      <c r="J71" s="558"/>
      <c r="K71" s="558"/>
      <c r="L71" s="558"/>
      <c r="M71" s="558"/>
      <c r="N71" s="558"/>
      <c r="O71" s="558"/>
      <c r="P71" s="558"/>
      <c r="Q71" s="558"/>
      <c r="R71" s="558"/>
      <c r="S71" s="558"/>
      <c r="T71" s="558"/>
      <c r="U71" s="558"/>
      <c r="V71" s="558"/>
      <c r="W71" s="558"/>
      <c r="X71" s="559"/>
      <c r="Y71" s="9"/>
      <c r="Z71" s="544"/>
      <c r="AA71" s="544"/>
      <c r="AB71" s="544"/>
      <c r="AC71" s="544"/>
      <c r="AD71" s="549"/>
      <c r="AE71" s="549"/>
      <c r="AF71" s="549"/>
      <c r="AG71" s="549"/>
      <c r="AH71" s="549"/>
      <c r="AI71" s="549"/>
      <c r="AJ71" s="549"/>
      <c r="AK71" s="458"/>
      <c r="AL71" s="458"/>
      <c r="AM71" s="458"/>
      <c r="AN71" s="458"/>
      <c r="AO71" s="458"/>
      <c r="AP71" s="458"/>
      <c r="AQ71" s="458"/>
      <c r="AR71" s="548"/>
      <c r="AS71" s="548"/>
      <c r="AT71" s="548"/>
      <c r="AU71" s="22"/>
      <c r="AV71" s="62"/>
      <c r="AW71" s="22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62"/>
      <c r="BJ71" s="69"/>
      <c r="BK71" s="48"/>
      <c r="BL71" s="49"/>
      <c r="BW71" s="41"/>
      <c r="BX71" s="9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9"/>
      <c r="CK71" s="9"/>
      <c r="CL71" s="9"/>
      <c r="CM71" s="9"/>
      <c r="CN71" s="43"/>
      <c r="CO71" s="43"/>
      <c r="CP71" s="43"/>
      <c r="CQ71" s="43"/>
    </row>
    <row r="72" spans="2:95" s="8" customFormat="1" ht="17.100000000000001" customHeight="1" x14ac:dyDescent="0.15">
      <c r="B72" s="560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2"/>
      <c r="Y72" s="9"/>
      <c r="Z72" s="458" t="s">
        <v>120</v>
      </c>
      <c r="AA72" s="458"/>
      <c r="AB72" s="458"/>
      <c r="AC72" s="458"/>
      <c r="AD72" s="553"/>
      <c r="AE72" s="553"/>
      <c r="AF72" s="553"/>
      <c r="AG72" s="553"/>
      <c r="AH72" s="553"/>
      <c r="AI72" s="553"/>
      <c r="AJ72" s="553"/>
      <c r="AK72" s="458"/>
      <c r="AL72" s="458"/>
      <c r="AM72" s="458"/>
      <c r="AN72" s="458"/>
      <c r="AO72" s="458"/>
      <c r="AP72" s="458"/>
      <c r="AQ72" s="458"/>
      <c r="AR72" s="515"/>
      <c r="AS72" s="515"/>
      <c r="AT72" s="515"/>
      <c r="AU72" s="73"/>
      <c r="AV72" s="62"/>
      <c r="AW72" s="22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62"/>
      <c r="BJ72" s="69"/>
      <c r="BK72" s="48"/>
      <c r="BL72" s="49"/>
      <c r="BW72" s="41"/>
      <c r="BX72" s="9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9"/>
      <c r="CK72" s="9"/>
      <c r="CL72" s="9"/>
      <c r="CM72" s="9"/>
      <c r="CN72" s="43"/>
      <c r="CO72" s="43"/>
      <c r="CP72" s="43"/>
      <c r="CQ72" s="43"/>
    </row>
    <row r="73" spans="2:95" s="8" customFormat="1" ht="17.100000000000001" customHeight="1" x14ac:dyDescent="0.15">
      <c r="B73" s="22"/>
      <c r="C73" s="72"/>
      <c r="D73" s="88"/>
      <c r="E73" s="88"/>
      <c r="F73" s="88"/>
      <c r="G73" s="88"/>
      <c r="H73" s="88"/>
      <c r="I73" s="88"/>
      <c r="J73" s="88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22"/>
      <c r="V73" s="22"/>
      <c r="W73" s="9"/>
      <c r="X73" s="9"/>
      <c r="Y73" s="7"/>
      <c r="AV73" s="62"/>
      <c r="AW73" s="22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62"/>
      <c r="BJ73" s="69"/>
      <c r="BK73" s="48">
        <f>SUMIF($E$18:$E$73,"&lt;40268",$F$18:$F$73)</f>
        <v>0</v>
      </c>
      <c r="BL73" s="49"/>
      <c r="BM73" s="8">
        <v>3</v>
      </c>
      <c r="BP73" s="8">
        <v>7</v>
      </c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2:95" s="65" customFormat="1" x14ac:dyDescent="0.1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W74" s="63"/>
      <c r="X74" s="63"/>
      <c r="Y74" s="63"/>
      <c r="Z74" s="63"/>
      <c r="AA74" s="63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7"/>
      <c r="AS74" s="67"/>
      <c r="AT74" s="67"/>
      <c r="AU74" s="67"/>
      <c r="AV74" s="63"/>
      <c r="AW74" s="22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2:95" s="65" customFormat="1" x14ac:dyDescent="0.1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V75" s="63"/>
      <c r="AW75" s="22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2:95" s="65" customFormat="1" x14ac:dyDescent="0.15">
      <c r="B76" s="63"/>
      <c r="C76" s="63"/>
      <c r="D76" s="63"/>
      <c r="E76" s="63"/>
      <c r="F76" s="63"/>
      <c r="G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V76" s="63"/>
      <c r="AW76" s="22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2:95" s="65" customFormat="1" x14ac:dyDescent="0.15">
      <c r="B77" s="63"/>
      <c r="C77" s="63"/>
      <c r="D77" s="63"/>
      <c r="E77" s="63"/>
      <c r="F77" s="63"/>
      <c r="G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V77" s="63"/>
      <c r="AW77" s="66"/>
      <c r="AX77" s="67"/>
    </row>
    <row r="78" spans="2:95" s="65" customFormat="1" x14ac:dyDescent="0.15">
      <c r="B78" s="63"/>
      <c r="C78" s="63"/>
      <c r="D78" s="63"/>
      <c r="E78" s="63"/>
      <c r="F78" s="63"/>
      <c r="G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V78" s="63"/>
      <c r="AW78" s="66"/>
      <c r="AX78" s="67"/>
    </row>
    <row r="79" spans="2:95" s="65" customFormat="1" x14ac:dyDescent="0.15">
      <c r="B79" s="63"/>
      <c r="C79" s="63"/>
      <c r="D79" s="63"/>
      <c r="E79" s="63"/>
      <c r="F79" s="63"/>
      <c r="G79" s="63"/>
      <c r="AD79" s="63"/>
      <c r="AE79" s="63"/>
      <c r="AF79" s="63"/>
      <c r="AG79" s="63"/>
      <c r="AH79" s="63"/>
      <c r="AI79" s="63"/>
      <c r="AJ79" s="8"/>
      <c r="AK79" s="8"/>
      <c r="AL79" s="8"/>
      <c r="AM79" s="8"/>
      <c r="AN79" s="8"/>
      <c r="AO79" s="8"/>
      <c r="AP79" s="8"/>
      <c r="AQ79" s="8"/>
      <c r="AR79" s="8"/>
      <c r="AS79" s="8"/>
      <c r="AV79" s="63"/>
      <c r="AW79" s="66"/>
      <c r="AX79" s="67"/>
    </row>
    <row r="80" spans="2:95" s="65" customFormat="1" x14ac:dyDescent="0.15">
      <c r="B80" s="63"/>
      <c r="C80" s="63"/>
      <c r="D80" s="63"/>
      <c r="E80" s="63"/>
      <c r="F80" s="63"/>
      <c r="G80" s="63"/>
      <c r="AD80" s="63"/>
      <c r="AE80" s="63"/>
      <c r="AF80" s="63"/>
      <c r="AG80" s="63"/>
      <c r="AH80" s="63"/>
      <c r="AI80" s="63"/>
      <c r="AJ80" s="8"/>
      <c r="AK80" s="8"/>
      <c r="AL80" s="13"/>
      <c r="AM80" s="14" t="s">
        <v>39</v>
      </c>
      <c r="AN80" s="14" t="s">
        <v>40</v>
      </c>
      <c r="AO80" s="14" t="s">
        <v>41</v>
      </c>
      <c r="AP80" s="14" t="s">
        <v>42</v>
      </c>
      <c r="AQ80" s="14" t="s">
        <v>43</v>
      </c>
      <c r="AR80" s="14" t="s">
        <v>44</v>
      </c>
      <c r="AS80" s="8"/>
      <c r="AV80" s="63"/>
      <c r="AW80" s="66"/>
      <c r="AX80" s="67"/>
    </row>
    <row r="81" spans="2:50" s="65" customFormat="1" x14ac:dyDescent="0.15">
      <c r="B81" s="63"/>
      <c r="C81" s="63"/>
      <c r="D81" s="63"/>
      <c r="E81" s="63"/>
      <c r="F81" s="63"/>
      <c r="G81" s="63"/>
      <c r="AD81" s="63"/>
      <c r="AE81" s="63"/>
      <c r="AF81" s="63"/>
      <c r="AG81" s="63"/>
      <c r="AH81" s="63"/>
      <c r="AI81" s="63"/>
      <c r="AJ81" s="8"/>
      <c r="AK81" s="8"/>
      <c r="AL81" s="15" t="s">
        <v>4</v>
      </c>
      <c r="AM81" s="16">
        <f>COUNTIF(U18:U73,"Ａ")+COUNTIF(AR18:AR73,"Ａ")</f>
        <v>0</v>
      </c>
      <c r="AN81" s="16" t="e">
        <f>COUNTIF(#REF!,"Ａ")</f>
        <v>#REF!</v>
      </c>
      <c r="AO81" s="16" t="e">
        <f>COUNTIF(#REF!,"Ａ")</f>
        <v>#REF!</v>
      </c>
      <c r="AP81" s="16" t="e">
        <f>COUNTIF(#REF!,"Ａ")</f>
        <v>#REF!</v>
      </c>
      <c r="AQ81" s="16" t="e">
        <f>COUNTIF(#REF!,"Ａ")</f>
        <v>#REF!</v>
      </c>
      <c r="AR81" s="16" t="e">
        <f>COUNTIF(#REF!,"Ａ")</f>
        <v>#REF!</v>
      </c>
      <c r="AS81" s="8"/>
      <c r="AV81" s="63"/>
      <c r="AW81" s="66"/>
      <c r="AX81" s="67"/>
    </row>
    <row r="82" spans="2:50" s="65" customFormat="1" x14ac:dyDescent="0.15">
      <c r="B82" s="63"/>
      <c r="C82" s="63"/>
      <c r="D82" s="63"/>
      <c r="E82" s="63"/>
      <c r="F82" s="63"/>
      <c r="G82" s="63"/>
      <c r="AD82" s="63"/>
      <c r="AE82" s="63"/>
      <c r="AF82" s="63"/>
      <c r="AG82" s="63"/>
      <c r="AH82" s="63"/>
      <c r="AI82" s="63"/>
      <c r="AJ82" s="8"/>
      <c r="AK82" s="8"/>
      <c r="AL82" s="15" t="s">
        <v>8</v>
      </c>
      <c r="AM82" s="16">
        <f>COUNTIF(U18:U73,"Ｂ")+COUNTIF(AR18:AR73,"Ｂ")</f>
        <v>0</v>
      </c>
      <c r="AN82" s="16" t="e">
        <f>COUNTIF(#REF!,"Ｂ")</f>
        <v>#REF!</v>
      </c>
      <c r="AO82" s="16" t="e">
        <f>COUNTIF(#REF!,"Ｂ")</f>
        <v>#REF!</v>
      </c>
      <c r="AP82" s="16" t="e">
        <f>COUNTIF(#REF!,"Ｂ")</f>
        <v>#REF!</v>
      </c>
      <c r="AQ82" s="16" t="e">
        <f>COUNTIF(#REF!,"Ｂ")</f>
        <v>#REF!</v>
      </c>
      <c r="AR82" s="16" t="e">
        <f>COUNTIF(#REF!,"Ｂ")</f>
        <v>#REF!</v>
      </c>
      <c r="AS82" s="8"/>
      <c r="AV82" s="63"/>
      <c r="AW82" s="66"/>
      <c r="AX82" s="67"/>
    </row>
    <row r="83" spans="2:50" s="65" customFormat="1" x14ac:dyDescent="0.15">
      <c r="B83" s="63"/>
      <c r="C83" s="63"/>
      <c r="D83" s="63"/>
      <c r="E83" s="63"/>
      <c r="F83" s="63"/>
      <c r="G83" s="63"/>
      <c r="AD83" s="63"/>
      <c r="AE83" s="63"/>
      <c r="AF83" s="63"/>
      <c r="AG83" s="63"/>
      <c r="AH83" s="63"/>
      <c r="AI83" s="63"/>
      <c r="AJ83" s="8"/>
      <c r="AK83" s="8"/>
      <c r="AL83" s="15" t="s">
        <v>6</v>
      </c>
      <c r="AM83" s="16">
        <f>COUNTIF(U18:U73,"Ｃ")+COUNTIF(AR18:AR73,"Ｃ")</f>
        <v>0</v>
      </c>
      <c r="AN83" s="16" t="e">
        <f>COUNTIF(#REF!,"Ｃ")</f>
        <v>#REF!</v>
      </c>
      <c r="AO83" s="16" t="e">
        <f>COUNTIF(#REF!,"Ｃ")</f>
        <v>#REF!</v>
      </c>
      <c r="AP83" s="16" t="e">
        <f>COUNTIF(#REF!,"Ｃ")</f>
        <v>#REF!</v>
      </c>
      <c r="AQ83" s="16" t="e">
        <f>COUNTIF(#REF!,"Ｃ")</f>
        <v>#REF!</v>
      </c>
      <c r="AR83" s="16" t="e">
        <f>COUNTIF(#REF!,"Ｃ")</f>
        <v>#REF!</v>
      </c>
      <c r="AS83" s="8"/>
      <c r="AV83" s="63"/>
      <c r="AW83" s="66"/>
      <c r="AX83" s="67"/>
    </row>
    <row r="84" spans="2:50" s="65" customFormat="1" x14ac:dyDescent="0.15">
      <c r="B84" s="63"/>
      <c r="C84" s="63"/>
      <c r="D84" s="63"/>
      <c r="E84" s="63"/>
      <c r="F84" s="63"/>
      <c r="G84" s="63"/>
      <c r="AD84" s="63"/>
      <c r="AE84" s="63"/>
      <c r="AF84" s="63"/>
      <c r="AG84" s="63"/>
      <c r="AH84" s="63"/>
      <c r="AI84" s="63"/>
      <c r="AJ84" s="8"/>
      <c r="AK84" s="8"/>
      <c r="AL84" s="15" t="s">
        <v>9</v>
      </c>
      <c r="AM84" s="16">
        <f>COUNTIF(U18:U73,"Ｄ")+COUNTIF(AR18:AR73,"Ｄ")</f>
        <v>0</v>
      </c>
      <c r="AN84" s="16" t="e">
        <f>COUNTIF(#REF!,"Ｄ")</f>
        <v>#REF!</v>
      </c>
      <c r="AO84" s="16" t="e">
        <f>COUNTIF(#REF!,"Ｄ")</f>
        <v>#REF!</v>
      </c>
      <c r="AP84" s="16" t="e">
        <f>COUNTIF(#REF!,"Ｄ")</f>
        <v>#REF!</v>
      </c>
      <c r="AQ84" s="16" t="e">
        <f>COUNTIF(#REF!,"Ｄ")</f>
        <v>#REF!</v>
      </c>
      <c r="AR84" s="16" t="e">
        <f>COUNTIF(#REF!,"Ｄ")</f>
        <v>#REF!</v>
      </c>
      <c r="AS84" s="8"/>
      <c r="AV84" s="63"/>
      <c r="AW84" s="66"/>
      <c r="AX84" s="67"/>
    </row>
    <row r="85" spans="2:50" s="65" customFormat="1" x14ac:dyDescent="0.15">
      <c r="B85" s="63"/>
      <c r="C85" s="63"/>
      <c r="D85" s="63"/>
      <c r="E85" s="63"/>
      <c r="F85" s="63"/>
      <c r="G85" s="63"/>
      <c r="AD85" s="63"/>
      <c r="AE85" s="63"/>
      <c r="AF85" s="63"/>
      <c r="AG85" s="63"/>
      <c r="AH85" s="63"/>
      <c r="AI85" s="63"/>
      <c r="AJ85" s="8"/>
      <c r="AK85" s="8"/>
      <c r="AL85" s="15" t="s">
        <v>11</v>
      </c>
      <c r="AM85" s="16">
        <f>COUNTIF(U18:U73,"Ｅ")+COUNTIF(AR18:AR73,"Ｅ")</f>
        <v>0</v>
      </c>
      <c r="AN85" s="16" t="e">
        <f>COUNTIF(#REF!,"Ｅ")</f>
        <v>#REF!</v>
      </c>
      <c r="AO85" s="16" t="e">
        <f>COUNTIF(#REF!,"Ｅ")</f>
        <v>#REF!</v>
      </c>
      <c r="AP85" s="16" t="e">
        <f>COUNTIF(#REF!,"Ｅ")</f>
        <v>#REF!</v>
      </c>
      <c r="AQ85" s="16" t="e">
        <f>COUNTIF(#REF!,"Ｅ")</f>
        <v>#REF!</v>
      </c>
      <c r="AR85" s="16" t="e">
        <f>COUNTIF(#REF!,"Ｅ")</f>
        <v>#REF!</v>
      </c>
      <c r="AS85" s="8"/>
      <c r="AV85" s="63"/>
      <c r="AW85" s="66"/>
      <c r="AX85" s="67"/>
    </row>
    <row r="86" spans="2:50" s="65" customFormat="1" x14ac:dyDescent="0.15">
      <c r="B86" s="63"/>
      <c r="C86" s="63"/>
      <c r="D86" s="63"/>
      <c r="E86" s="63"/>
      <c r="F86" s="63"/>
      <c r="G86" s="63"/>
      <c r="AD86" s="63"/>
      <c r="AE86" s="63"/>
      <c r="AF86" s="63"/>
      <c r="AG86" s="63"/>
      <c r="AH86" s="63"/>
      <c r="AI86" s="63"/>
      <c r="AJ86" s="8"/>
      <c r="AK86" s="8"/>
      <c r="AL86" s="15" t="s">
        <v>12</v>
      </c>
      <c r="AM86" s="16">
        <f>COUNTIF(U18:U73,"Ｆ")+COUNTIF(AR18:AR73,"Ｆ")</f>
        <v>0</v>
      </c>
      <c r="AN86" s="16" t="e">
        <f>COUNTIF(#REF!,"Ｆ")</f>
        <v>#REF!</v>
      </c>
      <c r="AO86" s="16" t="e">
        <f>COUNTIF(#REF!,"Ｆ")</f>
        <v>#REF!</v>
      </c>
      <c r="AP86" s="16" t="e">
        <f>COUNTIF(#REF!,"Ｆ")</f>
        <v>#REF!</v>
      </c>
      <c r="AQ86" s="16" t="e">
        <f>COUNTIF(#REF!,"Ｆ")</f>
        <v>#REF!</v>
      </c>
      <c r="AR86" s="16" t="e">
        <f>COUNTIF(#REF!,"Ｆ")</f>
        <v>#REF!</v>
      </c>
      <c r="AS86" s="8"/>
      <c r="AV86" s="63"/>
      <c r="AW86" s="66"/>
      <c r="AX86" s="67"/>
    </row>
    <row r="87" spans="2:50" s="65" customFormat="1" x14ac:dyDescent="0.15">
      <c r="B87" s="63"/>
      <c r="C87" s="63"/>
      <c r="D87" s="63"/>
      <c r="E87" s="63"/>
      <c r="F87" s="63"/>
      <c r="G87" s="63"/>
      <c r="AD87" s="63"/>
      <c r="AE87" s="63"/>
      <c r="AF87" s="63"/>
      <c r="AG87" s="63"/>
      <c r="AH87" s="63"/>
      <c r="AI87" s="63"/>
      <c r="AJ87" s="8"/>
      <c r="AK87" s="8"/>
      <c r="AL87" s="15" t="s">
        <v>14</v>
      </c>
      <c r="AM87" s="16">
        <f>COUNTIF(U18:U73,"Ｇ")+COUNTIF(AR18:AR73,"Ｇ")</f>
        <v>0</v>
      </c>
      <c r="AN87" s="16" t="e">
        <f>COUNTIF(#REF!,"Ｇ")</f>
        <v>#REF!</v>
      </c>
      <c r="AO87" s="16" t="e">
        <f>COUNTIF(#REF!,"Ｇ")</f>
        <v>#REF!</v>
      </c>
      <c r="AP87" s="16" t="e">
        <f>COUNTIF(#REF!,"Ｇ")</f>
        <v>#REF!</v>
      </c>
      <c r="AQ87" s="16" t="e">
        <f>COUNTIF(#REF!,"Ｇ")</f>
        <v>#REF!</v>
      </c>
      <c r="AR87" s="16" t="e">
        <f>COUNTIF(#REF!,"Ｇ")</f>
        <v>#REF!</v>
      </c>
      <c r="AS87" s="8"/>
      <c r="AV87" s="63"/>
      <c r="AW87" s="66"/>
      <c r="AX87" s="67"/>
    </row>
    <row r="88" spans="2:50" s="65" customFormat="1" x14ac:dyDescent="0.15">
      <c r="B88" s="63"/>
      <c r="C88" s="63"/>
      <c r="D88" s="63"/>
      <c r="E88" s="63"/>
      <c r="F88" s="63"/>
      <c r="G88" s="63"/>
      <c r="AD88" s="63"/>
      <c r="AE88" s="63"/>
      <c r="AF88" s="63"/>
      <c r="AG88" s="63"/>
      <c r="AH88" s="63"/>
      <c r="AI88" s="63"/>
      <c r="AJ88" s="8"/>
      <c r="AK88" s="8"/>
      <c r="AL88" s="15" t="s">
        <v>16</v>
      </c>
      <c r="AM88" s="16">
        <f>COUNTIF(U18:U73,"※")+COUNTIF(AR18:AR73,"※")</f>
        <v>0</v>
      </c>
      <c r="AN88" s="16" t="e">
        <f>COUNTIF(#REF!,"※")</f>
        <v>#REF!</v>
      </c>
      <c r="AO88" s="16" t="e">
        <f>COUNTIF(#REF!,"※")</f>
        <v>#REF!</v>
      </c>
      <c r="AP88" s="16" t="e">
        <f>COUNTIF(#REF!,"※")</f>
        <v>#REF!</v>
      </c>
      <c r="AQ88" s="16" t="e">
        <f>COUNTIF(#REF!,"※")</f>
        <v>#REF!</v>
      </c>
      <c r="AR88" s="16" t="e">
        <f>COUNTIF(#REF!,"※")</f>
        <v>#REF!</v>
      </c>
      <c r="AS88" s="8"/>
      <c r="AV88" s="63"/>
      <c r="AW88" s="66"/>
      <c r="AX88" s="67"/>
    </row>
    <row r="89" spans="2:50" s="65" customFormat="1" x14ac:dyDescent="0.15">
      <c r="B89" s="63"/>
      <c r="C89" s="63"/>
      <c r="D89" s="63"/>
      <c r="E89" s="63"/>
      <c r="F89" s="63"/>
      <c r="G89" s="63"/>
      <c r="AD89" s="63"/>
      <c r="AE89" s="63"/>
      <c r="AF89" s="63"/>
      <c r="AG89" s="63"/>
      <c r="AH89" s="63"/>
      <c r="AI89" s="63"/>
      <c r="AJ89" s="8"/>
      <c r="AK89" s="8"/>
      <c r="AL89" s="8"/>
      <c r="AM89" s="8">
        <f t="shared" ref="AM89:AR89" si="0">SUM(AM81:AM88)</f>
        <v>0</v>
      </c>
      <c r="AN89" s="8" t="e">
        <f t="shared" si="0"/>
        <v>#REF!</v>
      </c>
      <c r="AO89" s="8" t="e">
        <f t="shared" si="0"/>
        <v>#REF!</v>
      </c>
      <c r="AP89" s="8" t="e">
        <f t="shared" si="0"/>
        <v>#REF!</v>
      </c>
      <c r="AQ89" s="8" t="e">
        <f t="shared" si="0"/>
        <v>#REF!</v>
      </c>
      <c r="AR89" s="8" t="e">
        <f t="shared" si="0"/>
        <v>#REF!</v>
      </c>
      <c r="AS89" s="8"/>
      <c r="AV89" s="63"/>
      <c r="AW89" s="66"/>
      <c r="AX89" s="67"/>
    </row>
    <row r="90" spans="2:50" s="65" customFormat="1" x14ac:dyDescent="0.15">
      <c r="B90" s="63"/>
      <c r="C90" s="63"/>
      <c r="D90" s="63"/>
      <c r="E90" s="63"/>
      <c r="F90" s="63"/>
      <c r="G90" s="63"/>
      <c r="AD90" s="63"/>
      <c r="AE90" s="63"/>
      <c r="AF90" s="63"/>
      <c r="AG90" s="63"/>
      <c r="AH90" s="63"/>
      <c r="AI90" s="63"/>
      <c r="AJ90" s="8"/>
      <c r="AK90" s="8"/>
      <c r="AL90" s="8"/>
      <c r="AM90" s="8"/>
      <c r="AN90" s="8"/>
      <c r="AO90" s="8"/>
      <c r="AP90" s="8"/>
      <c r="AQ90" s="8"/>
      <c r="AR90" s="8"/>
      <c r="AS90" s="8"/>
      <c r="AV90" s="63"/>
      <c r="AW90" s="66"/>
      <c r="AX90" s="67"/>
    </row>
    <row r="91" spans="2:50" s="65" customFormat="1" ht="13.5" x14ac:dyDescent="0.15">
      <c r="B91" s="63"/>
      <c r="C91" s="63"/>
      <c r="D91" s="63"/>
      <c r="E91" s="63"/>
      <c r="F91" s="63"/>
      <c r="G91" s="63"/>
      <c r="AD91" s="63"/>
      <c r="AE91" s="63"/>
      <c r="AF91" s="63"/>
      <c r="AG91" s="63"/>
      <c r="AH91" s="63"/>
      <c r="AI91" s="63"/>
      <c r="AJ91" s="23"/>
      <c r="AK91" s="1" t="s">
        <v>85</v>
      </c>
      <c r="AL91" s="1" t="s">
        <v>52</v>
      </c>
      <c r="AM91" s="1" t="s">
        <v>86</v>
      </c>
      <c r="AN91" s="1" t="s">
        <v>87</v>
      </c>
      <c r="AO91" s="1" t="s">
        <v>57</v>
      </c>
      <c r="AP91" s="8"/>
      <c r="AQ91" s="8"/>
      <c r="AR91" s="8"/>
      <c r="AS91" s="8"/>
      <c r="AV91" s="63"/>
      <c r="AW91" s="66"/>
      <c r="AX91" s="67"/>
    </row>
    <row r="92" spans="2:50" s="65" customFormat="1" ht="13.5" x14ac:dyDescent="0.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23"/>
      <c r="AK92" s="30" t="s">
        <v>63</v>
      </c>
      <c r="AL92" s="2" t="s">
        <v>64</v>
      </c>
      <c r="AM92" s="2" t="s">
        <v>65</v>
      </c>
      <c r="AN92" s="8" t="s">
        <v>100</v>
      </c>
      <c r="AO92" s="30" t="s">
        <v>63</v>
      </c>
      <c r="AP92" s="8" t="s">
        <v>121</v>
      </c>
      <c r="AQ92" s="8"/>
      <c r="AR92" s="8"/>
      <c r="AS92" s="8"/>
      <c r="AV92" s="63"/>
      <c r="AW92" s="66"/>
      <c r="AX92" s="67"/>
    </row>
    <row r="93" spans="2:50" s="65" customFormat="1" ht="13.5" x14ac:dyDescent="0.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23"/>
      <c r="AK93" s="30" t="s">
        <v>67</v>
      </c>
      <c r="AL93" s="2" t="s">
        <v>68</v>
      </c>
      <c r="AM93" s="2" t="s">
        <v>69</v>
      </c>
      <c r="AN93" s="2" t="s">
        <v>66</v>
      </c>
      <c r="AO93" s="30" t="s">
        <v>67</v>
      </c>
      <c r="AP93" s="8" t="s">
        <v>145</v>
      </c>
      <c r="AQ93" s="8"/>
      <c r="AR93" s="8"/>
      <c r="AS93" s="8"/>
      <c r="AV93" s="63"/>
      <c r="AW93" s="66"/>
      <c r="AX93" s="67"/>
    </row>
    <row r="94" spans="2:50" s="65" customFormat="1" ht="13.5" x14ac:dyDescent="0.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23"/>
      <c r="AK94" s="30" t="s">
        <v>70</v>
      </c>
      <c r="AL94" s="2" t="s">
        <v>71</v>
      </c>
      <c r="AM94" s="2" t="s">
        <v>72</v>
      </c>
      <c r="AN94" s="2" t="s">
        <v>101</v>
      </c>
      <c r="AO94" s="30" t="s">
        <v>70</v>
      </c>
      <c r="AP94" s="8" t="s">
        <v>129</v>
      </c>
      <c r="AQ94" s="8"/>
      <c r="AR94" s="8"/>
      <c r="AS94" s="8"/>
      <c r="AV94" s="63"/>
      <c r="AW94" s="66"/>
      <c r="AX94" s="67"/>
    </row>
    <row r="95" spans="2:50" s="65" customFormat="1" ht="13.5" x14ac:dyDescent="0.1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23"/>
      <c r="AK95" s="30" t="s">
        <v>73</v>
      </c>
      <c r="AL95" s="2" t="s">
        <v>74</v>
      </c>
      <c r="AM95" s="2"/>
      <c r="AN95" s="2" t="s">
        <v>102</v>
      </c>
      <c r="AO95" s="30" t="s">
        <v>73</v>
      </c>
      <c r="AP95" s="8"/>
      <c r="AQ95" s="8"/>
      <c r="AR95" s="8"/>
      <c r="AS95" s="8"/>
      <c r="AV95" s="63"/>
      <c r="AW95" s="66"/>
      <c r="AX95" s="67"/>
    </row>
    <row r="96" spans="2:50" s="65" customFormat="1" ht="13.5" x14ac:dyDescent="0.1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23"/>
      <c r="AK96" s="2"/>
      <c r="AL96" s="2" t="s">
        <v>76</v>
      </c>
      <c r="AM96" s="2"/>
      <c r="AN96" s="2" t="s">
        <v>103</v>
      </c>
      <c r="AO96" s="30" t="s">
        <v>78</v>
      </c>
      <c r="AP96" s="8"/>
      <c r="AQ96" s="8"/>
      <c r="AR96" s="8"/>
      <c r="AS96" s="8"/>
      <c r="AV96" s="63"/>
      <c r="AW96" s="66"/>
      <c r="AX96" s="67"/>
    </row>
    <row r="97" spans="2:50" s="65" customFormat="1" ht="13.5" x14ac:dyDescent="0.1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23"/>
      <c r="AK97" s="2"/>
      <c r="AL97" s="2" t="s">
        <v>79</v>
      </c>
      <c r="AM97" s="2"/>
      <c r="AN97" s="2" t="s">
        <v>104</v>
      </c>
      <c r="AO97" s="30" t="s">
        <v>112</v>
      </c>
      <c r="AP97" s="8"/>
      <c r="AQ97" s="8"/>
      <c r="AR97" s="8"/>
      <c r="AS97" s="8"/>
      <c r="AV97" s="63"/>
      <c r="AW97" s="66"/>
      <c r="AX97" s="67"/>
    </row>
    <row r="98" spans="2:50" s="65" customFormat="1" x14ac:dyDescent="0.1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44" t="s">
        <v>94</v>
      </c>
      <c r="AK98" s="2"/>
      <c r="AL98" s="2"/>
      <c r="AM98" s="2"/>
      <c r="AN98" s="2" t="s">
        <v>75</v>
      </c>
      <c r="AO98" s="30" t="s">
        <v>111</v>
      </c>
      <c r="AP98" s="8"/>
      <c r="AQ98" s="8"/>
      <c r="AR98" s="8"/>
      <c r="AS98" s="8"/>
      <c r="AV98" s="63"/>
      <c r="AW98" s="66"/>
      <c r="AX98" s="67"/>
    </row>
    <row r="99" spans="2:50" s="65" customFormat="1" x14ac:dyDescent="0.1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44" t="s">
        <v>98</v>
      </c>
      <c r="AK99" s="2"/>
      <c r="AL99" s="2"/>
      <c r="AM99" s="2"/>
      <c r="AN99" s="2" t="s">
        <v>77</v>
      </c>
      <c r="AO99" s="2"/>
      <c r="AP99" s="8"/>
      <c r="AQ99" s="8"/>
      <c r="AR99" s="8"/>
      <c r="AS99" s="8"/>
      <c r="AV99" s="63"/>
      <c r="AW99" s="66"/>
      <c r="AX99" s="67"/>
    </row>
    <row r="100" spans="2:50" s="65" customFormat="1" x14ac:dyDescent="0.1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44" t="s">
        <v>99</v>
      </c>
      <c r="AK100" s="1"/>
      <c r="AL100" s="1"/>
      <c r="AM100" s="39"/>
      <c r="AN100" s="2" t="s">
        <v>80</v>
      </c>
      <c r="AO100" s="2"/>
      <c r="AP100" s="8"/>
      <c r="AQ100" s="8"/>
      <c r="AR100" s="8"/>
      <c r="AS100" s="8"/>
      <c r="AV100" s="63"/>
      <c r="AW100" s="66"/>
      <c r="AX100" s="67"/>
    </row>
    <row r="101" spans="2:50" s="65" customFormat="1" x14ac:dyDescent="0.1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2"/>
      <c r="AK101" s="1"/>
      <c r="AL101" s="1"/>
      <c r="AM101" s="39"/>
      <c r="AN101" s="2" t="s">
        <v>81</v>
      </c>
      <c r="AO101" s="1"/>
      <c r="AP101" s="8"/>
      <c r="AQ101" s="8"/>
      <c r="AR101" s="8"/>
      <c r="AS101" s="8"/>
      <c r="AV101" s="63"/>
      <c r="AW101" s="66"/>
      <c r="AX101" s="67"/>
    </row>
    <row r="102" spans="2:50" s="65" customFormat="1" x14ac:dyDescent="0.1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2"/>
      <c r="AK102" s="1"/>
      <c r="AL102" s="1"/>
      <c r="AM102" s="39"/>
      <c r="AN102" s="2" t="s">
        <v>108</v>
      </c>
      <c r="AO102" s="1"/>
      <c r="AP102" s="8"/>
      <c r="AQ102" s="8"/>
      <c r="AR102" s="8"/>
      <c r="AS102" s="8"/>
      <c r="AV102" s="63"/>
      <c r="AW102" s="66"/>
      <c r="AX102" s="67"/>
    </row>
    <row r="103" spans="2:50" s="65" customFormat="1" x14ac:dyDescent="0.1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2">
        <v>1</v>
      </c>
      <c r="AK103" s="1"/>
      <c r="AL103" s="1"/>
      <c r="AM103" s="39"/>
      <c r="AN103" s="2" t="s">
        <v>82</v>
      </c>
      <c r="AO103" s="1"/>
      <c r="AP103" s="8"/>
      <c r="AQ103" s="8"/>
      <c r="AR103" s="8"/>
      <c r="AS103" s="8"/>
      <c r="AV103" s="63"/>
      <c r="AW103" s="66"/>
      <c r="AX103" s="67"/>
    </row>
    <row r="104" spans="2:50" s="65" customFormat="1" x14ac:dyDescent="0.1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2">
        <v>2</v>
      </c>
      <c r="AK104" s="1"/>
      <c r="AL104" s="1"/>
      <c r="AM104" s="39"/>
      <c r="AN104" s="1" t="s">
        <v>83</v>
      </c>
      <c r="AO104" s="1"/>
      <c r="AP104" s="8"/>
      <c r="AQ104" s="8"/>
      <c r="AR104" s="8"/>
      <c r="AS104" s="8"/>
      <c r="AV104" s="63"/>
      <c r="AW104" s="63"/>
    </row>
    <row r="105" spans="2:50" s="65" customFormat="1" x14ac:dyDescent="0.1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2">
        <v>3</v>
      </c>
      <c r="AK105" s="1"/>
      <c r="AL105" s="1"/>
      <c r="AM105" s="1"/>
      <c r="AN105" s="1" t="s">
        <v>84</v>
      </c>
      <c r="AO105" s="1"/>
      <c r="AP105" s="8"/>
      <c r="AQ105" s="8"/>
      <c r="AR105" s="8"/>
      <c r="AS105" s="8"/>
      <c r="AV105" s="63"/>
      <c r="AW105" s="63"/>
    </row>
    <row r="106" spans="2:50" s="65" customFormat="1" x14ac:dyDescent="0.1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1"/>
      <c r="AK106" s="1"/>
      <c r="AL106" s="1"/>
      <c r="AM106" s="1"/>
      <c r="AN106" s="1" t="s">
        <v>88</v>
      </c>
      <c r="AO106" s="1"/>
      <c r="AP106" s="8"/>
      <c r="AQ106" s="8"/>
      <c r="AR106" s="8"/>
      <c r="AS106" s="8"/>
      <c r="AV106" s="63"/>
      <c r="AW106" s="63"/>
    </row>
    <row r="107" spans="2:50" s="65" customFormat="1" x14ac:dyDescent="0.1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1"/>
      <c r="AK107" s="1"/>
      <c r="AL107" s="1"/>
      <c r="AM107" s="1"/>
      <c r="AN107" s="1" t="s">
        <v>89</v>
      </c>
      <c r="AO107" s="1"/>
      <c r="AP107" s="8"/>
      <c r="AQ107" s="8"/>
      <c r="AR107" s="8"/>
      <c r="AS107" s="8"/>
      <c r="AV107" s="63"/>
      <c r="AW107" s="63"/>
    </row>
    <row r="108" spans="2:50" s="65" customFormat="1" x14ac:dyDescent="0.1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8"/>
      <c r="AK108" s="8"/>
      <c r="AL108" s="8"/>
      <c r="AM108" s="8"/>
      <c r="AN108" s="1" t="s">
        <v>90</v>
      </c>
      <c r="AO108" s="1"/>
      <c r="AP108" s="8"/>
      <c r="AQ108" s="8"/>
      <c r="AR108" s="8"/>
      <c r="AS108" s="8"/>
      <c r="AV108" s="63"/>
      <c r="AW108" s="63"/>
    </row>
    <row r="109" spans="2:50" s="65" customFormat="1" x14ac:dyDescent="0.1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8"/>
      <c r="AK109" s="8"/>
      <c r="AL109" s="8"/>
      <c r="AM109" s="8"/>
      <c r="AN109" s="1" t="s">
        <v>91</v>
      </c>
      <c r="AO109" s="8"/>
      <c r="AP109" s="8"/>
      <c r="AQ109" s="8"/>
      <c r="AR109" s="8"/>
      <c r="AS109" s="8"/>
      <c r="AV109" s="63"/>
      <c r="AW109" s="63"/>
    </row>
    <row r="110" spans="2:50" s="65" customFormat="1" x14ac:dyDescent="0.1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8"/>
      <c r="AK110" s="8"/>
      <c r="AL110" s="8"/>
      <c r="AM110" s="8"/>
      <c r="AN110" s="1" t="s">
        <v>92</v>
      </c>
      <c r="AO110" s="8"/>
      <c r="AP110" s="8"/>
      <c r="AQ110" s="8"/>
      <c r="AR110" s="8"/>
      <c r="AS110" s="8"/>
      <c r="AV110" s="63"/>
      <c r="AW110" s="63"/>
    </row>
    <row r="111" spans="2:50" s="65" customFormat="1" x14ac:dyDescent="0.1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8"/>
      <c r="AK111" s="8"/>
      <c r="AL111" s="8"/>
      <c r="AM111" s="8"/>
      <c r="AN111" s="1" t="s">
        <v>93</v>
      </c>
      <c r="AO111" s="8"/>
      <c r="AP111" s="8"/>
      <c r="AQ111" s="8"/>
      <c r="AR111" s="8"/>
      <c r="AS111" s="8"/>
      <c r="AV111" s="63"/>
      <c r="AW111" s="63"/>
    </row>
    <row r="112" spans="2:50" s="65" customFormat="1" x14ac:dyDescent="0.1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8"/>
      <c r="AP112" s="8"/>
      <c r="AQ112" s="8"/>
      <c r="AR112" s="8"/>
      <c r="AS112" s="8"/>
      <c r="AV112" s="63"/>
      <c r="AW112" s="63"/>
    </row>
    <row r="113" spans="2:49" s="65" customFormat="1" x14ac:dyDescent="0.1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O113" s="63"/>
      <c r="AP113" s="63"/>
      <c r="AQ113" s="63"/>
      <c r="AV113" s="63"/>
      <c r="AW113" s="63"/>
    </row>
    <row r="114" spans="2:49" s="65" customFormat="1" x14ac:dyDescent="0.1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4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V114" s="63"/>
      <c r="AW114" s="63"/>
    </row>
  </sheetData>
  <mergeCells count="287">
    <mergeCell ref="B1:AU1"/>
    <mergeCell ref="AB9:AG9"/>
    <mergeCell ref="B5:F5"/>
    <mergeCell ref="I5:U5"/>
    <mergeCell ref="AB6:AG6"/>
    <mergeCell ref="B7:F7"/>
    <mergeCell ref="G7:M7"/>
    <mergeCell ref="P7:U7"/>
    <mergeCell ref="Z7:AP7"/>
    <mergeCell ref="B2:AU2"/>
    <mergeCell ref="B13:P13"/>
    <mergeCell ref="AF13:AT13"/>
    <mergeCell ref="Z10:AN10"/>
    <mergeCell ref="B14:X14"/>
    <mergeCell ref="Y14:AU14"/>
    <mergeCell ref="B9:C9"/>
    <mergeCell ref="D9:J9"/>
    <mergeCell ref="M9:N9"/>
    <mergeCell ref="Q9:S9"/>
    <mergeCell ref="T9:U9"/>
    <mergeCell ref="C18:R18"/>
    <mergeCell ref="Z18:AO18"/>
    <mergeCell ref="AW15:AX15"/>
    <mergeCell ref="B15:AU15"/>
    <mergeCell ref="B16:B17"/>
    <mergeCell ref="C16:R17"/>
    <mergeCell ref="AP16:AP17"/>
    <mergeCell ref="AQ16:AQ17"/>
    <mergeCell ref="AR16:AR17"/>
    <mergeCell ref="AS16:AU17"/>
    <mergeCell ref="C21:R21"/>
    <mergeCell ref="Z21:AO21"/>
    <mergeCell ref="C20:R20"/>
    <mergeCell ref="Z20:AO20"/>
    <mergeCell ref="C19:R19"/>
    <mergeCell ref="Z19:AO19"/>
    <mergeCell ref="S16:S17"/>
    <mergeCell ref="T16:T17"/>
    <mergeCell ref="U16:U17"/>
    <mergeCell ref="AX23:AX24"/>
    <mergeCell ref="C24:R24"/>
    <mergeCell ref="Z24:AO24"/>
    <mergeCell ref="C23:R23"/>
    <mergeCell ref="Z23:AO23"/>
    <mergeCell ref="C22:R22"/>
    <mergeCell ref="Z22:AO22"/>
    <mergeCell ref="AS23:AU23"/>
    <mergeCell ref="AS24:AU24"/>
    <mergeCell ref="V22:X22"/>
    <mergeCell ref="C26:R26"/>
    <mergeCell ref="Z26:AO26"/>
    <mergeCell ref="C25:R25"/>
    <mergeCell ref="Z25:AO25"/>
    <mergeCell ref="V25:X25"/>
    <mergeCell ref="V26:X26"/>
    <mergeCell ref="C29:R29"/>
    <mergeCell ref="Z29:AO29"/>
    <mergeCell ref="C28:R28"/>
    <mergeCell ref="Z28:AO28"/>
    <mergeCell ref="V28:X28"/>
    <mergeCell ref="C27:R27"/>
    <mergeCell ref="Z27:AO27"/>
    <mergeCell ref="V27:X27"/>
    <mergeCell ref="V29:X29"/>
    <mergeCell ref="C31:R31"/>
    <mergeCell ref="Z31:AO31"/>
    <mergeCell ref="C34:R34"/>
    <mergeCell ref="Z34:AO34"/>
    <mergeCell ref="Z72:AC72"/>
    <mergeCell ref="C30:R30"/>
    <mergeCell ref="Z30:AO30"/>
    <mergeCell ref="B70:X72"/>
    <mergeCell ref="AE62:AJ62"/>
    <mergeCell ref="Z35:AO35"/>
    <mergeCell ref="AR72:AT72"/>
    <mergeCell ref="C33:R33"/>
    <mergeCell ref="Z33:AO33"/>
    <mergeCell ref="C32:R32"/>
    <mergeCell ref="Z32:AO32"/>
    <mergeCell ref="C37:R37"/>
    <mergeCell ref="AD72:AJ72"/>
    <mergeCell ref="AK72:AN72"/>
    <mergeCell ref="AO72:AQ72"/>
    <mergeCell ref="C35:R35"/>
    <mergeCell ref="Z69:AC71"/>
    <mergeCell ref="AD69:AN69"/>
    <mergeCell ref="AO69:AQ71"/>
    <mergeCell ref="Z37:AO37"/>
    <mergeCell ref="AQ61:AR61"/>
    <mergeCell ref="AR69:AT71"/>
    <mergeCell ref="AD70:AJ71"/>
    <mergeCell ref="AK70:AN71"/>
    <mergeCell ref="AS42:AU42"/>
    <mergeCell ref="AQ62:AR62"/>
    <mergeCell ref="C36:R36"/>
    <mergeCell ref="Z36:AO36"/>
    <mergeCell ref="Z63:AD63"/>
    <mergeCell ref="AE63:AJ63"/>
    <mergeCell ref="AK63:AM63"/>
    <mergeCell ref="AN63:AO63"/>
    <mergeCell ref="AK62:AM62"/>
    <mergeCell ref="AN62:AO62"/>
    <mergeCell ref="AE60:AJ60"/>
    <mergeCell ref="AK60:AM60"/>
    <mergeCell ref="AS60:AU60"/>
    <mergeCell ref="C38:R38"/>
    <mergeCell ref="Z38:AO38"/>
    <mergeCell ref="AE61:AJ61"/>
    <mergeCell ref="AK61:AM61"/>
    <mergeCell ref="AN61:AO61"/>
    <mergeCell ref="AS38:AU38"/>
    <mergeCell ref="AS61:AU61"/>
    <mergeCell ref="C39:R39"/>
    <mergeCell ref="Z39:AO39"/>
    <mergeCell ref="AN60:AO60"/>
    <mergeCell ref="AQ60:AR60"/>
    <mergeCell ref="C40:R40"/>
    <mergeCell ref="Z40:AO40"/>
    <mergeCell ref="AS30:AU30"/>
    <mergeCell ref="AS43:AU43"/>
    <mergeCell ref="AN59:AO59"/>
    <mergeCell ref="AQ59:AU59"/>
    <mergeCell ref="C41:R41"/>
    <mergeCell ref="Z41:AO41"/>
    <mergeCell ref="AS34:AU34"/>
    <mergeCell ref="AS35:AU35"/>
    <mergeCell ref="AS36:AU36"/>
    <mergeCell ref="AS37:AU37"/>
    <mergeCell ref="AS18:AU18"/>
    <mergeCell ref="AS19:AU19"/>
    <mergeCell ref="AS20:AU20"/>
    <mergeCell ref="AS21:AU21"/>
    <mergeCell ref="AS22:AU22"/>
    <mergeCell ref="AS25:AU25"/>
    <mergeCell ref="AS39:AU39"/>
    <mergeCell ref="AS26:AU26"/>
    <mergeCell ref="AS27:AU27"/>
    <mergeCell ref="AS28:AU28"/>
    <mergeCell ref="AS29:AU29"/>
    <mergeCell ref="V66:X66"/>
    <mergeCell ref="AE58:AO58"/>
    <mergeCell ref="AE59:AJ59"/>
    <mergeCell ref="AK59:AM59"/>
    <mergeCell ref="AH51:AK51"/>
    <mergeCell ref="C48:R48"/>
    <mergeCell ref="V62:X62"/>
    <mergeCell ref="V63:X63"/>
    <mergeCell ref="Z58:AD59"/>
    <mergeCell ref="AS31:AU31"/>
    <mergeCell ref="AS32:AU32"/>
    <mergeCell ref="AS33:AU33"/>
    <mergeCell ref="C43:R43"/>
    <mergeCell ref="Z43:AO43"/>
    <mergeCell ref="AN47:AS48"/>
    <mergeCell ref="C44:R44"/>
    <mergeCell ref="C45:R45"/>
    <mergeCell ref="V64:X64"/>
    <mergeCell ref="V65:X65"/>
    <mergeCell ref="AS40:AU40"/>
    <mergeCell ref="AS41:AU41"/>
    <mergeCell ref="C42:R42"/>
    <mergeCell ref="Z42:AO42"/>
    <mergeCell ref="C50:R50"/>
    <mergeCell ref="AN51:AS51"/>
    <mergeCell ref="V67:X67"/>
    <mergeCell ref="C46:R46"/>
    <mergeCell ref="Z46:AQ46"/>
    <mergeCell ref="AW46:AW47"/>
    <mergeCell ref="C47:R47"/>
    <mergeCell ref="Z47:AC48"/>
    <mergeCell ref="AD47:AG48"/>
    <mergeCell ref="AH47:AK48"/>
    <mergeCell ref="AL47:AM48"/>
    <mergeCell ref="AW50:AW52"/>
    <mergeCell ref="C49:R49"/>
    <mergeCell ref="Z49:AC49"/>
    <mergeCell ref="AD49:AM49"/>
    <mergeCell ref="AN49:AS49"/>
    <mergeCell ref="V57:X57"/>
    <mergeCell ref="Z52:AC52"/>
    <mergeCell ref="AD52:AM52"/>
    <mergeCell ref="AN52:AS52"/>
    <mergeCell ref="AN50:AS50"/>
    <mergeCell ref="AD51:AG51"/>
    <mergeCell ref="AL51:AM51"/>
    <mergeCell ref="Z50:AC50"/>
    <mergeCell ref="AD50:AM50"/>
    <mergeCell ref="AN54:AS54"/>
    <mergeCell ref="C54:R54"/>
    <mergeCell ref="Z53:AC53"/>
    <mergeCell ref="AD53:AM53"/>
    <mergeCell ref="AN53:AS53"/>
    <mergeCell ref="C52:R52"/>
    <mergeCell ref="V52:X52"/>
    <mergeCell ref="V54:X54"/>
    <mergeCell ref="C53:R53"/>
    <mergeCell ref="AD55:AG55"/>
    <mergeCell ref="AH55:AM55"/>
    <mergeCell ref="C55:R55"/>
    <mergeCell ref="Z54:AC54"/>
    <mergeCell ref="AD54:AM54"/>
    <mergeCell ref="V55:X55"/>
    <mergeCell ref="V46:X46"/>
    <mergeCell ref="AN55:AS55"/>
    <mergeCell ref="C57:R57"/>
    <mergeCell ref="C58:R58"/>
    <mergeCell ref="Z57:AO57"/>
    <mergeCell ref="C56:R56"/>
    <mergeCell ref="V47:X47"/>
    <mergeCell ref="V48:X48"/>
    <mergeCell ref="Z55:AC55"/>
    <mergeCell ref="V53:X53"/>
    <mergeCell ref="V33:X33"/>
    <mergeCell ref="V49:X49"/>
    <mergeCell ref="C61:R61"/>
    <mergeCell ref="V59:X59"/>
    <mergeCell ref="V60:X60"/>
    <mergeCell ref="V61:X61"/>
    <mergeCell ref="C59:R59"/>
    <mergeCell ref="V56:X56"/>
    <mergeCell ref="C51:R51"/>
    <mergeCell ref="V51:X51"/>
    <mergeCell ref="V37:X37"/>
    <mergeCell ref="V38:X38"/>
    <mergeCell ref="C60:R60"/>
    <mergeCell ref="V39:X39"/>
    <mergeCell ref="V40:X40"/>
    <mergeCell ref="V41:X41"/>
    <mergeCell ref="V42:X42"/>
    <mergeCell ref="V43:X43"/>
    <mergeCell ref="V50:X50"/>
    <mergeCell ref="V58:X58"/>
    <mergeCell ref="V30:X30"/>
    <mergeCell ref="V31:X31"/>
    <mergeCell ref="V32:X32"/>
    <mergeCell ref="Z67:AT67"/>
    <mergeCell ref="Z60:AD60"/>
    <mergeCell ref="Z61:AD61"/>
    <mergeCell ref="V34:X34"/>
    <mergeCell ref="V35:X35"/>
    <mergeCell ref="V36:X36"/>
    <mergeCell ref="Y44:AO44"/>
    <mergeCell ref="AP44:AR44"/>
    <mergeCell ref="AS44:AT44"/>
    <mergeCell ref="Z68:AT68"/>
    <mergeCell ref="C67:R67"/>
    <mergeCell ref="Z66:AT66"/>
    <mergeCell ref="V44:X44"/>
    <mergeCell ref="V45:X45"/>
    <mergeCell ref="C63:R63"/>
    <mergeCell ref="C62:R62"/>
    <mergeCell ref="Z51:AC51"/>
    <mergeCell ref="AW63:AW64"/>
    <mergeCell ref="C64:R64"/>
    <mergeCell ref="C65:R65"/>
    <mergeCell ref="Z62:AD62"/>
    <mergeCell ref="AS62:AU62"/>
    <mergeCell ref="B68:R68"/>
    <mergeCell ref="S68:U68"/>
    <mergeCell ref="C66:R66"/>
    <mergeCell ref="Z65:AT65"/>
    <mergeCell ref="V68:W68"/>
    <mergeCell ref="CP69:CQ69"/>
    <mergeCell ref="AW69:AW70"/>
    <mergeCell ref="BY69:BZ69"/>
    <mergeCell ref="CA69:CB69"/>
    <mergeCell ref="CC69:CE69"/>
    <mergeCell ref="CG69:CI69"/>
    <mergeCell ref="CN69:CO69"/>
    <mergeCell ref="B3:AU3"/>
    <mergeCell ref="AQ4:AS4"/>
    <mergeCell ref="AT4:AU4"/>
    <mergeCell ref="AQ5:AS5"/>
    <mergeCell ref="AT5:AU5"/>
    <mergeCell ref="B4:E4"/>
    <mergeCell ref="F4:J4"/>
    <mergeCell ref="N4:P4"/>
    <mergeCell ref="R4:U4"/>
    <mergeCell ref="V16:X17"/>
    <mergeCell ref="Y16:Y17"/>
    <mergeCell ref="Z16:AO17"/>
    <mergeCell ref="V23:X23"/>
    <mergeCell ref="V24:X24"/>
    <mergeCell ref="V18:X18"/>
    <mergeCell ref="V19:X19"/>
    <mergeCell ref="V20:X20"/>
    <mergeCell ref="V21:X21"/>
  </mergeCells>
  <phoneticPr fontId="3"/>
  <dataValidations count="12">
    <dataValidation type="list" allowBlank="1" showInputMessage="1" showErrorMessage="1" sqref="D9:J9">
      <formula1>$AN$92:$AN$111</formula1>
    </dataValidation>
    <dataValidation type="list" allowBlank="1" showInputMessage="1" showErrorMessage="1" sqref="I4:J4 F4">
      <formula1>$AJ$98:$AJ$100</formula1>
    </dataValidation>
    <dataValidation type="list" allowBlank="1" showInputMessage="1" showErrorMessage="1" sqref="AX5:BI5 AT5:AU5">
      <formula1>$AL$92:$AL$97</formula1>
    </dataValidation>
    <dataValidation type="list" allowBlank="1" showInputMessage="1" showErrorMessage="1" sqref="F73 J73">
      <formula1>$AJ$102:$AJ$105</formula1>
    </dataValidation>
    <dataValidation type="whole" allowBlank="1" showInputMessage="1" showErrorMessage="1" sqref="I73 E73">
      <formula1>1</formula1>
      <formula2>31</formula2>
    </dataValidation>
    <dataValidation type="whole" allowBlank="1" showInputMessage="1" showErrorMessage="1" sqref="C18 G73">
      <formula1>1</formula1>
      <formula2>12</formula2>
    </dataValidation>
    <dataValidation type="list" allowBlank="1" showInputMessage="1" showErrorMessage="1" sqref="T9:U9">
      <formula1>$AM$92:$AM$94</formula1>
    </dataValidation>
    <dataValidation type="list" allowBlank="1" showInputMessage="1" showErrorMessage="1" sqref="O9">
      <formula1>$AO$92:$AO$98</formula1>
    </dataValidation>
    <dataValidation type="list" allowBlank="1" showInputMessage="1" showErrorMessage="1" sqref="Z9:AA9 AD9:AE9 K8:L8 AH9:AI9">
      <formula1>$AJ$92:$AJ$95</formula1>
    </dataValidation>
    <dataValidation type="list" allowBlank="1" showInputMessage="1" showErrorMessage="1" sqref="AO5:AS5">
      <formula1>$AK$92:$AK$95</formula1>
    </dataValidation>
    <dataValidation type="list" allowBlank="1" showInputMessage="1" showErrorMessage="1" sqref="AU71 AR72:AT72">
      <formula1>$AP$453:$AP$455</formula1>
    </dataValidation>
    <dataValidation type="list" allowBlank="1" showInputMessage="1" showErrorMessage="1" sqref="AD72:AQ72">
      <formula1>$AP$453:$AP$454</formula1>
    </dataValidation>
  </dataValidations>
  <printOptions horizontalCentered="1"/>
  <pageMargins left="0.6692913385826772" right="0.51181102362204722" top="0.59055118110236227" bottom="0.19685039370078741" header="0.51181102362204722" footer="0.39370078740157483"/>
  <pageSetup paperSize="9" scale="64" firstPageNumber="78" orientation="portrait" useFirstPageNumber="1" r:id="rId1"/>
  <headerFooter>
    <oddFooter>&amp;C&amp;16-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ｐ72～77　報告様式３ </vt:lpstr>
      <vt:lpstr>ｐ78　報告様式３ 記入例</vt:lpstr>
      <vt:lpstr>'ｐ72～77　報告様式３ '!Print_Area</vt:lpstr>
      <vt:lpstr>'ｐ78　報告様式３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鹿児島県総合教育センター</cp:lastModifiedBy>
  <cp:lastPrinted>2020-03-10T03:08:50Z</cp:lastPrinted>
  <dcterms:created xsi:type="dcterms:W3CDTF">2008-12-03T05:50:32Z</dcterms:created>
  <dcterms:modified xsi:type="dcterms:W3CDTF">2020-03-10T05:15:53Z</dcterms:modified>
</cp:coreProperties>
</file>