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平成31年度\03教職\Ｄ１２初任校研修\フレッシュ研修Ｗebページ（Ｒ２年度版）\flesh-yousiki\"/>
    </mc:Choice>
  </mc:AlternateContent>
  <bookViews>
    <workbookView xWindow="-15" yWindow="-15" windowWidth="10245" windowHeight="8010" tabRatio="900"/>
  </bookViews>
  <sheets>
    <sheet name="ｐ72～77　報告様式３ " sheetId="8" r:id="rId1"/>
    <sheet name="ｐ78　報告様式３ 記入例" sheetId="11" r:id="rId2"/>
  </sheets>
  <externalReferences>
    <externalReference r:id="rId3"/>
  </externalReferences>
  <definedNames>
    <definedName name="_xlnm.Print_Area" localSheetId="0">'ｐ72～77　報告様式３ '!$A$1:$AU$221</definedName>
    <definedName name="_xlnm.Print_Area" localSheetId="1">'ｐ78　報告様式３ 記入例'!$A$1:$AU$74</definedName>
    <definedName name="暦">'[1]12ヶ月Color'!$AE$47:$AE$72</definedName>
    <definedName name="暦2">'[1]12ヶ月Color'!$AC$47:$AF$72</definedName>
  </definedNames>
  <calcPr calcId="162913"/>
</workbook>
</file>

<file path=xl/calcChain.xml><?xml version="1.0" encoding="utf-8"?>
<calcChain xmlns="http://schemas.openxmlformats.org/spreadsheetml/2006/main">
  <c r="B204" i="8" l="1"/>
  <c r="AR209" i="8"/>
  <c r="AR211" i="8"/>
  <c r="V204" i="8"/>
  <c r="AK63" i="11"/>
  <c r="AE63" i="11"/>
  <c r="AN63" i="11"/>
  <c r="AN62" i="11"/>
  <c r="AS61" i="11"/>
  <c r="AN61" i="11"/>
  <c r="AN60" i="11"/>
  <c r="AS44" i="11"/>
  <c r="Y44" i="11"/>
  <c r="V68" i="11"/>
  <c r="B68" i="11"/>
  <c r="AS60" i="11"/>
  <c r="AS62" i="11"/>
  <c r="AD212" i="8"/>
  <c r="AM212" i="8"/>
  <c r="AM209" i="8"/>
  <c r="AJ212" i="8"/>
  <c r="AM211" i="8"/>
  <c r="AM210" i="8"/>
  <c r="AS204" i="8"/>
  <c r="Y204" i="8"/>
  <c r="AR210" i="8"/>
  <c r="AR229" i="8"/>
  <c r="AR237" i="8"/>
  <c r="AK141" i="8"/>
  <c r="AE141" i="8"/>
  <c r="AN141" i="8"/>
  <c r="AN140" i="8"/>
  <c r="AN139" i="8"/>
  <c r="AN138" i="8"/>
  <c r="AQ234" i="8"/>
  <c r="AS124" i="8"/>
  <c r="Y124" i="8"/>
  <c r="AS139" i="8"/>
  <c r="B150" i="8"/>
  <c r="AS138" i="8"/>
  <c r="AS140" i="8"/>
  <c r="V150" i="8"/>
  <c r="AN63" i="8"/>
  <c r="AN62" i="8"/>
  <c r="AN61" i="8"/>
  <c r="AK64" i="8"/>
  <c r="AE64" i="8"/>
  <c r="AS47" i="8"/>
  <c r="Y47" i="8"/>
  <c r="V73" i="8"/>
  <c r="B73" i="8"/>
  <c r="AS61" i="8"/>
  <c r="AR233" i="8"/>
  <c r="AO88" i="11"/>
  <c r="AM88" i="11"/>
  <c r="AO87" i="11"/>
  <c r="AM87" i="11"/>
  <c r="AO86" i="11"/>
  <c r="AM86" i="11"/>
  <c r="AO85" i="11"/>
  <c r="AM85" i="11"/>
  <c r="AO84" i="11"/>
  <c r="AM84" i="11"/>
  <c r="AO83" i="11"/>
  <c r="AM83" i="11"/>
  <c r="AO82" i="11"/>
  <c r="AM82" i="11"/>
  <c r="AO81" i="11"/>
  <c r="AO89" i="11"/>
  <c r="AM81" i="11"/>
  <c r="AR88" i="11"/>
  <c r="BK73" i="11"/>
  <c r="BK69" i="11"/>
  <c r="AM229" i="8"/>
  <c r="AO229" i="8"/>
  <c r="AM230" i="8"/>
  <c r="AO230" i="8"/>
  <c r="AM231" i="8"/>
  <c r="AO231" i="8"/>
  <c r="AM232" i="8"/>
  <c r="AO232" i="8"/>
  <c r="AM233" i="8"/>
  <c r="AO233" i="8"/>
  <c r="AM234" i="8"/>
  <c r="AO234" i="8"/>
  <c r="AM235" i="8"/>
  <c r="AO235" i="8"/>
  <c r="AM236" i="8"/>
  <c r="AO236" i="8"/>
  <c r="AR234" i="8"/>
  <c r="AP88" i="11"/>
  <c r="AQ82" i="11"/>
  <c r="AQ83" i="11"/>
  <c r="AQ84" i="11"/>
  <c r="AQ85" i="11"/>
  <c r="AQ86" i="11"/>
  <c r="AQ87" i="11"/>
  <c r="AP81" i="11"/>
  <c r="AR81" i="11"/>
  <c r="AP82" i="11"/>
  <c r="AR82" i="11"/>
  <c r="AP83" i="11"/>
  <c r="AR83" i="11"/>
  <c r="AP84" i="11"/>
  <c r="AR84" i="11"/>
  <c r="AP85" i="11"/>
  <c r="AR85" i="11"/>
  <c r="AP86" i="11"/>
  <c r="AR86" i="11"/>
  <c r="AP87" i="11"/>
  <c r="AR87" i="11"/>
  <c r="AP89" i="11"/>
  <c r="AQ81" i="11"/>
  <c r="AQ89" i="11"/>
  <c r="AQ88" i="11"/>
  <c r="AR89" i="11"/>
  <c r="AN81" i="11"/>
  <c r="AN83" i="11"/>
  <c r="AN85" i="11"/>
  <c r="AN87" i="11"/>
  <c r="AN82" i="11"/>
  <c r="AN84" i="11"/>
  <c r="AN86" i="11"/>
  <c r="AN88" i="11"/>
  <c r="AN89" i="11"/>
  <c r="AR230" i="8"/>
  <c r="AR231" i="8"/>
  <c r="AR236" i="8"/>
  <c r="AR235" i="8"/>
  <c r="AR232" i="8"/>
  <c r="AO237" i="8"/>
  <c r="AM89" i="11"/>
  <c r="AP231" i="8"/>
  <c r="AN64" i="8"/>
  <c r="AN232" i="8"/>
  <c r="AN231" i="8"/>
  <c r="AN230" i="8"/>
  <c r="AN234" i="8"/>
  <c r="AN235" i="8"/>
  <c r="AN236" i="8"/>
  <c r="AP232" i="8"/>
  <c r="AP230" i="8"/>
  <c r="AP234" i="8"/>
  <c r="AP236" i="8"/>
  <c r="AQ229" i="8"/>
  <c r="AQ233" i="8"/>
  <c r="AQ235" i="8"/>
  <c r="AP233" i="8"/>
  <c r="AQ230" i="8"/>
  <c r="AN229" i="8"/>
  <c r="AN233" i="8"/>
  <c r="AP229" i="8"/>
  <c r="AQ232" i="8"/>
  <c r="AQ237" i="8"/>
  <c r="AQ231" i="8"/>
  <c r="AS62" i="8"/>
  <c r="AS63" i="8"/>
  <c r="AP235" i="8"/>
  <c r="AQ236" i="8"/>
  <c r="AM237" i="8"/>
  <c r="AN237" i="8"/>
  <c r="AP237" i="8"/>
</calcChain>
</file>

<file path=xl/sharedStrings.xml><?xml version="1.0" encoding="utf-8"?>
<sst xmlns="http://schemas.openxmlformats.org/spreadsheetml/2006/main" count="971" uniqueCount="275">
  <si>
    <t>４～８月</t>
    <rPh sb="3" eb="4">
      <t>ガツ</t>
    </rPh>
    <phoneticPr fontId="3"/>
  </si>
  <si>
    <t>９～12月</t>
    <rPh sb="4" eb="5">
      <t>ガツ</t>
    </rPh>
    <phoneticPr fontId="3"/>
  </si>
  <si>
    <t>校　内　指　導　教　員</t>
  </si>
  <si>
    <t>領域</t>
  </si>
  <si>
    <t>Ａ</t>
  </si>
  <si>
    <t>授業の進め方</t>
  </si>
  <si>
    <t>Ｃ</t>
  </si>
  <si>
    <t>年間指導計画と学習指導案</t>
  </si>
  <si>
    <t>Ｂ</t>
  </si>
  <si>
    <t>Ｄ</t>
  </si>
  <si>
    <t>学校教育と校務分掌組織</t>
  </si>
  <si>
    <t>Ｅ</t>
  </si>
  <si>
    <t>Ｆ</t>
  </si>
  <si>
    <t>指導要録の記入と取扱い</t>
  </si>
  <si>
    <t>Ｇ</t>
  </si>
  <si>
    <t>年度当初の学級事務の進め方</t>
  </si>
  <si>
    <t>※</t>
  </si>
  <si>
    <t>教科指導と教育機器の活用</t>
  </si>
  <si>
    <t>保健指導の進め方</t>
  </si>
  <si>
    <t>安全指導の進め方</t>
  </si>
  <si>
    <t>ＰＴＡの組織と運営</t>
  </si>
  <si>
    <t>保護者会の進め方</t>
  </si>
  <si>
    <t>課題研修の進め方</t>
  </si>
  <si>
    <t>環境教育の進め方</t>
  </si>
  <si>
    <t>郷土素材の生かし方</t>
  </si>
  <si>
    <t>体験的活動の意義と実際</t>
  </si>
  <si>
    <t>道徳教育の進め方</t>
  </si>
  <si>
    <t>特別支援教育の進め方</t>
  </si>
  <si>
    <t>情報教育の進め方</t>
  </si>
  <si>
    <t>地域との連携</t>
  </si>
  <si>
    <t>国際理解教育の進め方</t>
  </si>
  <si>
    <t>【学校裁量】</t>
  </si>
  <si>
    <t>特別活動の進め方</t>
  </si>
  <si>
    <t>問題行動に関する事例研究</t>
  </si>
  <si>
    <t>複式学級における学習指導</t>
  </si>
  <si>
    <t>年度末の学級事務の進め方</t>
  </si>
  <si>
    <t>教育相談の実際</t>
  </si>
  <si>
    <t>学習指導要領と教育課程の編成</t>
  </si>
  <si>
    <t>教育行政の重点及び学校の教育目標・教育課程</t>
  </si>
  <si>
    <t>いじめ・不登校への対応</t>
  </si>
  <si>
    <t>Ｈ</t>
  </si>
  <si>
    <t>教科指導と情報機器の活用</t>
  </si>
  <si>
    <t>安全指導の進め方，救急態勢</t>
  </si>
  <si>
    <t>地域，施設等との連携</t>
  </si>
  <si>
    <t>保護者との接し方，地域・施設等との連携</t>
  </si>
  <si>
    <t>学級事務の進め方</t>
  </si>
  <si>
    <t>保健・安全指導と救急態勢</t>
  </si>
  <si>
    <t>社会教育と教師の役割</t>
  </si>
  <si>
    <t>自立活動の内容と指導法</t>
  </si>
  <si>
    <t>【学校裁量】　</t>
  </si>
  <si>
    <t>　１　校内における研修</t>
    <rPh sb="3" eb="5">
      <t>コウナイ</t>
    </rPh>
    <rPh sb="9" eb="11">
      <t>ケンシュウ</t>
    </rPh>
    <phoneticPr fontId="7"/>
  </si>
  <si>
    <t>【拠点→拠点校方式，単独→単独校方式】</t>
    <rPh sb="1" eb="2">
      <t>キョ</t>
    </rPh>
    <rPh sb="2" eb="3">
      <t>テン</t>
    </rPh>
    <rPh sb="4" eb="7">
      <t>キョテンコウ</t>
    </rPh>
    <rPh sb="7" eb="9">
      <t>ホウシキ</t>
    </rPh>
    <rPh sb="10" eb="11">
      <t>タン</t>
    </rPh>
    <rPh sb="11" eb="12">
      <t>ドク</t>
    </rPh>
    <rPh sb="13" eb="15">
      <t>タンドク</t>
    </rPh>
    <rPh sb="15" eb="16">
      <t>コウ</t>
    </rPh>
    <rPh sb="16" eb="18">
      <t>ホウシキ</t>
    </rPh>
    <phoneticPr fontId="7"/>
  </si>
  <si>
    <t>研修番号</t>
    <rPh sb="0" eb="2">
      <t>ケンシュウ</t>
    </rPh>
    <rPh sb="2" eb="4">
      <t>バンゴウ</t>
    </rPh>
    <phoneticPr fontId="7"/>
  </si>
  <si>
    <t>月/日</t>
    <rPh sb="0" eb="1">
      <t>ツキ</t>
    </rPh>
    <rPh sb="2" eb="3">
      <t>ニチ</t>
    </rPh>
    <phoneticPr fontId="7"/>
  </si>
  <si>
    <t>初任校研修の進め方</t>
    <rPh sb="0" eb="2">
      <t>ショニン</t>
    </rPh>
    <rPh sb="2" eb="3">
      <t>コウ</t>
    </rPh>
    <rPh sb="3" eb="5">
      <t>ケンシュウ</t>
    </rPh>
    <rPh sb="6" eb="7">
      <t>スス</t>
    </rPh>
    <rPh sb="8" eb="9">
      <t>カタ</t>
    </rPh>
    <phoneticPr fontId="7"/>
  </si>
  <si>
    <t>小</t>
    <rPh sb="0" eb="1">
      <t>ショウ</t>
    </rPh>
    <phoneticPr fontId="7"/>
  </si>
  <si>
    <t>中</t>
    <rPh sb="0" eb="1">
      <t>チュウ</t>
    </rPh>
    <phoneticPr fontId="7"/>
  </si>
  <si>
    <t>高</t>
    <rPh sb="0" eb="1">
      <t>コウ</t>
    </rPh>
    <phoneticPr fontId="7"/>
  </si>
  <si>
    <t>特(小)</t>
    <rPh sb="0" eb="1">
      <t>トク</t>
    </rPh>
    <rPh sb="2" eb="3">
      <t>ショウ</t>
    </rPh>
    <phoneticPr fontId="7"/>
  </si>
  <si>
    <t>特（中）</t>
    <rPh sb="0" eb="1">
      <t>トク</t>
    </rPh>
    <rPh sb="2" eb="3">
      <t>チュウ</t>
    </rPh>
    <phoneticPr fontId="7"/>
  </si>
  <si>
    <t>特（高）</t>
    <rPh sb="0" eb="1">
      <t>トク</t>
    </rPh>
    <rPh sb="2" eb="3">
      <t>コウ</t>
    </rPh>
    <phoneticPr fontId="7"/>
  </si>
  <si>
    <t>食に関する指導の進め方，給食指導の進め方</t>
    <rPh sb="0" eb="1">
      <t>ショク</t>
    </rPh>
    <rPh sb="2" eb="3">
      <t>カン</t>
    </rPh>
    <rPh sb="5" eb="7">
      <t>シドウ</t>
    </rPh>
    <rPh sb="12" eb="14">
      <t>キュウショク</t>
    </rPh>
    <rPh sb="14" eb="16">
      <t>シドウ</t>
    </rPh>
    <rPh sb="17" eb="18">
      <t>スス</t>
    </rPh>
    <rPh sb="19" eb="20">
      <t>カタ</t>
    </rPh>
    <phoneticPr fontId="7"/>
  </si>
  <si>
    <t>校外研修名</t>
    <phoneticPr fontId="7"/>
  </si>
  <si>
    <t>基礎研修</t>
    <rPh sb="0" eb="2">
      <t>キソ</t>
    </rPh>
    <rPh sb="2" eb="4">
      <t>ケンシュウ</t>
    </rPh>
    <phoneticPr fontId="7"/>
  </si>
  <si>
    <t>研究授業研修【教科】</t>
    <rPh sb="0" eb="2">
      <t>ケンキュウ</t>
    </rPh>
    <rPh sb="2" eb="4">
      <t>ジュギョウ</t>
    </rPh>
    <rPh sb="4" eb="6">
      <t>ケンシュウ</t>
    </rPh>
    <rPh sb="7" eb="9">
      <t>キョウカ</t>
    </rPh>
    <phoneticPr fontId="7"/>
  </si>
  <si>
    <t>社会教育等研修</t>
    <rPh sb="0" eb="2">
      <t>シャカイ</t>
    </rPh>
    <rPh sb="2" eb="4">
      <t>キョウイク</t>
    </rPh>
    <rPh sb="4" eb="5">
      <t>トウ</t>
    </rPh>
    <rPh sb="5" eb="7">
      <t>ケンシュウ</t>
    </rPh>
    <phoneticPr fontId="7"/>
  </si>
  <si>
    <t>研究授業研修【特別活動】</t>
    <rPh sb="0" eb="2">
      <t>ケンキュウ</t>
    </rPh>
    <rPh sb="2" eb="4">
      <t>ジュギョウ</t>
    </rPh>
    <rPh sb="4" eb="6">
      <t>ケンシュウ</t>
    </rPh>
    <rPh sb="7" eb="9">
      <t>トクベツ</t>
    </rPh>
    <rPh sb="9" eb="11">
      <t>カツドウ</t>
    </rPh>
    <phoneticPr fontId="7"/>
  </si>
  <si>
    <t>初任校研修の進め方</t>
    <rPh sb="0" eb="2">
      <t>ショニン</t>
    </rPh>
    <rPh sb="2" eb="3">
      <t>コウ</t>
    </rPh>
    <rPh sb="3" eb="5">
      <t>ケンシュウ</t>
    </rPh>
    <phoneticPr fontId="7"/>
  </si>
  <si>
    <t>食に関する指導の在り方，給食指導の進め方</t>
    <rPh sb="0" eb="1">
      <t>ショク</t>
    </rPh>
    <rPh sb="2" eb="3">
      <t>カン</t>
    </rPh>
    <rPh sb="5" eb="7">
      <t>シドウ</t>
    </rPh>
    <rPh sb="8" eb="9">
      <t>ア</t>
    </rPh>
    <rPh sb="10" eb="11">
      <t>カタ</t>
    </rPh>
    <rPh sb="12" eb="14">
      <t>キュウショク</t>
    </rPh>
    <rPh sb="14" eb="16">
      <t>シドウ</t>
    </rPh>
    <phoneticPr fontId="7"/>
  </si>
  <si>
    <t>特別支援学校（高等部）用</t>
    <rPh sb="0" eb="2">
      <t>トクベツ</t>
    </rPh>
    <rPh sb="2" eb="4">
      <t>シエン</t>
    </rPh>
    <rPh sb="4" eb="6">
      <t>ガッコウ</t>
    </rPh>
    <rPh sb="7" eb="10">
      <t>コウトウブ</t>
    </rPh>
    <rPh sb="11" eb="12">
      <t>ヨウ</t>
    </rPh>
    <phoneticPr fontId="7"/>
  </si>
  <si>
    <t>人権教育の在り方</t>
    <rPh sb="5" eb="6">
      <t>ア</t>
    </rPh>
    <rPh sb="7" eb="8">
      <t>カタ</t>
    </rPh>
    <phoneticPr fontId="7"/>
  </si>
  <si>
    <t>配置人数</t>
    <rPh sb="2" eb="4">
      <t>ニンズウ</t>
    </rPh>
    <phoneticPr fontId="3"/>
  </si>
  <si>
    <t>校種</t>
    <rPh sb="0" eb="2">
      <t>コウシュ</t>
    </rPh>
    <phoneticPr fontId="3"/>
  </si>
  <si>
    <t>　　　　　</t>
  </si>
  <si>
    <t>(　　　　　　　　　　　　　　　)</t>
  </si>
  <si>
    <t>学　校　名</t>
  </si>
  <si>
    <t>教科</t>
  </si>
  <si>
    <t>学年</t>
    <rPh sb="0" eb="2">
      <t>ガクネン</t>
    </rPh>
    <phoneticPr fontId="3"/>
  </si>
  <si>
    <t>学級担任等</t>
    <rPh sb="0" eb="2">
      <t>ガッキュウ</t>
    </rPh>
    <rPh sb="2" eb="4">
      <t>タンニン</t>
    </rPh>
    <rPh sb="4" eb="5">
      <t>トウ</t>
    </rPh>
    <phoneticPr fontId="3"/>
  </si>
  <si>
    <t>（</t>
  </si>
  <si>
    <t>）</t>
  </si>
  <si>
    <t>校　長　名</t>
  </si>
  <si>
    <t>印</t>
    <rPh sb="0" eb="1">
      <t>イン</t>
    </rPh>
    <phoneticPr fontId="3"/>
  </si>
  <si>
    <t>１</t>
  </si>
  <si>
    <t>小学校</t>
    <rPh sb="1" eb="3">
      <t>ガッコウ</t>
    </rPh>
    <phoneticPr fontId="3"/>
  </si>
  <si>
    <t>担任</t>
    <rPh sb="0" eb="2">
      <t>タンニン</t>
    </rPh>
    <phoneticPr fontId="3"/>
  </si>
  <si>
    <t>国語</t>
    <rPh sb="0" eb="2">
      <t>コクゴ</t>
    </rPh>
    <phoneticPr fontId="3"/>
  </si>
  <si>
    <t>２</t>
  </si>
  <si>
    <t>中学校</t>
    <rPh sb="1" eb="3">
      <t>ガッコウ</t>
    </rPh>
    <phoneticPr fontId="3"/>
  </si>
  <si>
    <t>副担任</t>
    <rPh sb="0" eb="3">
      <t>フクタンニン</t>
    </rPh>
    <phoneticPr fontId="3"/>
  </si>
  <si>
    <t>３</t>
  </si>
  <si>
    <t>高等学校</t>
    <rPh sb="1" eb="2">
      <t>トウ</t>
    </rPh>
    <rPh sb="2" eb="4">
      <t>ガッコウ</t>
    </rPh>
    <phoneticPr fontId="3"/>
  </si>
  <si>
    <t>無</t>
    <rPh sb="0" eb="1">
      <t>ナ</t>
    </rPh>
    <phoneticPr fontId="3"/>
  </si>
  <si>
    <t>４</t>
  </si>
  <si>
    <t>特支(小学部)</t>
    <rPh sb="1" eb="2">
      <t>シ</t>
    </rPh>
    <rPh sb="4" eb="5">
      <t>ガク</t>
    </rPh>
    <rPh sb="5" eb="6">
      <t>ブ</t>
    </rPh>
    <phoneticPr fontId="3"/>
  </si>
  <si>
    <t>理科</t>
    <rPh sb="0" eb="2">
      <t>リカ</t>
    </rPh>
    <phoneticPr fontId="3"/>
  </si>
  <si>
    <t>特支(中学部)</t>
    <rPh sb="1" eb="2">
      <t>シ</t>
    </rPh>
    <rPh sb="3" eb="4">
      <t>チュウ</t>
    </rPh>
    <rPh sb="4" eb="5">
      <t>ガク</t>
    </rPh>
    <rPh sb="5" eb="6">
      <t>ブ</t>
    </rPh>
    <phoneticPr fontId="3"/>
  </si>
  <si>
    <t>音楽</t>
    <rPh sb="0" eb="2">
      <t>オンガク</t>
    </rPh>
    <phoneticPr fontId="3"/>
  </si>
  <si>
    <t>５</t>
  </si>
  <si>
    <t>特支(高等部)</t>
    <rPh sb="1" eb="2">
      <t>シ</t>
    </rPh>
    <rPh sb="3" eb="5">
      <t>コウトウ</t>
    </rPh>
    <rPh sb="5" eb="6">
      <t>ブ</t>
    </rPh>
    <phoneticPr fontId="3"/>
  </si>
  <si>
    <t>美術，芸術</t>
    <rPh sb="0" eb="2">
      <t>ビジュツ</t>
    </rPh>
    <rPh sb="3" eb="5">
      <t>ゲイジュツ</t>
    </rPh>
    <phoneticPr fontId="3"/>
  </si>
  <si>
    <t>技術・家庭</t>
    <rPh sb="0" eb="2">
      <t>ギジュツ</t>
    </rPh>
    <rPh sb="3" eb="5">
      <t>カテイ</t>
    </rPh>
    <phoneticPr fontId="3"/>
  </si>
  <si>
    <t>保健体育</t>
    <rPh sb="0" eb="2">
      <t>ホケン</t>
    </rPh>
    <rPh sb="2" eb="4">
      <t>タイイク</t>
    </rPh>
    <phoneticPr fontId="3"/>
  </si>
  <si>
    <t>外国語</t>
    <rPh sb="0" eb="3">
      <t>ガイコクゴ</t>
    </rPh>
    <phoneticPr fontId="3"/>
  </si>
  <si>
    <t>情報</t>
    <rPh sb="0" eb="2">
      <t>ジョウホウ</t>
    </rPh>
    <phoneticPr fontId="3"/>
  </si>
  <si>
    <t>人数</t>
    <rPh sb="0" eb="1">
      <t>ニン</t>
    </rPh>
    <rPh sb="1" eb="2">
      <t>スウ</t>
    </rPh>
    <phoneticPr fontId="3"/>
  </si>
  <si>
    <t>担任等</t>
    <rPh sb="0" eb="2">
      <t>タンニン</t>
    </rPh>
    <rPh sb="2" eb="3">
      <t>トウ</t>
    </rPh>
    <phoneticPr fontId="3"/>
  </si>
  <si>
    <t>教科</t>
    <rPh sb="0" eb="2">
      <t>キョウカ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</si>
  <si>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</si>
  <si>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</si>
  <si>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</si>
  <si>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水産</t>
    <rPh sb="0" eb="2">
      <t>スイサン</t>
    </rPh>
    <phoneticPr fontId="3"/>
  </si>
  <si>
    <t>看護</t>
    <rPh sb="0" eb="2">
      <t>カンゴ</t>
    </rPh>
    <phoneticPr fontId="3"/>
  </si>
  <si>
    <t>福祉</t>
    <rPh sb="0" eb="2">
      <t>フクシ</t>
    </rPh>
    <phoneticPr fontId="3"/>
  </si>
  <si>
    <t>４～８月</t>
    <rPh sb="3" eb="4">
      <t>ガツ</t>
    </rPh>
    <phoneticPr fontId="7"/>
  </si>
  <si>
    <t>２　校外における研修</t>
    <rPh sb="2" eb="4">
      <t>コウガイ</t>
    </rPh>
    <rPh sb="8" eb="10">
      <t>ケンシュウ</t>
    </rPh>
    <phoneticPr fontId="7"/>
  </si>
  <si>
    <t>１　校内における研修</t>
    <rPh sb="2" eb="4">
      <t>コウナイ</t>
    </rPh>
    <rPh sb="8" eb="10">
      <t>ケンシュウ</t>
    </rPh>
    <phoneticPr fontId="7"/>
  </si>
  <si>
    <t>研修番号</t>
    <phoneticPr fontId="7"/>
  </si>
  <si>
    <t>指　　導　　教　　員（教　科　指　導　員）</t>
    <phoneticPr fontId="7"/>
  </si>
  <si>
    <t>４～12月</t>
    <rPh sb="4" eb="5">
      <t>ガツ</t>
    </rPh>
    <phoneticPr fontId="7"/>
  </si>
  <si>
    <t>４～３月</t>
    <rPh sb="3" eb="4">
      <t>ガツ</t>
    </rPh>
    <phoneticPr fontId="7"/>
  </si>
  <si>
    <t>小学校</t>
    <rPh sb="0" eb="3">
      <t>ショウガッコウ</t>
    </rPh>
    <phoneticPr fontId="7"/>
  </si>
  <si>
    <t>社会</t>
    <rPh sb="0" eb="2">
      <t>シャカイ</t>
    </rPh>
    <phoneticPr fontId="3"/>
  </si>
  <si>
    <t>地歴・公民</t>
    <rPh sb="0" eb="1">
      <t>チ</t>
    </rPh>
    <rPh sb="1" eb="2">
      <t>レキ</t>
    </rPh>
    <rPh sb="3" eb="5">
      <t>コウミン</t>
    </rPh>
    <phoneticPr fontId="3"/>
  </si>
  <si>
    <t>算数</t>
    <rPh sb="0" eb="2">
      <t>サンスウ</t>
    </rPh>
    <phoneticPr fontId="3"/>
  </si>
  <si>
    <t>数学</t>
    <rPh sb="0" eb="2">
      <t>スウガク</t>
    </rPh>
    <phoneticPr fontId="3"/>
  </si>
  <si>
    <t>１年間の研修の反省と評価</t>
    <phoneticPr fontId="7"/>
  </si>
  <si>
    <t>１年間の教科指導の反省と評価</t>
    <phoneticPr fontId="7"/>
  </si>
  <si>
    <t>１年間の学級経営の反省と評価</t>
    <phoneticPr fontId="7"/>
  </si>
  <si>
    <t>特別支援学校（小学部）用</t>
    <rPh sb="0" eb="2">
      <t>トクベツ</t>
    </rPh>
    <rPh sb="2" eb="4">
      <t>シエン</t>
    </rPh>
    <rPh sb="4" eb="6">
      <t>ガッコウ</t>
    </rPh>
    <rPh sb="7" eb="10">
      <t>ショウガクブ</t>
    </rPh>
    <rPh sb="11" eb="12">
      <t>ヨウ</t>
    </rPh>
    <phoneticPr fontId="7"/>
  </si>
  <si>
    <t>家庭</t>
    <rPh sb="0" eb="2">
      <t>カテイ</t>
    </rPh>
    <phoneticPr fontId="3"/>
  </si>
  <si>
    <t>実施期間</t>
    <rPh sb="0" eb="2">
      <t>ジッシ</t>
    </rPh>
    <rPh sb="2" eb="4">
      <t>キカン</t>
    </rPh>
    <phoneticPr fontId="7"/>
  </si>
  <si>
    <t>初任者番号</t>
    <rPh sb="0" eb="3">
      <t>ショニンシャ</t>
    </rPh>
    <rPh sb="3" eb="5">
      <t>バンゴウ</t>
    </rPh>
    <phoneticPr fontId="7"/>
  </si>
  <si>
    <t>特</t>
    <rPh sb="0" eb="1">
      <t>トク</t>
    </rPh>
    <phoneticPr fontId="7"/>
  </si>
  <si>
    <t>６</t>
    <phoneticPr fontId="7"/>
  </si>
  <si>
    <t>指導記録簿</t>
    <rPh sb="0" eb="2">
      <t>シドウ</t>
    </rPh>
    <rPh sb="2" eb="5">
      <t>キロクボ</t>
    </rPh>
    <phoneticPr fontId="7"/>
  </si>
  <si>
    <t>指導教員・拠点校指導教員</t>
    <rPh sb="0" eb="2">
      <t>シドウ</t>
    </rPh>
    <rPh sb="2" eb="4">
      <t>キョウイン</t>
    </rPh>
    <rPh sb="5" eb="8">
      <t>キョテンコウ</t>
    </rPh>
    <rPh sb="8" eb="10">
      <t>シドウ</t>
    </rPh>
    <rPh sb="10" eb="12">
      <t>キョウイン</t>
    </rPh>
    <phoneticPr fontId="7"/>
  </si>
  <si>
    <t>校内指導教員</t>
    <rPh sb="0" eb="2">
      <t>コウナイ</t>
    </rPh>
    <rPh sb="2" eb="4">
      <t>シドウ</t>
    </rPh>
    <rPh sb="4" eb="6">
      <t>キョウイン</t>
    </rPh>
    <phoneticPr fontId="7"/>
  </si>
  <si>
    <t>研修日誌</t>
    <rPh sb="0" eb="2">
      <t>ケンシュウ</t>
    </rPh>
    <rPh sb="2" eb="4">
      <t>ニッシ</t>
    </rPh>
    <phoneticPr fontId="7"/>
  </si>
  <si>
    <t>△△市立△△小学校</t>
    <rPh sb="2" eb="4">
      <t>シリツ</t>
    </rPh>
    <rPh sb="6" eb="9">
      <t>ショウガッコウ</t>
    </rPh>
    <phoneticPr fontId="7"/>
  </si>
  <si>
    <t>７  フレッシュ研修（初任校研修）【１年目研修】指導報告書（様式３）の記入例</t>
    <rPh sb="8" eb="10">
      <t>ケンシュウ</t>
    </rPh>
    <rPh sb="11" eb="13">
      <t>ショニン</t>
    </rPh>
    <rPh sb="13" eb="14">
      <t>コウ</t>
    </rPh>
    <rPh sb="14" eb="16">
      <t>ケンシュウ</t>
    </rPh>
    <rPh sb="19" eb="21">
      <t>ネンメ</t>
    </rPh>
    <rPh sb="21" eb="23">
      <t>ケンシュウ</t>
    </rPh>
    <rPh sb="24" eb="26">
      <t>シドウ</t>
    </rPh>
    <rPh sb="26" eb="28">
      <t>ホウコク</t>
    </rPh>
    <rPh sb="28" eb="29">
      <t>ショ</t>
    </rPh>
    <rPh sb="30" eb="32">
      <t>ヨウシキ</t>
    </rPh>
    <rPh sb="35" eb="37">
      <t>キニュウ</t>
    </rPh>
    <rPh sb="37" eb="38">
      <t>レイ</t>
    </rPh>
    <phoneticPr fontId="3"/>
  </si>
  <si>
    <t>１～３月</t>
    <rPh sb="3" eb="4">
      <t>ガツ</t>
    </rPh>
    <phoneticPr fontId="3"/>
  </si>
  <si>
    <t>状況</t>
    <rPh sb="0" eb="2">
      <t>ジョウキョウ</t>
    </rPh>
    <phoneticPr fontId="7"/>
  </si>
  <si>
    <t>有</t>
    <rPh sb="0" eb="1">
      <t>ユウ</t>
    </rPh>
    <phoneticPr fontId="7"/>
  </si>
  <si>
    <t>後補充
記録簿</t>
    <rPh sb="0" eb="1">
      <t>アト</t>
    </rPh>
    <rPh sb="1" eb="3">
      <t>ホジュウ</t>
    </rPh>
    <rPh sb="4" eb="7">
      <t>キロクボ</t>
    </rPh>
    <phoneticPr fontId="7"/>
  </si>
  <si>
    <t>学校における生徒指導体制</t>
  </si>
  <si>
    <t>学校における生徒指導体制　　</t>
  </si>
  <si>
    <t>４　指導記録簿，研修日誌等の設置状況</t>
    <phoneticPr fontId="7"/>
  </si>
  <si>
    <t>キャリア教育の意義と実際</t>
    <phoneticPr fontId="7"/>
  </si>
  <si>
    <t>発達障害のある児童の理解と支援</t>
    <phoneticPr fontId="7"/>
  </si>
  <si>
    <t>交流及び共同学習の意義とその運営，発達障害のある生徒の理解と支援</t>
    <phoneticPr fontId="7"/>
  </si>
  <si>
    <t>総合教育センターにおける研修</t>
    <rPh sb="0" eb="2">
      <t>ソウゴウ</t>
    </rPh>
    <rPh sb="2" eb="4">
      <t>キョウイク</t>
    </rPh>
    <rPh sb="12" eb="14">
      <t>ケンシュウ</t>
    </rPh>
    <phoneticPr fontId="7"/>
  </si>
  <si>
    <t>Ｂ</t>
    <phoneticPr fontId="7"/>
  </si>
  <si>
    <t>＼</t>
    <phoneticPr fontId="7"/>
  </si>
  <si>
    <t>　※　指導記録簿，研修日誌，後補充記録簿が設置されていれば「有」と表</t>
    <rPh sb="14" eb="15">
      <t>アト</t>
    </rPh>
    <rPh sb="15" eb="17">
      <t>ホジュウ</t>
    </rPh>
    <rPh sb="17" eb="20">
      <t>キロクボ</t>
    </rPh>
    <rPh sb="21" eb="23">
      <t>セッチ</t>
    </rPh>
    <phoneticPr fontId="7"/>
  </si>
  <si>
    <t>　　示する。設置されていない場合は，「無」と表示する。なお，後補充の</t>
    <rPh sb="2" eb="3">
      <t>シメ</t>
    </rPh>
    <rPh sb="6" eb="8">
      <t>セッチ</t>
    </rPh>
    <rPh sb="14" eb="16">
      <t>バアイ</t>
    </rPh>
    <rPh sb="19" eb="20">
      <t>ム</t>
    </rPh>
    <rPh sb="22" eb="24">
      <t>ヒョウジ</t>
    </rPh>
    <rPh sb="30" eb="31">
      <t>アト</t>
    </rPh>
    <rPh sb="31" eb="33">
      <t>ホジュウ</t>
    </rPh>
    <phoneticPr fontId="7"/>
  </si>
  <si>
    <t>　　非常勤講師がいない場合は，＼をする。</t>
    <rPh sb="2" eb="4">
      <t>ヒジョウ</t>
    </rPh>
    <rPh sb="4" eb="5">
      <t>キン</t>
    </rPh>
    <rPh sb="5" eb="7">
      <t>コウシ</t>
    </rPh>
    <rPh sb="11" eb="13">
      <t>バアイ</t>
    </rPh>
    <phoneticPr fontId="7"/>
  </si>
  <si>
    <t>健康・体力づくりの指導</t>
    <phoneticPr fontId="7"/>
  </si>
  <si>
    <t>初任者名</t>
    <rPh sb="0" eb="3">
      <t>ショニンシャ</t>
    </rPh>
    <rPh sb="3" eb="4">
      <t>メイ</t>
    </rPh>
    <phoneticPr fontId="7"/>
  </si>
  <si>
    <t>初任校研修の進め方</t>
  </si>
  <si>
    <t>設定時間</t>
    <rPh sb="0" eb="2">
      <t>セッテイ</t>
    </rPh>
    <phoneticPr fontId="7"/>
  </si>
  <si>
    <t>実施時間</t>
    <rPh sb="0" eb="2">
      <t>ジッシ</t>
    </rPh>
    <rPh sb="2" eb="4">
      <t>ジカン</t>
    </rPh>
    <phoneticPr fontId="7"/>
  </si>
  <si>
    <t>実施時間</t>
    <rPh sb="0" eb="2">
      <t>ジッシ</t>
    </rPh>
    <phoneticPr fontId="7"/>
  </si>
  <si>
    <t>設定時間</t>
    <rPh sb="0" eb="2">
      <t>セッテイ</t>
    </rPh>
    <rPh sb="2" eb="4">
      <t>ジカン</t>
    </rPh>
    <phoneticPr fontId="7"/>
  </si>
  <si>
    <t>他校種参観</t>
    <rPh sb="0" eb="1">
      <t>タ</t>
    </rPh>
    <rPh sb="1" eb="3">
      <t>コウシュ</t>
    </rPh>
    <rPh sb="3" eb="5">
      <t>サンカン</t>
    </rPh>
    <phoneticPr fontId="7"/>
  </si>
  <si>
    <t>３　校内研修指導時間の実施状況</t>
    <rPh sb="2" eb="4">
      <t>コウナイ</t>
    </rPh>
    <rPh sb="4" eb="6">
      <t>ケンシュウ</t>
    </rPh>
    <rPh sb="6" eb="8">
      <t>シドウ</t>
    </rPh>
    <rPh sb="8" eb="10">
      <t>ジカン</t>
    </rPh>
    <rPh sb="11" eb="13">
      <t>ジッシ</t>
    </rPh>
    <phoneticPr fontId="7"/>
  </si>
  <si>
    <t>年間総計</t>
    <rPh sb="0" eb="2">
      <t>ネンカン</t>
    </rPh>
    <rPh sb="2" eb="4">
      <t>ソウケイ</t>
    </rPh>
    <phoneticPr fontId="7"/>
  </si>
  <si>
    <t>一般指導</t>
    <rPh sb="0" eb="2">
      <t>イッパン</t>
    </rPh>
    <rPh sb="2" eb="4">
      <t>シドウ</t>
    </rPh>
    <phoneticPr fontId="7"/>
  </si>
  <si>
    <t>教科指導</t>
    <rPh sb="0" eb="2">
      <t>キョウカ</t>
    </rPh>
    <rPh sb="2" eb="4">
      <t>シドウ</t>
    </rPh>
    <phoneticPr fontId="7"/>
  </si>
  <si>
    <t>無</t>
    <rPh sb="0" eb="1">
      <t>ナ</t>
    </rPh>
    <phoneticPr fontId="7"/>
  </si>
  <si>
    <t>＼</t>
    <phoneticPr fontId="7"/>
  </si>
  <si>
    <t>特別支援学校（中学部）用</t>
    <rPh sb="0" eb="2">
      <t>トクベツ</t>
    </rPh>
    <rPh sb="2" eb="4">
      <t>シエン</t>
    </rPh>
    <rPh sb="4" eb="6">
      <t>ガッコウ</t>
    </rPh>
    <rPh sb="7" eb="9">
      <t>チュウガク</t>
    </rPh>
    <rPh sb="9" eb="10">
      <t>ブ</t>
    </rPh>
    <rPh sb="11" eb="12">
      <t>ヨウ</t>
    </rPh>
    <phoneticPr fontId="7"/>
  </si>
  <si>
    <t>保護者との接し方</t>
    <phoneticPr fontId="7"/>
  </si>
  <si>
    <t>教育行政の重点及び学校の教育目標・ 教育課程</t>
    <phoneticPr fontId="7"/>
  </si>
  <si>
    <t>研究授業研修【第１回】</t>
    <rPh sb="0" eb="2">
      <t>ケンキュウ</t>
    </rPh>
    <rPh sb="2" eb="4">
      <t>ジュギョウ</t>
    </rPh>
    <rPh sb="4" eb="6">
      <t>ケンシュウ</t>
    </rPh>
    <rPh sb="7" eb="8">
      <t>ダイ</t>
    </rPh>
    <rPh sb="9" eb="10">
      <t>カイ</t>
    </rPh>
    <phoneticPr fontId="7"/>
  </si>
  <si>
    <t>研究授業研修【第２回】</t>
    <rPh sb="0" eb="2">
      <t>ケンキュウ</t>
    </rPh>
    <rPh sb="2" eb="4">
      <t>ジュギョウ</t>
    </rPh>
    <rPh sb="4" eb="6">
      <t>ケンシュウ</t>
    </rPh>
    <rPh sb="7" eb="8">
      <t>ダイ</t>
    </rPh>
    <rPh sb="9" eb="10">
      <t>カイ</t>
    </rPh>
    <phoneticPr fontId="7"/>
  </si>
  <si>
    <t>総合的な学習の時間の進め方</t>
    <phoneticPr fontId="7"/>
  </si>
  <si>
    <t>◯◯　◯◯</t>
    <phoneticPr fontId="3"/>
  </si>
  <si>
    <t>□□　□□</t>
    <phoneticPr fontId="3"/>
  </si>
  <si>
    <t>他の教員</t>
    <rPh sb="0" eb="1">
      <t>タ</t>
    </rPh>
    <rPh sb="2" eb="4">
      <t>キョウイン</t>
    </rPh>
    <phoneticPr fontId="7"/>
  </si>
  <si>
    <t>実施時間計</t>
    <rPh sb="0" eb="2">
      <t>ジッシ</t>
    </rPh>
    <rPh sb="2" eb="4">
      <t>ジカン</t>
    </rPh>
    <rPh sb="4" eb="5">
      <t>ケイ</t>
    </rPh>
    <phoneticPr fontId="7"/>
  </si>
  <si>
    <t>時間</t>
    <rPh sb="0" eb="2">
      <t>ジカン</t>
    </rPh>
    <phoneticPr fontId="7"/>
  </si>
  <si>
    <t>単独→　　　　　　　　　　　　　　　　　　   指　　　　　　 　 導　　　　　　  　教　　　　　　  　員</t>
    <phoneticPr fontId="7"/>
  </si>
  <si>
    <t>拠点→　　　　　　　　   拠　点　校　指　導　教　員</t>
    <phoneticPr fontId="7"/>
  </si>
  <si>
    <t>２年目課題研修の進め方</t>
    <rPh sb="1" eb="3">
      <t>ネンメ</t>
    </rPh>
    <phoneticPr fontId="7"/>
  </si>
  <si>
    <t>総計</t>
    <rPh sb="0" eb="2">
      <t>ソウケイ</t>
    </rPh>
    <phoneticPr fontId="7"/>
  </si>
  <si>
    <t>※年間校内研修時間</t>
    <rPh sb="1" eb="3">
      <t>ネンカン</t>
    </rPh>
    <rPh sb="3" eb="5">
      <t>コウナイ</t>
    </rPh>
    <rPh sb="5" eb="7">
      <t>ケンシュウ</t>
    </rPh>
    <rPh sb="7" eb="9">
      <t>ジカン</t>
    </rPh>
    <phoneticPr fontId="7"/>
  </si>
  <si>
    <t>設定
時間</t>
    <rPh sb="0" eb="2">
      <t>セッテイ</t>
    </rPh>
    <phoneticPr fontId="7"/>
  </si>
  <si>
    <t>実施
時間</t>
    <rPh sb="0" eb="2">
      <t>ジッシ</t>
    </rPh>
    <rPh sb="3" eb="5">
      <t>ジカン</t>
    </rPh>
    <phoneticPr fontId="7"/>
  </si>
  <si>
    <t>教頭</t>
    <rPh sb="0" eb="2">
      <t>キョウトウ</t>
    </rPh>
    <phoneticPr fontId="3"/>
  </si>
  <si>
    <t>校長</t>
    <rPh sb="0" eb="2">
      <t>コウチョウ</t>
    </rPh>
    <phoneticPr fontId="3"/>
  </si>
  <si>
    <t>※各研修事項の設定時間は，初任者の実態等に応じて変更してもよい。また，必要に応じて，表の空欄箇所に研修事項を追加し，時間を設定してもよい。ただし，全ての研修事項を必ず１時間以上実施した上で，一般指導は年間80時間，教科指導は年間50時間を実施すること。</t>
    <rPh sb="1" eb="2">
      <t>カク</t>
    </rPh>
    <rPh sb="2" eb="4">
      <t>ケンシュウ</t>
    </rPh>
    <rPh sb="4" eb="6">
      <t>ジコウ</t>
    </rPh>
    <rPh sb="7" eb="9">
      <t>セッテイ</t>
    </rPh>
    <rPh sb="9" eb="11">
      <t>ジカン</t>
    </rPh>
    <rPh sb="13" eb="16">
      <t>ショニンシャ</t>
    </rPh>
    <rPh sb="17" eb="19">
      <t>ジッタイ</t>
    </rPh>
    <rPh sb="19" eb="20">
      <t>トウ</t>
    </rPh>
    <rPh sb="21" eb="22">
      <t>オウ</t>
    </rPh>
    <rPh sb="24" eb="26">
      <t>ヘンコウ</t>
    </rPh>
    <rPh sb="35" eb="37">
      <t>ヒツヨウ</t>
    </rPh>
    <rPh sb="38" eb="39">
      <t>オウ</t>
    </rPh>
    <rPh sb="42" eb="43">
      <t>ヒョウ</t>
    </rPh>
    <rPh sb="44" eb="46">
      <t>クウラン</t>
    </rPh>
    <rPh sb="46" eb="48">
      <t>カショ</t>
    </rPh>
    <rPh sb="49" eb="51">
      <t>ケンシュウ</t>
    </rPh>
    <rPh sb="51" eb="53">
      <t>ジコウ</t>
    </rPh>
    <rPh sb="54" eb="56">
      <t>ツイカ</t>
    </rPh>
    <rPh sb="58" eb="60">
      <t>ジカン</t>
    </rPh>
    <rPh sb="61" eb="63">
      <t>セッテイ</t>
    </rPh>
    <rPh sb="73" eb="74">
      <t>スベ</t>
    </rPh>
    <rPh sb="76" eb="78">
      <t>ケンシュウ</t>
    </rPh>
    <rPh sb="78" eb="80">
      <t>ジコウ</t>
    </rPh>
    <rPh sb="81" eb="82">
      <t>カナラ</t>
    </rPh>
    <rPh sb="84" eb="86">
      <t>ジカン</t>
    </rPh>
    <rPh sb="86" eb="88">
      <t>イジョウ</t>
    </rPh>
    <rPh sb="88" eb="90">
      <t>ジッシ</t>
    </rPh>
    <rPh sb="92" eb="93">
      <t>ウエ</t>
    </rPh>
    <rPh sb="95" eb="97">
      <t>イッパン</t>
    </rPh>
    <rPh sb="97" eb="99">
      <t>シドウ</t>
    </rPh>
    <rPh sb="100" eb="102">
      <t>ネンカン</t>
    </rPh>
    <rPh sb="104" eb="106">
      <t>ジカン</t>
    </rPh>
    <rPh sb="107" eb="109">
      <t>キョウカ</t>
    </rPh>
    <rPh sb="109" eb="111">
      <t>シドウ</t>
    </rPh>
    <rPh sb="112" eb="114">
      <t>ネンカン</t>
    </rPh>
    <rPh sb="116" eb="118">
      <t>ジカン</t>
    </rPh>
    <rPh sb="119" eb="121">
      <t>ジッシ</t>
    </rPh>
    <phoneticPr fontId="7"/>
  </si>
  <si>
    <t>小学校・義務教育学校（前期課程）用</t>
    <phoneticPr fontId="7"/>
  </si>
  <si>
    <t>一　般　指　導</t>
    <rPh sb="0" eb="1">
      <t>イチ</t>
    </rPh>
    <rPh sb="2" eb="3">
      <t>ハン</t>
    </rPh>
    <rPh sb="4" eb="5">
      <t>ユビ</t>
    </rPh>
    <rPh sb="6" eb="7">
      <t>シルベ</t>
    </rPh>
    <phoneticPr fontId="7"/>
  </si>
  <si>
    <t>教　科　指　導</t>
    <rPh sb="0" eb="1">
      <t>キョウ</t>
    </rPh>
    <rPh sb="2" eb="3">
      <t>カ</t>
    </rPh>
    <rPh sb="4" eb="5">
      <t>ユビ</t>
    </rPh>
    <rPh sb="6" eb="7">
      <t>シルベ</t>
    </rPh>
    <phoneticPr fontId="7"/>
  </si>
  <si>
    <t>授業参観(3)［特別活動］</t>
    <phoneticPr fontId="7"/>
  </si>
  <si>
    <t>研究授業等(1)［教科］</t>
    <phoneticPr fontId="7"/>
  </si>
  <si>
    <t>研究授業等(3)［特別活動］</t>
    <phoneticPr fontId="7"/>
  </si>
  <si>
    <t>授業参観(3)［特別活動］　　　　</t>
    <phoneticPr fontId="7"/>
  </si>
  <si>
    <t>授業参観(2)［教科］</t>
    <phoneticPr fontId="7"/>
  </si>
  <si>
    <t>研究授業等(3)［特別活動］</t>
    <phoneticPr fontId="3"/>
  </si>
  <si>
    <t>授業参観(1)［教科］</t>
    <phoneticPr fontId="3"/>
  </si>
  <si>
    <t>研究授業等(1)［教科］</t>
    <phoneticPr fontId="3"/>
  </si>
  <si>
    <t>児童理解と学級経営Ⅰ</t>
    <phoneticPr fontId="7"/>
  </si>
  <si>
    <t>教材研究の方法とその実際Ⅰ</t>
    <phoneticPr fontId="7"/>
  </si>
  <si>
    <t>教材研究の方法とその実際Ⅳ</t>
    <phoneticPr fontId="7"/>
  </si>
  <si>
    <t>学習指導の評価と通知表Ⅲ</t>
    <phoneticPr fontId="7"/>
  </si>
  <si>
    <t>総合的な学習の時間の進め方Ⅰ</t>
    <phoneticPr fontId="7"/>
  </si>
  <si>
    <t>学習指導要領と教育課程の編成Ⅱ</t>
    <phoneticPr fontId="7"/>
  </si>
  <si>
    <t>児童理解と学級経営Ⅱ</t>
    <phoneticPr fontId="7"/>
  </si>
  <si>
    <t>人権教育の在り方Ⅱ</t>
    <phoneticPr fontId="7"/>
  </si>
  <si>
    <t>生徒理解と学級経営Ⅰ</t>
    <rPh sb="0" eb="2">
      <t>セイト</t>
    </rPh>
    <phoneticPr fontId="7"/>
  </si>
  <si>
    <t>生徒理解と学級経営Ⅱ</t>
    <rPh sb="0" eb="2">
      <t>セイト</t>
    </rPh>
    <phoneticPr fontId="7"/>
  </si>
  <si>
    <t>人権教育の在り方Ⅱ</t>
    <phoneticPr fontId="7"/>
  </si>
  <si>
    <t>いじめ・不登校への対応Ⅱ</t>
    <phoneticPr fontId="7"/>
  </si>
  <si>
    <t>教職員の使命・服務・接遇Ⅰ</t>
    <phoneticPr fontId="7"/>
  </si>
  <si>
    <t>授業参観(1)［教科］</t>
    <phoneticPr fontId="7"/>
  </si>
  <si>
    <t>生徒理解とホームルーム経営Ⅰ</t>
    <phoneticPr fontId="7"/>
  </si>
  <si>
    <t>教材研究の方法とその実際Ⅱ</t>
    <phoneticPr fontId="7"/>
  </si>
  <si>
    <t>教材研究の方法とその実際Ⅲ</t>
    <phoneticPr fontId="7"/>
  </si>
  <si>
    <t>個に応じた学習指導の進め方Ⅰ</t>
    <phoneticPr fontId="7"/>
  </si>
  <si>
    <t>教科指導の基礎技術Ⅱ</t>
    <phoneticPr fontId="7"/>
  </si>
  <si>
    <t>教職員の使命・服務・接遇Ⅱ</t>
    <phoneticPr fontId="7"/>
  </si>
  <si>
    <t>教科指導の基礎技術Ⅲ</t>
    <phoneticPr fontId="7"/>
  </si>
  <si>
    <t>学習指導の評価と通知表Ⅱ</t>
    <phoneticPr fontId="7"/>
  </si>
  <si>
    <t>教科指導の基礎技術Ⅳ</t>
    <phoneticPr fontId="7"/>
  </si>
  <si>
    <t>個に応じた学習指導の進め方Ⅱ</t>
    <phoneticPr fontId="7"/>
  </si>
  <si>
    <t>生徒理解とホームルーム経営Ⅱ</t>
    <phoneticPr fontId="7"/>
  </si>
  <si>
    <t>教育行政の重点及び学校の教育目標・ 教育課程Ⅰ</t>
    <phoneticPr fontId="7"/>
  </si>
  <si>
    <t>児童理解と学級経営Ⅰ</t>
    <phoneticPr fontId="7"/>
  </si>
  <si>
    <t>学習指導の評価と通知表Ⅰ</t>
    <phoneticPr fontId="7"/>
  </si>
  <si>
    <t>教材・教具の作成と活用法Ⅰ</t>
    <phoneticPr fontId="7"/>
  </si>
  <si>
    <t>自立活動の内容と指導法Ⅰ</t>
    <phoneticPr fontId="7"/>
  </si>
  <si>
    <t>教科指導の基礎技術Ⅰ</t>
    <phoneticPr fontId="7"/>
  </si>
  <si>
    <t>教材・教具の作成と活用法Ⅱ</t>
    <phoneticPr fontId="7"/>
  </si>
  <si>
    <t>いじめ・不登校への対応Ⅰ</t>
    <phoneticPr fontId="7"/>
  </si>
  <si>
    <t>人権教育の在り方Ⅰ</t>
    <phoneticPr fontId="7"/>
  </si>
  <si>
    <t>交流及び共同学習の意義とその運営Ⅰ</t>
    <phoneticPr fontId="7"/>
  </si>
  <si>
    <t>教材・教具の作成と活用法Ⅲ</t>
    <phoneticPr fontId="7"/>
  </si>
  <si>
    <t>教材研究の方法とその実際Ⅴ</t>
    <phoneticPr fontId="7"/>
  </si>
  <si>
    <t>自立活動の内容と指導法Ⅱ</t>
    <phoneticPr fontId="7"/>
  </si>
  <si>
    <t>交流及び共同学習の意義とその運営Ⅱ</t>
    <phoneticPr fontId="7"/>
  </si>
  <si>
    <t>教育行政の重点及び学校の教育目標・ 教育課程Ⅱ</t>
    <phoneticPr fontId="7"/>
  </si>
  <si>
    <t>児童理解と学級経営Ⅲ</t>
    <phoneticPr fontId="7"/>
  </si>
  <si>
    <t>生徒理解と学級経営Ⅲ</t>
    <rPh sb="0" eb="2">
      <t>セイト</t>
    </rPh>
    <phoneticPr fontId="7"/>
  </si>
  <si>
    <t>研究授業等(2)［教科］</t>
    <phoneticPr fontId="7"/>
  </si>
  <si>
    <t>教職員の使命・服務・接遇Ⅰ</t>
    <phoneticPr fontId="3"/>
  </si>
  <si>
    <t>学習指導要領と教育課程の編成Ⅰ</t>
    <phoneticPr fontId="3"/>
  </si>
  <si>
    <t>教材研究の方法とその実際Ⅰ</t>
    <phoneticPr fontId="3"/>
  </si>
  <si>
    <t>学習指導の評価と通知表Ⅰ</t>
    <phoneticPr fontId="3"/>
  </si>
  <si>
    <t>評価問題の作成の仕方Ⅰ</t>
    <phoneticPr fontId="3"/>
  </si>
  <si>
    <t>教材研究の方法とその実際Ⅱ</t>
    <phoneticPr fontId="3"/>
  </si>
  <si>
    <t>教材研究の方法とその実際Ⅲ</t>
    <phoneticPr fontId="3"/>
  </si>
  <si>
    <t>いじめ・不登校への対応Ⅰ</t>
    <phoneticPr fontId="3"/>
  </si>
  <si>
    <t>教科指導の基礎技術Ⅰ</t>
    <phoneticPr fontId="3"/>
  </si>
  <si>
    <t>評価問題の作成の仕方Ⅱ</t>
    <phoneticPr fontId="3"/>
  </si>
  <si>
    <t>教科指導の基礎技術Ⅱ</t>
    <phoneticPr fontId="3"/>
  </si>
  <si>
    <t>教材研究の方法とその実際Ⅳ</t>
    <phoneticPr fontId="3"/>
  </si>
  <si>
    <t>評価問題の作成の仕方Ⅲ</t>
    <phoneticPr fontId="3"/>
  </si>
  <si>
    <t>学習指導の評価と通知表Ⅱ</t>
    <phoneticPr fontId="3"/>
  </si>
  <si>
    <t>教科指導の基礎技術Ⅲ</t>
    <phoneticPr fontId="3"/>
  </si>
  <si>
    <t>教材研究の方法とその実際Ⅴ</t>
    <phoneticPr fontId="3"/>
  </si>
  <si>
    <t>学習指導の評価と通知表Ⅲ</t>
    <phoneticPr fontId="3"/>
  </si>
  <si>
    <t>個に応じた学習指導の進め方Ⅱ</t>
    <phoneticPr fontId="3"/>
  </si>
  <si>
    <t>総合的な学習の時間の進め方Ⅱ</t>
    <phoneticPr fontId="7"/>
  </si>
  <si>
    <t>授業参観(3)［特別活動］</t>
    <phoneticPr fontId="3"/>
  </si>
  <si>
    <t>いじめ・不登校への対応Ⅱ</t>
    <phoneticPr fontId="3"/>
  </si>
  <si>
    <t>授業参観(2)［道徳科］</t>
    <rPh sb="10" eb="11">
      <t>カ</t>
    </rPh>
    <phoneticPr fontId="7"/>
  </si>
  <si>
    <t>研究授業等(2)［道徳科］</t>
    <rPh sb="11" eb="12">
      <t>カ</t>
    </rPh>
    <phoneticPr fontId="7"/>
  </si>
  <si>
    <t>研究授業研修【道徳科】</t>
    <rPh sb="0" eb="2">
      <t>ケンキュウ</t>
    </rPh>
    <rPh sb="2" eb="4">
      <t>ジュギョウ</t>
    </rPh>
    <rPh sb="4" eb="6">
      <t>ケンシュウ</t>
    </rPh>
    <rPh sb="7" eb="9">
      <t>ドウトク</t>
    </rPh>
    <rPh sb="9" eb="10">
      <t>カ</t>
    </rPh>
    <phoneticPr fontId="7"/>
  </si>
  <si>
    <t>総合的な探究の時間の進め方</t>
    <rPh sb="4" eb="6">
      <t>タンキュウ</t>
    </rPh>
    <phoneticPr fontId="7"/>
  </si>
  <si>
    <t>※各研修事項の設定時間は，初任者の実態等に応じて変更してもよい。また，必要に応じて，表の空欄箇所に研修事項を追加し,時間を設定してもよい。ただし,全ての研修事項を必ず１時間以上実施した上で，一般指導は年間60時間，教科指導は年間70時間を実施すること。</t>
    <rPh sb="1" eb="2">
      <t>カク</t>
    </rPh>
    <rPh sb="2" eb="4">
      <t>ケンシュウ</t>
    </rPh>
    <rPh sb="4" eb="6">
      <t>ジコウ</t>
    </rPh>
    <rPh sb="7" eb="9">
      <t>セッテイ</t>
    </rPh>
    <rPh sb="9" eb="11">
      <t>ジカン</t>
    </rPh>
    <rPh sb="13" eb="16">
      <t>ショニンシャ</t>
    </rPh>
    <rPh sb="17" eb="19">
      <t>ジッタイ</t>
    </rPh>
    <rPh sb="19" eb="20">
      <t>トウ</t>
    </rPh>
    <rPh sb="21" eb="22">
      <t>オウ</t>
    </rPh>
    <rPh sb="24" eb="26">
      <t>ヘンコウ</t>
    </rPh>
    <rPh sb="35" eb="37">
      <t>ヒツヨウ</t>
    </rPh>
    <rPh sb="38" eb="39">
      <t>オウ</t>
    </rPh>
    <rPh sb="42" eb="43">
      <t>ヒョウ</t>
    </rPh>
    <rPh sb="44" eb="46">
      <t>クウラン</t>
    </rPh>
    <rPh sb="46" eb="48">
      <t>カショ</t>
    </rPh>
    <rPh sb="49" eb="51">
      <t>ケンシュウ</t>
    </rPh>
    <rPh sb="51" eb="53">
      <t>ジコウ</t>
    </rPh>
    <rPh sb="54" eb="56">
      <t>ツイカ</t>
    </rPh>
    <rPh sb="58" eb="60">
      <t>ジカン</t>
    </rPh>
    <rPh sb="61" eb="63">
      <t>セッテイ</t>
    </rPh>
    <rPh sb="73" eb="74">
      <t>スベ</t>
    </rPh>
    <rPh sb="76" eb="78">
      <t>ケンシュウ</t>
    </rPh>
    <rPh sb="78" eb="80">
      <t>ジコウ</t>
    </rPh>
    <rPh sb="81" eb="82">
      <t>カナラ</t>
    </rPh>
    <rPh sb="84" eb="86">
      <t>ジカン</t>
    </rPh>
    <rPh sb="86" eb="88">
      <t>イジョウ</t>
    </rPh>
    <rPh sb="88" eb="90">
      <t>ジッシ</t>
    </rPh>
    <rPh sb="92" eb="93">
      <t>ウエ</t>
    </rPh>
    <rPh sb="95" eb="97">
      <t>イッパン</t>
    </rPh>
    <rPh sb="97" eb="99">
      <t>シドウ</t>
    </rPh>
    <rPh sb="100" eb="102">
      <t>ネンカン</t>
    </rPh>
    <rPh sb="104" eb="106">
      <t>ジカン</t>
    </rPh>
    <rPh sb="107" eb="109">
      <t>キョウカ</t>
    </rPh>
    <rPh sb="109" eb="111">
      <t>シドウ</t>
    </rPh>
    <rPh sb="112" eb="114">
      <t>ネンカン</t>
    </rPh>
    <rPh sb="116" eb="118">
      <t>ジカン</t>
    </rPh>
    <rPh sb="119" eb="121">
      <t>ジッシ</t>
    </rPh>
    <phoneticPr fontId="7"/>
  </si>
  <si>
    <t>授業参観(2)［道徳科］</t>
    <rPh sb="10" eb="11">
      <t>カ</t>
    </rPh>
    <phoneticPr fontId="3"/>
  </si>
  <si>
    <t>研究授業等(2)［道徳科］</t>
    <rPh sb="11" eb="12">
      <t>カ</t>
    </rPh>
    <phoneticPr fontId="3"/>
  </si>
  <si>
    <t>令和２年度フレッシュ研修（初任校研修）【１年目研修】指導報告書</t>
    <rPh sb="10" eb="12">
      <t>ケンシュウ</t>
    </rPh>
    <rPh sb="13" eb="15">
      <t>ショニン</t>
    </rPh>
    <rPh sb="15" eb="16">
      <t>コウ</t>
    </rPh>
    <rPh sb="16" eb="18">
      <t>ケンシュウ</t>
    </rPh>
    <rPh sb="21" eb="23">
      <t>ネンメ</t>
    </rPh>
    <rPh sb="23" eb="25">
      <t>ケンシュウ</t>
    </rPh>
    <rPh sb="26" eb="28">
      <t>シドウ</t>
    </rPh>
    <rPh sb="28" eb="30">
      <t>ホウコク</t>
    </rPh>
    <rPh sb="30" eb="31">
      <t>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</si>
</sst>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81" formatCode="0.0%"/>
    <numFmt numFmtId="182" formatCode="0_);[Red]\(0\)"/>
    <numFmt numFmtId="183" formatCode="0_ "/>
    <numFmt numFmtId="187" formatCode="&quot;年間&quot;###&quot;時間&quot;"/>
    <numFmt numFmtId="190" formatCode="m/d;@"/>
    <numFmt numFmtId="196" formatCode="##&quot;/&quot;"/>
    <numFmt numFmtId="200" formatCode="&quot;年間設定&quot;###&quot;時間&quot;"/>
    <numFmt numFmtId="201" formatCode="&quot;年間実施&quot;###&quot;時間&quot;"/>
  </numFmts>
  <fonts count="29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E6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 style="dotted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69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horizontal="left" vertical="center" shrinkToFit="1"/>
    </xf>
    <xf numFmtId="0" fontId="5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Alignment="1">
      <alignment vertical="center" shrinkToFit="1"/>
    </xf>
    <xf numFmtId="0" fontId="5" fillId="0" borderId="0" xfId="2" applyFont="1" applyBorder="1" applyAlignment="1">
      <alignment vertical="center" shrinkToFit="1"/>
    </xf>
    <xf numFmtId="0" fontId="5" fillId="0" borderId="0" xfId="2" applyFont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shrinkToFit="1"/>
    </xf>
    <xf numFmtId="0" fontId="5" fillId="0" borderId="1" xfId="2" applyFont="1" applyBorder="1" applyAlignment="1">
      <alignment vertical="center" shrinkToFit="1"/>
    </xf>
    <xf numFmtId="0" fontId="5" fillId="0" borderId="3" xfId="2" applyFont="1" applyBorder="1" applyAlignment="1">
      <alignment horizontal="center" vertical="center" shrinkToFit="1"/>
    </xf>
    <xf numFmtId="0" fontId="5" fillId="0" borderId="4" xfId="2" applyFont="1" applyBorder="1" applyAlignment="1">
      <alignment vertical="center" shrinkToFit="1"/>
    </xf>
    <xf numFmtId="0" fontId="5" fillId="0" borderId="5" xfId="2" applyFont="1" applyBorder="1" applyAlignment="1">
      <alignment vertical="center" shrinkToFit="1"/>
    </xf>
    <xf numFmtId="0" fontId="5" fillId="0" borderId="2" xfId="2" applyFont="1" applyFill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shrinkToFit="1"/>
    </xf>
    <xf numFmtId="0" fontId="8" fillId="0" borderId="0" xfId="2" applyFont="1" applyAlignment="1">
      <alignment vertical="center"/>
    </xf>
    <xf numFmtId="0" fontId="5" fillId="0" borderId="6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top" shrinkToFit="1"/>
    </xf>
    <xf numFmtId="0" fontId="5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12" xfId="2" applyFont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3" fillId="0" borderId="0" xfId="2" applyFont="1" applyBorder="1" applyAlignment="1">
      <alignment vertical="center" shrinkToFit="1"/>
    </xf>
    <xf numFmtId="0" fontId="4" fillId="0" borderId="0" xfId="2" applyFont="1" applyBorder="1" applyAlignment="1">
      <alignment horizontal="center" vertical="center"/>
    </xf>
    <xf numFmtId="49" fontId="5" fillId="0" borderId="0" xfId="0" applyNumberFormat="1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2" applyNumberFormat="1" applyFont="1" applyBorder="1" applyAlignment="1">
      <alignment vertical="center"/>
    </xf>
    <xf numFmtId="0" fontId="4" fillId="0" borderId="3" xfId="2" applyNumberFormat="1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5" fillId="0" borderId="4" xfId="2" applyFont="1" applyBorder="1" applyAlignment="1">
      <alignment horizontal="center" vertical="center" shrinkToFit="1"/>
    </xf>
    <xf numFmtId="0" fontId="5" fillId="0" borderId="0" xfId="2" applyNumberFormat="1" applyFont="1" applyFill="1" applyBorder="1" applyAlignment="1">
      <alignment vertical="center" shrinkToFit="1"/>
    </xf>
    <xf numFmtId="0" fontId="6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2" fillId="0" borderId="0" xfId="1" applyFont="1" applyBorder="1" applyAlignment="1">
      <alignment horizontal="center" vertical="center" shrinkToFit="1"/>
    </xf>
    <xf numFmtId="0" fontId="5" fillId="0" borderId="7" xfId="2" applyNumberFormat="1" applyFont="1" applyFill="1" applyBorder="1" applyAlignment="1">
      <alignment vertical="center" shrinkToFit="1"/>
    </xf>
    <xf numFmtId="0" fontId="5" fillId="0" borderId="16" xfId="2" applyFont="1" applyBorder="1" applyAlignment="1">
      <alignment horizontal="center" vertical="center" shrinkToFit="1"/>
    </xf>
    <xf numFmtId="0" fontId="12" fillId="0" borderId="6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vertical="center" shrinkToFit="1"/>
    </xf>
    <xf numFmtId="0" fontId="5" fillId="0" borderId="9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5" fillId="0" borderId="20" xfId="2" applyFont="1" applyBorder="1" applyAlignment="1">
      <alignment horizontal="center" vertical="center" shrinkToFit="1"/>
    </xf>
    <xf numFmtId="0" fontId="10" fillId="0" borderId="21" xfId="2" applyFont="1" applyBorder="1" applyAlignment="1">
      <alignment horizontal="center" vertical="center"/>
    </xf>
    <xf numFmtId="0" fontId="5" fillId="0" borderId="22" xfId="0" applyFont="1" applyBorder="1" applyAlignment="1">
      <alignment vertical="center" shrinkToFit="1"/>
    </xf>
    <xf numFmtId="0" fontId="5" fillId="0" borderId="23" xfId="2" applyFont="1" applyBorder="1" applyAlignment="1">
      <alignment horizontal="center" vertical="center" shrinkToFit="1"/>
    </xf>
    <xf numFmtId="0" fontId="5" fillId="0" borderId="0" xfId="2" applyNumberFormat="1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vertical="center" shrinkToFit="1"/>
    </xf>
    <xf numFmtId="0" fontId="5" fillId="0" borderId="2" xfId="2" applyFont="1" applyBorder="1" applyAlignment="1">
      <alignment vertical="center" shrinkToFit="1"/>
    </xf>
    <xf numFmtId="0" fontId="12" fillId="0" borderId="2" xfId="2" applyFont="1" applyBorder="1" applyAlignment="1">
      <alignment vertical="center" shrinkToFit="1"/>
    </xf>
    <xf numFmtId="0" fontId="5" fillId="0" borderId="24" xfId="2" applyFont="1" applyBorder="1" applyAlignment="1">
      <alignment vertical="center" shrinkToFit="1"/>
    </xf>
    <xf numFmtId="0" fontId="5" fillId="0" borderId="25" xfId="2" applyFont="1" applyBorder="1" applyAlignment="1">
      <alignment horizontal="center" vertical="center" shrinkToFit="1"/>
    </xf>
    <xf numFmtId="0" fontId="13" fillId="0" borderId="6" xfId="2" applyFont="1" applyBorder="1" applyAlignment="1">
      <alignment vertical="center" shrinkToFit="1"/>
    </xf>
    <xf numFmtId="0" fontId="13" fillId="0" borderId="0" xfId="2" applyFont="1" applyBorder="1" applyAlignment="1">
      <alignment vertical="center" shrinkToFit="1"/>
    </xf>
    <xf numFmtId="0" fontId="5" fillId="0" borderId="17" xfId="2" applyFont="1" applyBorder="1" applyAlignment="1">
      <alignment horizontal="center" vertical="center" shrinkToFit="1"/>
    </xf>
    <xf numFmtId="0" fontId="14" fillId="0" borderId="0" xfId="2" applyFont="1" applyAlignment="1">
      <alignment horizontal="left" vertical="center"/>
    </xf>
    <xf numFmtId="0" fontId="14" fillId="0" borderId="0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shrinkToFit="1"/>
    </xf>
    <xf numFmtId="0" fontId="4" fillId="0" borderId="0" xfId="2" applyFont="1" applyBorder="1" applyAlignment="1">
      <alignment horizontal="center" vertical="center" wrapText="1" shrinkToFit="1"/>
    </xf>
    <xf numFmtId="0" fontId="5" fillId="0" borderId="26" xfId="2" applyFont="1" applyBorder="1" applyAlignment="1">
      <alignment vertical="center" shrinkToFit="1"/>
    </xf>
    <xf numFmtId="0" fontId="5" fillId="0" borderId="3" xfId="2" applyNumberFormat="1" applyFont="1" applyBorder="1" applyAlignment="1">
      <alignment vertical="center" shrinkToFit="1"/>
    </xf>
    <xf numFmtId="0" fontId="13" fillId="0" borderId="1" xfId="2" applyFont="1" applyBorder="1" applyAlignment="1">
      <alignment horizontal="center" vertical="center" shrinkToFit="1"/>
    </xf>
    <xf numFmtId="0" fontId="13" fillId="0" borderId="1" xfId="2" applyFont="1" applyFill="1" applyBorder="1" applyAlignment="1">
      <alignment horizontal="center" vertical="center" shrinkToFit="1"/>
    </xf>
    <xf numFmtId="0" fontId="13" fillId="0" borderId="27" xfId="2" applyFont="1" applyBorder="1" applyAlignment="1">
      <alignment horizontal="center" vertical="center" shrinkToFit="1"/>
    </xf>
    <xf numFmtId="201" fontId="4" fillId="0" borderId="3" xfId="2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13" fillId="0" borderId="12" xfId="2" applyFont="1" applyBorder="1" applyAlignment="1">
      <alignment horizontal="center" vertical="center" shrinkToFit="1"/>
    </xf>
    <xf numFmtId="0" fontId="13" fillId="0" borderId="23" xfId="2" applyFont="1" applyBorder="1" applyAlignment="1">
      <alignment horizontal="center" vertical="center" shrinkToFit="1"/>
    </xf>
    <xf numFmtId="201" fontId="4" fillId="0" borderId="5" xfId="2" applyNumberFormat="1" applyFont="1" applyBorder="1" applyAlignment="1">
      <alignment horizontal="center" vertical="center" shrinkToFit="1"/>
    </xf>
    <xf numFmtId="0" fontId="5" fillId="0" borderId="28" xfId="2" applyFont="1" applyBorder="1" applyAlignment="1">
      <alignment horizontal="center" vertical="center" shrinkToFit="1"/>
    </xf>
    <xf numFmtId="0" fontId="5" fillId="0" borderId="29" xfId="2" applyFont="1" applyBorder="1" applyAlignment="1">
      <alignment horizontal="center" vertical="center" shrinkToFit="1"/>
    </xf>
    <xf numFmtId="0" fontId="13" fillId="0" borderId="17" xfId="2" applyFont="1" applyBorder="1" applyAlignment="1">
      <alignment horizontal="center" vertical="center" shrinkToFit="1"/>
    </xf>
    <xf numFmtId="0" fontId="5" fillId="0" borderId="30" xfId="2" applyFont="1" applyBorder="1" applyAlignment="1">
      <alignment horizontal="center" vertical="center" shrinkToFit="1"/>
    </xf>
    <xf numFmtId="0" fontId="13" fillId="0" borderId="17" xfId="2" applyFont="1" applyFill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3" fillId="0" borderId="31" xfId="2" applyFont="1" applyBorder="1" applyAlignment="1">
      <alignment horizontal="center" vertical="center" shrinkToFit="1"/>
    </xf>
    <xf numFmtId="0" fontId="5" fillId="0" borderId="28" xfId="2" applyFont="1" applyFill="1" applyBorder="1" applyAlignment="1">
      <alignment horizontal="center" vertical="center" shrinkToFit="1"/>
    </xf>
    <xf numFmtId="0" fontId="5" fillId="0" borderId="32" xfId="2" applyFont="1" applyBorder="1" applyAlignment="1">
      <alignment horizontal="center" vertical="center" shrinkToFit="1"/>
    </xf>
    <xf numFmtId="0" fontId="5" fillId="0" borderId="33" xfId="2" applyFont="1" applyBorder="1" applyAlignment="1">
      <alignment horizontal="center" vertical="center" shrinkToFit="1"/>
    </xf>
    <xf numFmtId="187" fontId="10" fillId="0" borderId="34" xfId="2" applyNumberFormat="1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5" fillId="0" borderId="34" xfId="2" applyFont="1" applyBorder="1" applyAlignment="1">
      <alignment vertical="center" shrinkToFit="1"/>
    </xf>
    <xf numFmtId="0" fontId="12" fillId="0" borderId="17" xfId="2" applyFont="1" applyBorder="1" applyAlignment="1">
      <alignment horizontal="center" vertical="center" shrinkToFit="1"/>
    </xf>
    <xf numFmtId="0" fontId="15" fillId="0" borderId="0" xfId="2" applyFont="1">
      <alignment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0" xfId="0" applyFont="1" applyAlignment="1">
      <alignment vertical="top" shrinkToFit="1"/>
    </xf>
    <xf numFmtId="0" fontId="18" fillId="0" borderId="7" xfId="0" applyFont="1" applyBorder="1" applyAlignment="1">
      <alignment vertical="center" shrinkToFit="1"/>
    </xf>
    <xf numFmtId="0" fontId="16" fillId="0" borderId="22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 wrapText="1"/>
    </xf>
    <xf numFmtId="0" fontId="16" fillId="0" borderId="8" xfId="0" applyFont="1" applyBorder="1" applyAlignment="1">
      <alignment vertical="center" shrinkToFit="1"/>
    </xf>
    <xf numFmtId="0" fontId="16" fillId="0" borderId="9" xfId="0" applyFont="1" applyBorder="1" applyAlignment="1">
      <alignment vertical="center" shrinkToFit="1"/>
    </xf>
    <xf numFmtId="0" fontId="18" fillId="0" borderId="10" xfId="0" applyFont="1" applyBorder="1" applyAlignment="1">
      <alignment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vertical="center" shrinkToFit="1"/>
    </xf>
    <xf numFmtId="0" fontId="16" fillId="0" borderId="11" xfId="0" applyFont="1" applyBorder="1" applyAlignment="1">
      <alignment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14" xfId="0" applyFont="1" applyFill="1" applyBorder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18" fillId="0" borderId="0" xfId="0" applyFont="1" applyFill="1" applyAlignment="1">
      <alignment horizontal="right" vertical="center" shrinkToFit="1"/>
    </xf>
    <xf numFmtId="0" fontId="18" fillId="0" borderId="17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vertical="center" shrinkToFit="1"/>
    </xf>
    <xf numFmtId="0" fontId="18" fillId="0" borderId="0" xfId="0" applyFont="1" applyFill="1" applyAlignment="1">
      <alignment horizontal="center" vertical="center" shrinkToFit="1"/>
    </xf>
    <xf numFmtId="0" fontId="16" fillId="0" borderId="18" xfId="0" applyFont="1" applyBorder="1" applyAlignment="1">
      <alignment vertical="center" shrinkToFit="1"/>
    </xf>
    <xf numFmtId="0" fontId="18" fillId="0" borderId="15" xfId="0" applyFont="1" applyFill="1" applyBorder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vertical="center" shrinkToFit="1"/>
    </xf>
    <xf numFmtId="0" fontId="16" fillId="0" borderId="9" xfId="0" applyFont="1" applyBorder="1">
      <alignment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shrinkToFit="1"/>
    </xf>
    <xf numFmtId="0" fontId="18" fillId="0" borderId="9" xfId="0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6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2" applyFont="1" applyBorder="1" applyAlignment="1">
      <alignment horizontal="left" vertical="center"/>
    </xf>
    <xf numFmtId="0" fontId="16" fillId="0" borderId="0" xfId="2" applyFont="1" applyBorder="1" applyAlignment="1">
      <alignment horizontal="center" vertical="center"/>
    </xf>
    <xf numFmtId="0" fontId="16" fillId="0" borderId="0" xfId="2" applyFont="1" applyAlignment="1">
      <alignment vertical="center" shrinkToFit="1"/>
    </xf>
    <xf numFmtId="0" fontId="16" fillId="0" borderId="0" xfId="2" applyFont="1" applyBorder="1" applyAlignment="1">
      <alignment vertical="center" shrinkToFit="1"/>
    </xf>
    <xf numFmtId="0" fontId="16" fillId="0" borderId="0" xfId="2" applyFont="1" applyBorder="1" applyAlignment="1">
      <alignment horizontal="center" vertical="center" shrinkToFit="1"/>
    </xf>
    <xf numFmtId="0" fontId="16" fillId="0" borderId="0" xfId="2" applyFont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16" fillId="0" borderId="1" xfId="2" applyFont="1" applyBorder="1" applyAlignment="1">
      <alignment horizontal="center" vertical="center" shrinkToFit="1"/>
    </xf>
    <xf numFmtId="0" fontId="16" fillId="0" borderId="28" xfId="2" applyFont="1" applyFill="1" applyBorder="1" applyAlignment="1">
      <alignment horizontal="center" vertical="center" shrinkToFit="1"/>
    </xf>
    <xf numFmtId="0" fontId="16" fillId="0" borderId="28" xfId="2" applyFont="1" applyBorder="1" applyAlignment="1">
      <alignment horizontal="center" vertical="center" shrinkToFit="1"/>
    </xf>
    <xf numFmtId="0" fontId="16" fillId="0" borderId="20" xfId="2" applyFont="1" applyBorder="1" applyAlignment="1">
      <alignment horizontal="center" vertical="center" shrinkToFit="1"/>
    </xf>
    <xf numFmtId="0" fontId="16" fillId="0" borderId="33" xfId="2" applyFont="1" applyBorder="1" applyAlignment="1">
      <alignment horizontal="center" vertical="center" shrinkToFit="1"/>
    </xf>
    <xf numFmtId="0" fontId="16" fillId="0" borderId="35" xfId="2" applyFont="1" applyBorder="1" applyAlignment="1">
      <alignment horizontal="center" vertical="center" shrinkToFit="1"/>
    </xf>
    <xf numFmtId="0" fontId="16" fillId="0" borderId="32" xfId="2" applyFont="1" applyBorder="1" applyAlignment="1">
      <alignment horizontal="center" vertical="center" shrinkToFit="1"/>
    </xf>
    <xf numFmtId="201" fontId="18" fillId="0" borderId="3" xfId="2" applyNumberFormat="1" applyFont="1" applyBorder="1" applyAlignment="1">
      <alignment horizontal="center" vertical="center" shrinkToFit="1"/>
    </xf>
    <xf numFmtId="0" fontId="16" fillId="0" borderId="12" xfId="2" applyFont="1" applyBorder="1" applyAlignment="1">
      <alignment horizontal="center" vertical="center" shrinkToFit="1"/>
    </xf>
    <xf numFmtId="0" fontId="16" fillId="0" borderId="0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left" vertical="center" shrinkToFit="1"/>
    </xf>
    <xf numFmtId="0" fontId="20" fillId="0" borderId="0" xfId="2" applyFont="1" applyBorder="1" applyAlignment="1">
      <alignment vertical="center" shrinkToFit="1"/>
    </xf>
    <xf numFmtId="0" fontId="21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vertical="center" shrinkToFit="1"/>
    </xf>
    <xf numFmtId="0" fontId="18" fillId="0" borderId="34" xfId="0" applyFont="1" applyBorder="1" applyAlignment="1">
      <alignment vertical="center" shrinkToFit="1"/>
    </xf>
    <xf numFmtId="187" fontId="21" fillId="0" borderId="34" xfId="2" applyNumberFormat="1" applyFont="1" applyBorder="1" applyAlignment="1">
      <alignment vertical="center" shrinkToFit="1"/>
    </xf>
    <xf numFmtId="0" fontId="16" fillId="0" borderId="34" xfId="2" applyFont="1" applyBorder="1" applyAlignment="1">
      <alignment vertical="center" shrinkToFit="1"/>
    </xf>
    <xf numFmtId="0" fontId="22" fillId="0" borderId="0" xfId="2" applyFont="1" applyAlignment="1">
      <alignment horizontal="left" vertical="center" shrinkToFit="1"/>
    </xf>
    <xf numFmtId="0" fontId="23" fillId="0" borderId="0" xfId="2" applyFont="1" applyBorder="1" applyAlignment="1">
      <alignment horizontal="left" vertical="center" wrapText="1"/>
    </xf>
    <xf numFmtId="0" fontId="16" fillId="0" borderId="0" xfId="2" applyFont="1" applyFill="1" applyBorder="1" applyAlignment="1">
      <alignment horizontal="center" vertical="center" shrinkToFit="1"/>
    </xf>
    <xf numFmtId="0" fontId="23" fillId="0" borderId="0" xfId="0" applyFont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18" fillId="0" borderId="0" xfId="2" applyFont="1" applyBorder="1" applyAlignment="1">
      <alignment horizontal="center" vertical="center" wrapText="1" shrinkToFit="1"/>
    </xf>
    <xf numFmtId="0" fontId="16" fillId="0" borderId="6" xfId="2" applyFont="1" applyBorder="1" applyAlignment="1">
      <alignment horizontal="center" vertical="center" shrinkToFit="1"/>
    </xf>
    <xf numFmtId="0" fontId="18" fillId="0" borderId="0" xfId="2" applyFont="1" applyBorder="1" applyAlignment="1">
      <alignment horizontal="center" vertical="center"/>
    </xf>
    <xf numFmtId="201" fontId="18" fillId="0" borderId="5" xfId="2" applyNumberFormat="1" applyFont="1" applyBorder="1" applyAlignment="1">
      <alignment horizontal="center" vertical="center" shrinkToFit="1"/>
    </xf>
    <xf numFmtId="0" fontId="22" fillId="0" borderId="0" xfId="2" applyFont="1" applyAlignment="1">
      <alignment vertical="center" shrinkToFit="1"/>
    </xf>
    <xf numFmtId="0" fontId="17" fillId="0" borderId="0" xfId="2" applyFont="1" applyBorder="1" applyAlignment="1">
      <alignment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6" fillId="0" borderId="0" xfId="2" applyFont="1" applyBorder="1" applyAlignment="1">
      <alignment vertical="center"/>
    </xf>
    <xf numFmtId="0" fontId="19" fillId="0" borderId="0" xfId="1" applyFont="1" applyBorder="1" applyAlignment="1">
      <alignment vertical="center" wrapText="1"/>
    </xf>
    <xf numFmtId="0" fontId="16" fillId="0" borderId="3" xfId="2" applyFont="1" applyBorder="1" applyAlignment="1">
      <alignment horizontal="center" vertical="center" shrinkToFit="1"/>
    </xf>
    <xf numFmtId="0" fontId="16" fillId="0" borderId="0" xfId="2" applyFont="1" applyBorder="1" applyAlignment="1">
      <alignment vertical="center" wrapText="1"/>
    </xf>
    <xf numFmtId="190" fontId="16" fillId="0" borderId="0" xfId="2" applyNumberFormat="1" applyFont="1" applyBorder="1" applyAlignment="1">
      <alignment vertical="center"/>
    </xf>
    <xf numFmtId="0" fontId="16" fillId="0" borderId="27" xfId="2" applyFont="1" applyBorder="1" applyAlignment="1">
      <alignment horizontal="center" vertical="center" shrinkToFit="1"/>
    </xf>
    <xf numFmtId="0" fontId="16" fillId="0" borderId="0" xfId="2" applyFont="1" applyBorder="1" applyAlignment="1">
      <alignment horizontal="left" vertical="center" indent="1" shrinkToFit="1"/>
    </xf>
    <xf numFmtId="0" fontId="20" fillId="0" borderId="0" xfId="2" applyFont="1" applyBorder="1" applyAlignment="1">
      <alignment horizontal="center" vertical="center" shrinkToFit="1"/>
    </xf>
    <xf numFmtId="187" fontId="16" fillId="0" borderId="0" xfId="2" applyNumberFormat="1" applyFont="1" applyBorder="1" applyAlignment="1">
      <alignment vertical="center" shrinkToFit="1"/>
    </xf>
    <xf numFmtId="187" fontId="18" fillId="0" borderId="0" xfId="2" applyNumberFormat="1" applyFont="1" applyBorder="1" applyAlignment="1">
      <alignment horizontal="center" vertical="center" shrinkToFit="1"/>
    </xf>
    <xf numFmtId="0" fontId="24" fillId="0" borderId="0" xfId="2" applyFont="1" applyBorder="1" applyAlignment="1">
      <alignment vertical="center" wrapText="1"/>
    </xf>
    <xf numFmtId="0" fontId="16" fillId="0" borderId="0" xfId="2" applyNumberFormat="1" applyFont="1" applyBorder="1" applyAlignment="1">
      <alignment vertical="center" shrinkToFit="1"/>
    </xf>
    <xf numFmtId="0" fontId="19" fillId="0" borderId="0" xfId="0" applyFont="1" applyAlignment="1">
      <alignment vertical="center"/>
    </xf>
    <xf numFmtId="183" fontId="18" fillId="0" borderId="0" xfId="2" applyNumberFormat="1" applyFont="1" applyBorder="1" applyAlignment="1">
      <alignment horizontal="center" vertical="center" shrinkToFit="1"/>
    </xf>
    <xf numFmtId="0" fontId="16" fillId="0" borderId="0" xfId="2" applyNumberFormat="1" applyFont="1" applyBorder="1" applyAlignment="1">
      <alignment vertical="center"/>
    </xf>
    <xf numFmtId="0" fontId="18" fillId="0" borderId="0" xfId="2" applyNumberFormat="1" applyFont="1" applyBorder="1" applyAlignment="1">
      <alignment vertical="center" shrinkToFit="1"/>
    </xf>
    <xf numFmtId="0" fontId="24" fillId="0" borderId="0" xfId="2" applyFont="1" applyBorder="1" applyAlignment="1">
      <alignment vertical="center" shrinkToFit="1"/>
    </xf>
    <xf numFmtId="0" fontId="22" fillId="0" borderId="0" xfId="2" applyFont="1" applyBorder="1" applyAlignment="1">
      <alignment vertical="center" shrinkToFit="1"/>
    </xf>
    <xf numFmtId="0" fontId="18" fillId="0" borderId="0" xfId="2" applyFont="1" applyBorder="1" applyAlignment="1">
      <alignment vertical="center" wrapText="1"/>
    </xf>
    <xf numFmtId="0" fontId="23" fillId="0" borderId="0" xfId="2" applyFont="1" applyBorder="1" applyAlignment="1">
      <alignment vertical="center" wrapText="1"/>
    </xf>
    <xf numFmtId="0" fontId="16" fillId="0" borderId="21" xfId="2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 wrapText="1" shrinkToFit="1"/>
    </xf>
    <xf numFmtId="0" fontId="18" fillId="0" borderId="0" xfId="2" applyFont="1" applyBorder="1" applyAlignment="1">
      <alignment vertical="center" shrinkToFit="1"/>
    </xf>
    <xf numFmtId="0" fontId="16" fillId="0" borderId="36" xfId="2" applyFont="1" applyBorder="1" applyAlignment="1">
      <alignment horizontal="center" vertical="center" shrinkToFit="1"/>
    </xf>
    <xf numFmtId="0" fontId="18" fillId="0" borderId="0" xfId="2" applyFont="1" applyBorder="1" applyAlignment="1">
      <alignment horizontal="center" vertical="center" shrinkToFit="1"/>
    </xf>
    <xf numFmtId="0" fontId="16" fillId="0" borderId="0" xfId="2" applyFont="1" applyBorder="1" applyAlignment="1">
      <alignment shrinkToFit="1"/>
    </xf>
    <xf numFmtId="187" fontId="18" fillId="0" borderId="6" xfId="2" applyNumberFormat="1" applyFont="1" applyBorder="1" applyAlignment="1">
      <alignment vertical="center" shrinkToFit="1"/>
    </xf>
    <xf numFmtId="187" fontId="18" fillId="0" borderId="0" xfId="2" applyNumberFormat="1" applyFont="1" applyBorder="1" applyAlignment="1">
      <alignment vertical="center" shrinkToFit="1"/>
    </xf>
    <xf numFmtId="0" fontId="16" fillId="0" borderId="30" xfId="2" applyFont="1" applyBorder="1" applyAlignment="1">
      <alignment vertical="center"/>
    </xf>
    <xf numFmtId="0" fontId="16" fillId="0" borderId="26" xfId="2" applyFont="1" applyBorder="1" applyAlignment="1">
      <alignment horizontal="center" vertical="center" shrinkToFit="1"/>
    </xf>
    <xf numFmtId="190" fontId="16" fillId="0" borderId="0" xfId="2" applyNumberFormat="1" applyFont="1" applyFill="1" applyBorder="1" applyAlignment="1">
      <alignment horizontal="center" vertical="center" shrinkToFit="1"/>
    </xf>
    <xf numFmtId="0" fontId="18" fillId="0" borderId="0" xfId="2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8" fillId="3" borderId="3" xfId="0" applyFont="1" applyFill="1" applyBorder="1" applyAlignment="1">
      <alignment horizontal="center" vertical="center" shrinkToFit="1"/>
    </xf>
    <xf numFmtId="0" fontId="28" fillId="3" borderId="1" xfId="2" applyFont="1" applyFill="1" applyBorder="1" applyAlignment="1">
      <alignment horizontal="center" vertical="center" shrinkToFit="1"/>
    </xf>
    <xf numFmtId="0" fontId="28" fillId="3" borderId="27" xfId="2" applyFont="1" applyFill="1" applyBorder="1" applyAlignment="1">
      <alignment horizontal="center" vertical="center" shrinkToFit="1"/>
    </xf>
    <xf numFmtId="0" fontId="16" fillId="3" borderId="73" xfId="2" applyFont="1" applyFill="1" applyBorder="1" applyAlignment="1">
      <alignment horizontal="center" vertical="center" shrinkToFit="1"/>
    </xf>
    <xf numFmtId="0" fontId="16" fillId="3" borderId="12" xfId="2" applyFont="1" applyFill="1" applyBorder="1" applyAlignment="1">
      <alignment horizontal="center" vertical="center" shrinkToFit="1"/>
    </xf>
    <xf numFmtId="0" fontId="16" fillId="3" borderId="1" xfId="2" applyFont="1" applyFill="1" applyBorder="1" applyAlignment="1">
      <alignment horizontal="center" vertical="center" shrinkToFit="1"/>
    </xf>
    <xf numFmtId="0" fontId="16" fillId="3" borderId="4" xfId="2" applyFont="1" applyFill="1" applyBorder="1" applyAlignment="1">
      <alignment horizontal="center" vertical="center" shrinkToFit="1"/>
    </xf>
    <xf numFmtId="0" fontId="16" fillId="3" borderId="60" xfId="2" applyFont="1" applyFill="1" applyBorder="1" applyAlignment="1">
      <alignment horizontal="center" vertical="center" shrinkToFit="1"/>
    </xf>
    <xf numFmtId="0" fontId="16" fillId="3" borderId="28" xfId="2" applyFont="1" applyFill="1" applyBorder="1" applyAlignment="1">
      <alignment horizontal="center" vertical="center" shrinkToFit="1"/>
    </xf>
    <xf numFmtId="0" fontId="16" fillId="3" borderId="69" xfId="2" applyFont="1" applyFill="1" applyBorder="1" applyAlignment="1">
      <alignment horizontal="center" vertical="center" shrinkToFit="1"/>
    </xf>
    <xf numFmtId="0" fontId="16" fillId="3" borderId="29" xfId="2" applyFont="1" applyFill="1" applyBorder="1" applyAlignment="1">
      <alignment horizontal="center" vertical="center" shrinkToFit="1"/>
    </xf>
    <xf numFmtId="0" fontId="16" fillId="3" borderId="23" xfId="2" applyFont="1" applyFill="1" applyBorder="1" applyAlignment="1">
      <alignment horizontal="center" vertical="center" shrinkToFit="1"/>
    </xf>
    <xf numFmtId="0" fontId="16" fillId="3" borderId="17" xfId="2" applyFont="1" applyFill="1" applyBorder="1" applyAlignment="1">
      <alignment horizontal="center" vertical="center" shrinkToFit="1"/>
    </xf>
    <xf numFmtId="0" fontId="24" fillId="3" borderId="28" xfId="2" applyFont="1" applyFill="1" applyBorder="1" applyAlignment="1">
      <alignment vertical="center" shrinkToFit="1"/>
    </xf>
    <xf numFmtId="0" fontId="16" fillId="3" borderId="17" xfId="2" applyNumberFormat="1" applyFont="1" applyFill="1" applyBorder="1" applyAlignment="1">
      <alignment horizontal="center" vertical="center" shrinkToFit="1"/>
    </xf>
    <xf numFmtId="0" fontId="28" fillId="3" borderId="12" xfId="2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 shrinkToFit="1"/>
    </xf>
    <xf numFmtId="0" fontId="16" fillId="3" borderId="0" xfId="0" applyFont="1" applyFill="1" applyAlignment="1">
      <alignment vertical="center" shrinkToFit="1"/>
    </xf>
    <xf numFmtId="0" fontId="16" fillId="3" borderId="0" xfId="2" applyFont="1" applyFill="1" applyAlignment="1">
      <alignment horizontal="center" vertical="center" shrinkToFit="1"/>
    </xf>
    <xf numFmtId="0" fontId="16" fillId="0" borderId="0" xfId="2" applyFont="1" applyFill="1" applyAlignment="1">
      <alignment horizontal="center" vertical="center" shrinkToFit="1"/>
    </xf>
    <xf numFmtId="0" fontId="28" fillId="3" borderId="4" xfId="2" applyFont="1" applyFill="1" applyBorder="1" applyAlignment="1">
      <alignment horizontal="center" vertical="center" shrinkToFit="1"/>
    </xf>
    <xf numFmtId="0" fontId="16" fillId="3" borderId="30" xfId="2" applyFont="1" applyFill="1" applyBorder="1" applyAlignment="1">
      <alignment vertical="center" shrinkToFit="1"/>
    </xf>
    <xf numFmtId="0" fontId="16" fillId="3" borderId="60" xfId="2" applyFont="1" applyFill="1" applyBorder="1" applyAlignment="1">
      <alignment vertical="center" shrinkToFit="1"/>
    </xf>
    <xf numFmtId="0" fontId="16" fillId="3" borderId="17" xfId="2" applyFont="1" applyFill="1" applyBorder="1" applyAlignment="1">
      <alignment vertical="center" shrinkToFit="1"/>
    </xf>
    <xf numFmtId="0" fontId="16" fillId="3" borderId="28" xfId="2" applyFont="1" applyFill="1" applyBorder="1" applyAlignment="1">
      <alignment vertical="center" shrinkToFit="1"/>
    </xf>
    <xf numFmtId="0" fontId="16" fillId="0" borderId="0" xfId="2" applyFont="1" applyBorder="1" applyAlignment="1">
      <alignment horizontal="center" shrinkToFit="1"/>
    </xf>
    <xf numFmtId="0" fontId="16" fillId="0" borderId="28" xfId="2" applyFont="1" applyBorder="1" applyAlignment="1">
      <alignment horizontal="left" vertical="center" shrinkToFit="1"/>
    </xf>
    <xf numFmtId="0" fontId="16" fillId="0" borderId="17" xfId="2" applyFont="1" applyBorder="1" applyAlignment="1">
      <alignment horizontal="left" vertical="center" shrinkToFit="1"/>
    </xf>
    <xf numFmtId="0" fontId="16" fillId="0" borderId="3" xfId="2" applyFont="1" applyBorder="1" applyAlignment="1">
      <alignment horizontal="left" vertical="center" shrinkToFit="1"/>
    </xf>
    <xf numFmtId="0" fontId="18" fillId="0" borderId="1" xfId="2" applyFont="1" applyBorder="1" applyAlignment="1">
      <alignment horizontal="center" vertical="center" shrinkToFit="1"/>
    </xf>
    <xf numFmtId="0" fontId="18" fillId="0" borderId="13" xfId="2" applyFont="1" applyBorder="1" applyAlignment="1">
      <alignment horizontal="center" vertical="center" shrinkToFit="1"/>
    </xf>
    <xf numFmtId="200" fontId="18" fillId="0" borderId="13" xfId="2" applyNumberFormat="1" applyFont="1" applyBorder="1" applyAlignment="1">
      <alignment horizontal="center" vertical="center" shrinkToFit="1"/>
    </xf>
    <xf numFmtId="200" fontId="18" fillId="0" borderId="17" xfId="2" applyNumberFormat="1" applyFont="1" applyBorder="1" applyAlignment="1">
      <alignment horizontal="center" vertical="center" shrinkToFit="1"/>
    </xf>
    <xf numFmtId="0" fontId="24" fillId="0" borderId="13" xfId="2" applyFont="1" applyFill="1" applyBorder="1" applyAlignment="1">
      <alignment vertical="center" shrinkToFit="1"/>
    </xf>
    <xf numFmtId="0" fontId="24" fillId="0" borderId="17" xfId="2" applyFont="1" applyFill="1" applyBorder="1" applyAlignment="1">
      <alignment vertical="center" shrinkToFit="1"/>
    </xf>
    <xf numFmtId="0" fontId="18" fillId="3" borderId="13" xfId="2" applyFont="1" applyFill="1" applyBorder="1" applyAlignment="1">
      <alignment horizontal="center" vertical="center" shrinkToFit="1"/>
    </xf>
    <xf numFmtId="0" fontId="18" fillId="3" borderId="17" xfId="2" applyFont="1" applyFill="1" applyBorder="1" applyAlignment="1">
      <alignment horizontal="center" vertical="center" shrinkToFit="1"/>
    </xf>
    <xf numFmtId="0" fontId="18" fillId="3" borderId="3" xfId="2" applyFont="1" applyFill="1" applyBorder="1" applyAlignment="1">
      <alignment horizontal="center" vertical="center" shrinkToFit="1"/>
    </xf>
    <xf numFmtId="181" fontId="18" fillId="0" borderId="0" xfId="2" applyNumberFormat="1" applyFont="1" applyBorder="1" applyAlignment="1">
      <alignment horizontal="center" vertical="center" shrinkToFit="1"/>
    </xf>
    <xf numFmtId="196" fontId="16" fillId="0" borderId="37" xfId="2" applyNumberFormat="1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left" vertical="center" shrinkToFit="1"/>
    </xf>
    <xf numFmtId="0" fontId="19" fillId="0" borderId="3" xfId="0" applyFont="1" applyBorder="1" applyAlignment="1">
      <alignment horizontal="left" vertical="center" shrinkToFit="1"/>
    </xf>
    <xf numFmtId="196" fontId="16" fillId="3" borderId="28" xfId="2" applyNumberFormat="1" applyFont="1" applyFill="1" applyBorder="1" applyAlignment="1">
      <alignment horizontal="center" vertical="center" shrinkToFit="1"/>
    </xf>
    <xf numFmtId="0" fontId="19" fillId="3" borderId="17" xfId="0" applyFont="1" applyFill="1" applyBorder="1" applyAlignment="1">
      <alignment vertical="center" shrinkToFit="1"/>
    </xf>
    <xf numFmtId="0" fontId="19" fillId="3" borderId="63" xfId="0" applyFont="1" applyFill="1" applyBorder="1" applyAlignment="1">
      <alignment vertical="center" shrinkToFit="1"/>
    </xf>
    <xf numFmtId="196" fontId="16" fillId="3" borderId="17" xfId="2" applyNumberFormat="1" applyFont="1" applyFill="1" applyBorder="1" applyAlignment="1">
      <alignment horizontal="center" vertical="center" shrinkToFit="1"/>
    </xf>
    <xf numFmtId="196" fontId="16" fillId="0" borderId="37" xfId="2" applyNumberFormat="1" applyFont="1" applyBorder="1" applyAlignment="1">
      <alignment vertical="center" shrinkToFit="1"/>
    </xf>
    <xf numFmtId="0" fontId="19" fillId="0" borderId="39" xfId="0" applyFont="1" applyBorder="1" applyAlignment="1">
      <alignment vertical="center" shrinkToFit="1"/>
    </xf>
    <xf numFmtId="0" fontId="18" fillId="3" borderId="1" xfId="2" applyNumberFormat="1" applyFont="1" applyFill="1" applyBorder="1" applyAlignment="1">
      <alignment horizontal="center" vertical="center"/>
    </xf>
    <xf numFmtId="0" fontId="24" fillId="0" borderId="1" xfId="2" applyNumberFormat="1" applyFont="1" applyBorder="1" applyAlignment="1">
      <alignment horizontal="center" vertical="center" shrinkToFit="1"/>
    </xf>
    <xf numFmtId="0" fontId="24" fillId="0" borderId="43" xfId="2" applyNumberFormat="1" applyFont="1" applyBorder="1" applyAlignment="1">
      <alignment horizontal="center" vertical="center" shrinkToFit="1"/>
    </xf>
    <xf numFmtId="0" fontId="16" fillId="0" borderId="56" xfId="2" applyFont="1" applyBorder="1" applyAlignment="1">
      <alignment horizontal="center" vertical="center" shrinkToFit="1"/>
    </xf>
    <xf numFmtId="0" fontId="16" fillId="0" borderId="23" xfId="2" applyFont="1" applyBorder="1" applyAlignment="1">
      <alignment horizontal="center" vertical="center" shrinkToFit="1"/>
    </xf>
    <xf numFmtId="187" fontId="21" fillId="0" borderId="23" xfId="2" applyNumberFormat="1" applyFont="1" applyBorder="1" applyAlignment="1">
      <alignment horizontal="center" vertical="center" shrinkToFit="1"/>
    </xf>
    <xf numFmtId="187" fontId="21" fillId="0" borderId="57" xfId="2" applyNumberFormat="1" applyFont="1" applyBorder="1" applyAlignment="1">
      <alignment horizontal="center" vertical="center" shrinkToFit="1"/>
    </xf>
    <xf numFmtId="0" fontId="18" fillId="0" borderId="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 shrinkToFit="1"/>
    </xf>
    <xf numFmtId="0" fontId="18" fillId="0" borderId="6" xfId="2" applyFont="1" applyBorder="1" applyAlignment="1">
      <alignment horizontal="center" vertical="center" shrinkToFit="1"/>
    </xf>
    <xf numFmtId="0" fontId="18" fillId="0" borderId="58" xfId="2" applyFont="1" applyBorder="1" applyAlignment="1">
      <alignment horizontal="center" vertical="center" shrinkToFit="1"/>
    </xf>
    <xf numFmtId="0" fontId="18" fillId="0" borderId="42" xfId="2" applyFont="1" applyBorder="1" applyAlignment="1">
      <alignment horizontal="center" vertical="center" shrinkToFit="1"/>
    </xf>
    <xf numFmtId="0" fontId="18" fillId="0" borderId="30" xfId="2" applyFont="1" applyBorder="1" applyAlignment="1">
      <alignment horizontal="center" vertical="center" shrinkToFit="1"/>
    </xf>
    <xf numFmtId="0" fontId="18" fillId="0" borderId="59" xfId="2" applyFont="1" applyBorder="1" applyAlignment="1">
      <alignment horizontal="center" vertical="center" shrinkToFit="1"/>
    </xf>
    <xf numFmtId="0" fontId="18" fillId="0" borderId="33" xfId="2" applyFont="1" applyBorder="1" applyAlignment="1">
      <alignment horizontal="center" vertical="center" shrinkToFit="1"/>
    </xf>
    <xf numFmtId="0" fontId="18" fillId="0" borderId="60" xfId="2" applyFont="1" applyBorder="1" applyAlignment="1">
      <alignment horizontal="center" vertical="center" shrinkToFit="1"/>
    </xf>
    <xf numFmtId="0" fontId="18" fillId="0" borderId="33" xfId="2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 wrapText="1"/>
    </xf>
    <xf numFmtId="0" fontId="18" fillId="0" borderId="20" xfId="2" applyFont="1" applyBorder="1" applyAlignment="1">
      <alignment horizontal="center" vertical="center" wrapText="1"/>
    </xf>
    <xf numFmtId="0" fontId="18" fillId="0" borderId="60" xfId="2" applyFont="1" applyBorder="1" applyAlignment="1">
      <alignment horizontal="center" vertical="center" wrapText="1"/>
    </xf>
    <xf numFmtId="0" fontId="18" fillId="0" borderId="30" xfId="2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196" fontId="16" fillId="0" borderId="41" xfId="2" applyNumberFormat="1" applyFont="1" applyBorder="1" applyAlignment="1">
      <alignment horizontal="center" vertical="center"/>
    </xf>
    <xf numFmtId="196" fontId="16" fillId="0" borderId="6" xfId="2" applyNumberFormat="1" applyFont="1" applyBorder="1" applyAlignment="1">
      <alignment horizontal="center" vertical="center"/>
    </xf>
    <xf numFmtId="196" fontId="16" fillId="0" borderId="61" xfId="2" applyNumberFormat="1" applyFont="1" applyBorder="1" applyAlignment="1">
      <alignment horizontal="center" vertical="center"/>
    </xf>
    <xf numFmtId="196" fontId="16" fillId="0" borderId="42" xfId="2" applyNumberFormat="1" applyFont="1" applyBorder="1" applyAlignment="1">
      <alignment horizontal="center" vertical="center"/>
    </xf>
    <xf numFmtId="196" fontId="16" fillId="0" borderId="30" xfId="2" applyNumberFormat="1" applyFont="1" applyBorder="1" applyAlignment="1">
      <alignment horizontal="center" vertical="center"/>
    </xf>
    <xf numFmtId="196" fontId="16" fillId="0" borderId="62" xfId="2" applyNumberFormat="1" applyFont="1" applyBorder="1" applyAlignment="1">
      <alignment horizontal="center" vertical="center"/>
    </xf>
    <xf numFmtId="0" fontId="22" fillId="0" borderId="30" xfId="2" applyFont="1" applyBorder="1" applyAlignment="1">
      <alignment horizontal="left" vertical="center" wrapText="1"/>
    </xf>
    <xf numFmtId="0" fontId="22" fillId="0" borderId="0" xfId="2" applyFont="1" applyBorder="1" applyAlignment="1">
      <alignment horizontal="left" vertical="center" wrapText="1"/>
    </xf>
    <xf numFmtId="0" fontId="24" fillId="3" borderId="13" xfId="2" applyFont="1" applyFill="1" applyBorder="1" applyAlignment="1">
      <alignment vertical="center" shrinkToFit="1"/>
    </xf>
    <xf numFmtId="0" fontId="24" fillId="3" borderId="17" xfId="2" applyFont="1" applyFill="1" applyBorder="1" applyAlignment="1">
      <alignment vertical="center" shrinkToFit="1"/>
    </xf>
    <xf numFmtId="0" fontId="16" fillId="3" borderId="13" xfId="2" applyFont="1" applyFill="1" applyBorder="1" applyAlignment="1">
      <alignment vertical="center" shrinkToFit="1"/>
    </xf>
    <xf numFmtId="0" fontId="16" fillId="3" borderId="17" xfId="2" applyFont="1" applyFill="1" applyBorder="1" applyAlignment="1">
      <alignment vertical="center" shrinkToFit="1"/>
    </xf>
    <xf numFmtId="0" fontId="18" fillId="0" borderId="13" xfId="2" applyNumberFormat="1" applyFont="1" applyBorder="1" applyAlignment="1">
      <alignment horizontal="center" vertical="center" shrinkToFit="1"/>
    </xf>
    <xf numFmtId="0" fontId="18" fillId="0" borderId="17" xfId="2" applyNumberFormat="1" applyFont="1" applyBorder="1" applyAlignment="1">
      <alignment horizontal="center" vertical="center" shrinkToFit="1"/>
    </xf>
    <xf numFmtId="0" fontId="24" fillId="0" borderId="13" xfId="2" applyFont="1" applyBorder="1" applyAlignment="1">
      <alignment vertical="center" shrinkToFit="1"/>
    </xf>
    <xf numFmtId="0" fontId="24" fillId="0" borderId="17" xfId="2" applyFont="1" applyBorder="1" applyAlignment="1">
      <alignment vertical="center" shrinkToFit="1"/>
    </xf>
    <xf numFmtId="0" fontId="24" fillId="3" borderId="42" xfId="2" applyFont="1" applyFill="1" applyBorder="1" applyAlignment="1">
      <alignment vertical="center" shrinkToFit="1"/>
    </xf>
    <xf numFmtId="0" fontId="24" fillId="3" borderId="30" xfId="2" applyFont="1" applyFill="1" applyBorder="1" applyAlignment="1">
      <alignment vertical="center" shrinkToFit="1"/>
    </xf>
    <xf numFmtId="0" fontId="18" fillId="3" borderId="68" xfId="2" applyFont="1" applyFill="1" applyBorder="1" applyAlignment="1">
      <alignment horizontal="center" vertical="center" shrinkToFit="1"/>
    </xf>
    <xf numFmtId="0" fontId="18" fillId="3" borderId="69" xfId="2" applyFont="1" applyFill="1" applyBorder="1" applyAlignment="1">
      <alignment horizontal="center" vertical="center" shrinkToFit="1"/>
    </xf>
    <xf numFmtId="0" fontId="18" fillId="3" borderId="70" xfId="2" applyFont="1" applyFill="1" applyBorder="1" applyAlignment="1">
      <alignment horizontal="center" vertical="center" shrinkToFit="1"/>
    </xf>
    <xf numFmtId="0" fontId="24" fillId="0" borderId="64" xfId="2" applyFont="1" applyBorder="1" applyAlignment="1">
      <alignment vertical="center" shrinkToFit="1"/>
    </xf>
    <xf numFmtId="0" fontId="24" fillId="0" borderId="31" xfId="2" applyFont="1" applyBorder="1" applyAlignment="1">
      <alignment vertical="center" shrinkToFit="1"/>
    </xf>
    <xf numFmtId="0" fontId="24" fillId="0" borderId="67" xfId="2" applyFont="1" applyBorder="1" applyAlignment="1">
      <alignment vertical="center" shrinkToFit="1"/>
    </xf>
    <xf numFmtId="0" fontId="24" fillId="0" borderId="63" xfId="2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7" fillId="0" borderId="0" xfId="2" applyFont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4" fillId="0" borderId="63" xfId="2" applyFont="1" applyFill="1" applyBorder="1" applyAlignment="1">
      <alignment vertical="center" shrinkToFit="1"/>
    </xf>
    <xf numFmtId="0" fontId="18" fillId="3" borderId="13" xfId="0" applyFont="1" applyFill="1" applyBorder="1" applyAlignment="1">
      <alignment horizontal="center" vertical="center" shrinkToFit="1"/>
    </xf>
    <xf numFmtId="0" fontId="18" fillId="3" borderId="17" xfId="0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center" vertical="center" shrinkToFit="1"/>
    </xf>
    <xf numFmtId="196" fontId="16" fillId="0" borderId="6" xfId="2" applyNumberFormat="1" applyFont="1" applyBorder="1" applyAlignment="1">
      <alignment horizontal="center" vertical="center" shrinkToFit="1"/>
    </xf>
    <xf numFmtId="0" fontId="16" fillId="0" borderId="6" xfId="2" applyFont="1" applyBorder="1" applyAlignment="1">
      <alignment vertical="center" shrinkToFit="1"/>
    </xf>
    <xf numFmtId="0" fontId="18" fillId="3" borderId="55" xfId="2" applyNumberFormat="1" applyFont="1" applyFill="1" applyBorder="1" applyAlignment="1">
      <alignment horizontal="center" vertical="center"/>
    </xf>
    <xf numFmtId="187" fontId="21" fillId="0" borderId="44" xfId="2" applyNumberFormat="1" applyFont="1" applyBorder="1" applyAlignment="1">
      <alignment vertical="center" shrinkToFit="1"/>
    </xf>
    <xf numFmtId="0" fontId="16" fillId="3" borderId="13" xfId="2" applyFont="1" applyFill="1" applyBorder="1" applyAlignment="1">
      <alignment horizontal="center" vertical="center" shrinkToFit="1"/>
    </xf>
    <xf numFmtId="0" fontId="16" fillId="3" borderId="17" xfId="2" applyFont="1" applyFill="1" applyBorder="1" applyAlignment="1">
      <alignment horizontal="center" vertical="center" shrinkToFit="1"/>
    </xf>
    <xf numFmtId="0" fontId="16" fillId="0" borderId="28" xfId="2" applyFont="1" applyBorder="1" applyAlignment="1">
      <alignment vertical="center" shrinkToFit="1"/>
    </xf>
    <xf numFmtId="0" fontId="16" fillId="0" borderId="17" xfId="2" applyFont="1" applyBorder="1" applyAlignment="1">
      <alignment vertical="center" shrinkToFit="1"/>
    </xf>
    <xf numFmtId="0" fontId="16" fillId="0" borderId="3" xfId="2" applyFont="1" applyBorder="1" applyAlignment="1">
      <alignment vertical="center" shrinkToFit="1"/>
    </xf>
    <xf numFmtId="196" fontId="16" fillId="3" borderId="63" xfId="2" applyNumberFormat="1" applyFont="1" applyFill="1" applyBorder="1" applyAlignment="1">
      <alignment horizontal="center" vertical="center" shrinkToFit="1"/>
    </xf>
    <xf numFmtId="196" fontId="16" fillId="0" borderId="38" xfId="2" applyNumberFormat="1" applyFont="1" applyBorder="1" applyAlignment="1">
      <alignment horizontal="center" vertical="center" shrinkToFit="1"/>
    </xf>
    <xf numFmtId="196" fontId="16" fillId="0" borderId="39" xfId="2" applyNumberFormat="1" applyFont="1" applyBorder="1" applyAlignment="1">
      <alignment horizontal="center" vertical="center" shrinkToFit="1"/>
    </xf>
    <xf numFmtId="0" fontId="18" fillId="0" borderId="30" xfId="2" applyNumberFormat="1" applyFont="1" applyBorder="1" applyAlignment="1">
      <alignment horizontal="center" vertical="center" shrinkToFit="1"/>
    </xf>
    <xf numFmtId="0" fontId="16" fillId="3" borderId="63" xfId="2" applyFont="1" applyFill="1" applyBorder="1" applyAlignment="1">
      <alignment vertical="center" shrinkToFit="1"/>
    </xf>
    <xf numFmtId="196" fontId="16" fillId="3" borderId="13" xfId="2" applyNumberFormat="1" applyFont="1" applyFill="1" applyBorder="1" applyAlignment="1">
      <alignment horizontal="center" vertical="center" shrinkToFit="1"/>
    </xf>
    <xf numFmtId="0" fontId="19" fillId="0" borderId="6" xfId="0" applyFont="1" applyBorder="1" applyAlignment="1">
      <alignment vertical="center" shrinkToFit="1"/>
    </xf>
    <xf numFmtId="0" fontId="19" fillId="0" borderId="6" xfId="0" applyFont="1" applyBorder="1" applyAlignment="1">
      <alignment horizontal="center" vertical="center" shrinkToFit="1"/>
    </xf>
    <xf numFmtId="0" fontId="18" fillId="0" borderId="17" xfId="2" applyFont="1" applyBorder="1" applyAlignment="1">
      <alignment horizontal="center" vertical="center" shrinkToFit="1"/>
    </xf>
    <xf numFmtId="183" fontId="18" fillId="0" borderId="0" xfId="2" applyNumberFormat="1" applyFont="1" applyBorder="1" applyAlignment="1">
      <alignment horizontal="center" vertical="center" shrinkToFit="1"/>
    </xf>
    <xf numFmtId="0" fontId="16" fillId="0" borderId="0" xfId="2" applyFont="1" applyBorder="1" applyAlignment="1">
      <alignment horizontal="center" vertical="center" shrinkToFit="1"/>
    </xf>
    <xf numFmtId="0" fontId="26" fillId="0" borderId="13" xfId="2" applyFont="1" applyBorder="1" applyAlignment="1">
      <alignment vertical="center" shrinkToFit="1"/>
    </xf>
    <xf numFmtId="0" fontId="26" fillId="0" borderId="17" xfId="2" applyFont="1" applyBorder="1" applyAlignment="1">
      <alignment vertical="center" shrinkToFit="1"/>
    </xf>
    <xf numFmtId="0" fontId="26" fillId="0" borderId="63" xfId="2" applyFont="1" applyBorder="1" applyAlignment="1">
      <alignment vertical="center" shrinkToFit="1"/>
    </xf>
    <xf numFmtId="0" fontId="21" fillId="0" borderId="13" xfId="2" applyFont="1" applyBorder="1" applyAlignment="1">
      <alignment vertical="center" shrinkToFit="1"/>
    </xf>
    <xf numFmtId="0" fontId="21" fillId="0" borderId="17" xfId="2" applyFont="1" applyBorder="1" applyAlignment="1">
      <alignment vertical="center" shrinkToFit="1"/>
    </xf>
    <xf numFmtId="0" fontId="21" fillId="0" borderId="63" xfId="2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65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6" fillId="3" borderId="42" xfId="2" applyFont="1" applyFill="1" applyBorder="1" applyAlignment="1">
      <alignment horizontal="center" vertical="center" shrinkToFit="1"/>
    </xf>
    <xf numFmtId="0" fontId="16" fillId="3" borderId="30" xfId="2" applyFont="1" applyFill="1" applyBorder="1" applyAlignment="1">
      <alignment horizontal="center" vertical="center" shrinkToFit="1"/>
    </xf>
    <xf numFmtId="0" fontId="22" fillId="0" borderId="0" xfId="2" applyFont="1" applyAlignment="1">
      <alignment horizontal="left" vertical="center" shrinkToFit="1"/>
    </xf>
    <xf numFmtId="0" fontId="23" fillId="0" borderId="0" xfId="0" applyFont="1" applyAlignment="1">
      <alignment vertical="center"/>
    </xf>
    <xf numFmtId="0" fontId="23" fillId="0" borderId="0" xfId="2" applyFont="1" applyBorder="1" applyAlignment="1">
      <alignment vertical="center" wrapText="1"/>
    </xf>
    <xf numFmtId="0" fontId="18" fillId="3" borderId="64" xfId="2" applyFont="1" applyFill="1" applyBorder="1" applyAlignment="1">
      <alignment horizontal="center" vertical="center" shrinkToFit="1"/>
    </xf>
    <xf numFmtId="0" fontId="18" fillId="3" borderId="31" xfId="2" applyFont="1" applyFill="1" applyBorder="1" applyAlignment="1">
      <alignment horizontal="center" vertical="center" shrinkToFit="1"/>
    </xf>
    <xf numFmtId="0" fontId="18" fillId="3" borderId="26" xfId="2" applyFont="1" applyFill="1" applyBorder="1" applyAlignment="1">
      <alignment horizontal="center" vertical="center" shrinkToFit="1"/>
    </xf>
    <xf numFmtId="0" fontId="23" fillId="0" borderId="30" xfId="2" applyFont="1" applyBorder="1" applyAlignment="1">
      <alignment vertical="center"/>
    </xf>
    <xf numFmtId="0" fontId="16" fillId="3" borderId="68" xfId="2" applyFont="1" applyFill="1" applyBorder="1" applyAlignment="1">
      <alignment vertical="center" shrinkToFit="1"/>
    </xf>
    <xf numFmtId="0" fontId="16" fillId="3" borderId="69" xfId="2" applyFont="1" applyFill="1" applyBorder="1" applyAlignment="1">
      <alignment vertical="center" shrinkToFit="1"/>
    </xf>
    <xf numFmtId="0" fontId="16" fillId="3" borderId="74" xfId="2" applyFont="1" applyFill="1" applyBorder="1" applyAlignment="1">
      <alignment vertical="center" shrinkToFit="1"/>
    </xf>
    <xf numFmtId="0" fontId="24" fillId="0" borderId="41" xfId="2" applyFont="1" applyBorder="1" applyAlignment="1">
      <alignment vertical="center" shrinkToFit="1"/>
    </xf>
    <xf numFmtId="0" fontId="24" fillId="0" borderId="6" xfId="2" applyFont="1" applyBorder="1" applyAlignment="1">
      <alignment vertical="center" shrinkToFit="1"/>
    </xf>
    <xf numFmtId="0" fontId="22" fillId="0" borderId="30" xfId="2" applyFont="1" applyBorder="1" applyAlignment="1">
      <alignment horizontal="left" vertical="center"/>
    </xf>
    <xf numFmtId="0" fontId="16" fillId="0" borderId="0" xfId="2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182" fontId="18" fillId="0" borderId="0" xfId="2" applyNumberFormat="1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left" shrinkToFit="1"/>
    </xf>
    <xf numFmtId="0" fontId="27" fillId="0" borderId="0" xfId="2" applyFont="1" applyBorder="1" applyAlignment="1">
      <alignment horizontal="center" vertical="center" wrapText="1"/>
    </xf>
    <xf numFmtId="0" fontId="26" fillId="0" borderId="0" xfId="2" applyFont="1" applyBorder="1" applyAlignment="1">
      <alignment horizontal="center" vertical="center" shrinkToFit="1"/>
    </xf>
    <xf numFmtId="0" fontId="20" fillId="0" borderId="0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19" fillId="0" borderId="1" xfId="1" applyFont="1" applyBorder="1" applyAlignment="1">
      <alignment vertical="center" shrinkToFit="1"/>
    </xf>
    <xf numFmtId="0" fontId="20" fillId="0" borderId="12" xfId="1" applyFont="1" applyBorder="1" applyAlignment="1">
      <alignment horizontal="center" vertical="center" wrapText="1" shrinkToFit="1"/>
    </xf>
    <xf numFmtId="0" fontId="20" fillId="0" borderId="4" xfId="1" applyFont="1" applyBorder="1" applyAlignment="1">
      <alignment horizontal="center" vertical="center" wrapText="1" shrinkToFit="1"/>
    </xf>
    <xf numFmtId="0" fontId="19" fillId="0" borderId="41" xfId="1" applyFont="1" applyBorder="1" applyAlignment="1">
      <alignment horizontal="center" vertical="center" shrinkToFit="1"/>
    </xf>
    <xf numFmtId="0" fontId="19" fillId="0" borderId="6" xfId="1" applyFont="1" applyBorder="1" applyAlignment="1">
      <alignment horizontal="center" vertical="center" shrinkToFit="1"/>
    </xf>
    <xf numFmtId="0" fontId="19" fillId="0" borderId="58" xfId="1" applyFont="1" applyBorder="1" applyAlignment="1">
      <alignment horizontal="center" vertical="center" shrinkToFit="1"/>
    </xf>
    <xf numFmtId="0" fontId="19" fillId="0" borderId="42" xfId="1" applyFont="1" applyBorder="1" applyAlignment="1">
      <alignment horizontal="center" vertical="center" shrinkToFit="1"/>
    </xf>
    <xf numFmtId="0" fontId="19" fillId="0" borderId="30" xfId="1" applyFont="1" applyBorder="1" applyAlignment="1">
      <alignment horizontal="center" vertical="center" shrinkToFit="1"/>
    </xf>
    <xf numFmtId="0" fontId="19" fillId="0" borderId="59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wrapText="1" shrinkToFit="1"/>
    </xf>
    <xf numFmtId="0" fontId="18" fillId="3" borderId="0" xfId="0" applyFont="1" applyFill="1" applyBorder="1" applyAlignment="1">
      <alignment horizontal="center" vertical="center" shrinkToFit="1"/>
    </xf>
    <xf numFmtId="0" fontId="18" fillId="3" borderId="7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66" xfId="0" applyFont="1" applyFill="1" applyBorder="1" applyAlignment="1">
      <alignment horizontal="center" vertical="center" shrinkToFit="1"/>
    </xf>
    <xf numFmtId="0" fontId="18" fillId="3" borderId="72" xfId="0" applyFont="1" applyFill="1" applyBorder="1" applyAlignment="1">
      <alignment horizontal="center" vertical="center" shrinkToFit="1"/>
    </xf>
    <xf numFmtId="0" fontId="18" fillId="3" borderId="66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 wrapText="1" shrinkToFit="1"/>
    </xf>
    <xf numFmtId="0" fontId="19" fillId="0" borderId="4" xfId="1" applyFont="1" applyBorder="1" applyAlignment="1">
      <alignment horizontal="center" vertical="center" wrapText="1" shrinkToFit="1"/>
    </xf>
    <xf numFmtId="0" fontId="19" fillId="0" borderId="20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25" fillId="0" borderId="12" xfId="2" applyFont="1" applyBorder="1" applyAlignment="1">
      <alignment horizontal="center" vertical="center" wrapText="1" shrinkToFit="1"/>
    </xf>
    <xf numFmtId="0" fontId="25" fillId="0" borderId="4" xfId="2" applyFont="1" applyBorder="1" applyAlignment="1">
      <alignment horizontal="center" vertical="center" wrapText="1" shrinkToFit="1"/>
    </xf>
    <xf numFmtId="0" fontId="19" fillId="0" borderId="33" xfId="1" applyFont="1" applyBorder="1" applyAlignment="1">
      <alignment horizontal="center" vertical="center" shrinkToFit="1"/>
    </xf>
    <xf numFmtId="0" fontId="19" fillId="0" borderId="60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 shrinkToFit="1"/>
    </xf>
    <xf numFmtId="0" fontId="18" fillId="3" borderId="0" xfId="0" applyFont="1" applyFill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7" fillId="0" borderId="0" xfId="0" applyFont="1" applyAlignment="1">
      <alignment vertical="center" wrapText="1" shrinkToFit="1"/>
    </xf>
    <xf numFmtId="0" fontId="19" fillId="0" borderId="12" xfId="1" applyFont="1" applyBorder="1" applyAlignment="1">
      <alignment vertical="center" shrinkToFit="1"/>
    </xf>
    <xf numFmtId="0" fontId="18" fillId="3" borderId="42" xfId="2" applyFont="1" applyFill="1" applyBorder="1" applyAlignment="1">
      <alignment horizontal="center" vertical="center" shrinkToFit="1"/>
    </xf>
    <xf numFmtId="0" fontId="18" fillId="3" borderId="30" xfId="2" applyFont="1" applyFill="1" applyBorder="1" applyAlignment="1">
      <alignment horizontal="center" vertical="center" shrinkToFit="1"/>
    </xf>
    <xf numFmtId="0" fontId="18" fillId="3" borderId="5" xfId="2" applyFont="1" applyFill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wrapText="1"/>
    </xf>
    <xf numFmtId="0" fontId="18" fillId="3" borderId="41" xfId="2" applyFont="1" applyFill="1" applyBorder="1" applyAlignment="1">
      <alignment horizontal="center" vertical="center" shrinkToFit="1"/>
    </xf>
    <xf numFmtId="0" fontId="18" fillId="3" borderId="6" xfId="2" applyFont="1" applyFill="1" applyBorder="1" applyAlignment="1">
      <alignment horizontal="center" vertical="center" shrinkToFit="1"/>
    </xf>
    <xf numFmtId="0" fontId="18" fillId="3" borderId="20" xfId="2" applyFont="1" applyFill="1" applyBorder="1" applyAlignment="1">
      <alignment horizontal="center" vertical="center" shrinkToFit="1"/>
    </xf>
    <xf numFmtId="196" fontId="18" fillId="0" borderId="56" xfId="2" applyNumberFormat="1" applyFont="1" applyBorder="1" applyAlignment="1">
      <alignment horizontal="center" vertical="center"/>
    </xf>
    <xf numFmtId="196" fontId="18" fillId="0" borderId="23" xfId="2" applyNumberFormat="1" applyFont="1" applyBorder="1" applyAlignment="1">
      <alignment horizontal="center" vertical="center"/>
    </xf>
    <xf numFmtId="196" fontId="18" fillId="0" borderId="57" xfId="2" applyNumberFormat="1" applyFont="1" applyBorder="1" applyAlignment="1">
      <alignment horizontal="center" vertical="center"/>
    </xf>
    <xf numFmtId="0" fontId="16" fillId="0" borderId="55" xfId="2" applyFont="1" applyBorder="1" applyAlignment="1">
      <alignment horizontal="center" vertical="center" shrinkToFit="1"/>
    </xf>
    <xf numFmtId="0" fontId="16" fillId="0" borderId="1" xfId="2" applyFont="1" applyBorder="1" applyAlignment="1">
      <alignment horizontal="center" vertical="center" shrinkToFit="1"/>
    </xf>
    <xf numFmtId="187" fontId="18" fillId="3" borderId="13" xfId="2" applyNumberFormat="1" applyFont="1" applyFill="1" applyBorder="1" applyAlignment="1">
      <alignment horizontal="center" vertical="center" shrinkToFit="1"/>
    </xf>
    <xf numFmtId="187" fontId="18" fillId="3" borderId="17" xfId="2" applyNumberFormat="1" applyFont="1" applyFill="1" applyBorder="1" applyAlignment="1">
      <alignment horizontal="center" vertical="center" shrinkToFit="1"/>
    </xf>
    <xf numFmtId="187" fontId="18" fillId="3" borderId="3" xfId="2" applyNumberFormat="1" applyFont="1" applyFill="1" applyBorder="1" applyAlignment="1">
      <alignment horizontal="center" vertical="center" shrinkToFit="1"/>
    </xf>
    <xf numFmtId="0" fontId="18" fillId="0" borderId="45" xfId="2" applyNumberFormat="1" applyFont="1" applyBorder="1" applyAlignment="1">
      <alignment horizontal="center" vertical="center"/>
    </xf>
    <xf numFmtId="0" fontId="18" fillId="0" borderId="27" xfId="2" applyNumberFormat="1" applyFont="1" applyBorder="1" applyAlignment="1">
      <alignment horizontal="center" vertical="center"/>
    </xf>
    <xf numFmtId="0" fontId="18" fillId="0" borderId="27" xfId="2" applyFont="1" applyBorder="1" applyAlignment="1">
      <alignment horizontal="center" vertical="center" shrinkToFit="1"/>
    </xf>
    <xf numFmtId="0" fontId="18" fillId="0" borderId="40" xfId="2" applyFont="1" applyBorder="1" applyAlignment="1">
      <alignment horizontal="center" vertical="center" shrinkToFit="1"/>
    </xf>
    <xf numFmtId="0" fontId="23" fillId="3" borderId="30" xfId="2" applyFont="1" applyFill="1" applyBorder="1" applyAlignment="1">
      <alignment vertical="center"/>
    </xf>
    <xf numFmtId="0" fontId="18" fillId="0" borderId="20" xfId="2" applyFont="1" applyBorder="1" applyAlignment="1">
      <alignment horizontal="center" vertical="center" shrinkToFit="1"/>
    </xf>
    <xf numFmtId="0" fontId="18" fillId="0" borderId="21" xfId="2" applyFont="1" applyBorder="1" applyAlignment="1">
      <alignment horizontal="center" vertical="center" shrinkToFit="1"/>
    </xf>
    <xf numFmtId="0" fontId="18" fillId="0" borderId="0" xfId="2" applyFont="1" applyBorder="1" applyAlignment="1">
      <alignment horizontal="center" vertical="center" shrinkToFit="1"/>
    </xf>
    <xf numFmtId="0" fontId="18" fillId="0" borderId="7" xfId="2" applyFont="1" applyBorder="1" applyAlignment="1">
      <alignment horizontal="center" vertical="center" shrinkToFit="1"/>
    </xf>
    <xf numFmtId="0" fontId="18" fillId="0" borderId="5" xfId="2" applyFont="1" applyBorder="1" applyAlignment="1">
      <alignment horizontal="center" vertical="center" shrinkToFit="1"/>
    </xf>
    <xf numFmtId="0" fontId="18" fillId="0" borderId="41" xfId="2" applyFont="1" applyBorder="1" applyAlignment="1">
      <alignment horizontal="center" vertical="center" wrapText="1" shrinkToFit="1"/>
    </xf>
    <xf numFmtId="0" fontId="18" fillId="0" borderId="6" xfId="2" applyFont="1" applyBorder="1" applyAlignment="1">
      <alignment horizontal="center" vertical="center" wrapText="1" shrinkToFit="1"/>
    </xf>
    <xf numFmtId="0" fontId="18" fillId="0" borderId="20" xfId="2" applyFont="1" applyBorder="1" applyAlignment="1">
      <alignment horizontal="center" vertical="center" wrapText="1" shrinkToFit="1"/>
    </xf>
    <xf numFmtId="0" fontId="18" fillId="0" borderId="21" xfId="2" applyFont="1" applyBorder="1" applyAlignment="1">
      <alignment horizontal="center" vertical="center" wrapText="1" shrinkToFit="1"/>
    </xf>
    <xf numFmtId="0" fontId="18" fillId="0" borderId="0" xfId="2" applyFont="1" applyBorder="1" applyAlignment="1">
      <alignment horizontal="center" vertical="center" wrapText="1" shrinkToFit="1"/>
    </xf>
    <xf numFmtId="0" fontId="18" fillId="0" borderId="7" xfId="2" applyFont="1" applyBorder="1" applyAlignment="1">
      <alignment horizontal="center" vertical="center" wrapText="1" shrinkToFit="1"/>
    </xf>
    <xf numFmtId="0" fontId="18" fillId="0" borderId="42" xfId="2" applyFont="1" applyBorder="1" applyAlignment="1">
      <alignment horizontal="center" vertical="center" wrapText="1" shrinkToFit="1"/>
    </xf>
    <xf numFmtId="0" fontId="18" fillId="0" borderId="30" xfId="2" applyFont="1" applyBorder="1" applyAlignment="1">
      <alignment horizontal="center" vertical="center" wrapText="1" shrinkToFit="1"/>
    </xf>
    <xf numFmtId="0" fontId="18" fillId="0" borderId="5" xfId="2" applyFont="1" applyBorder="1" applyAlignment="1">
      <alignment horizontal="center" vertical="center" wrapText="1" shrinkToFit="1"/>
    </xf>
    <xf numFmtId="0" fontId="18" fillId="3" borderId="13" xfId="2" applyFont="1" applyFill="1" applyBorder="1" applyAlignment="1">
      <alignment horizontal="center" vertical="center"/>
    </xf>
    <xf numFmtId="0" fontId="18" fillId="3" borderId="17" xfId="2" applyFont="1" applyFill="1" applyBorder="1" applyAlignment="1">
      <alignment horizontal="center" vertical="center"/>
    </xf>
    <xf numFmtId="0" fontId="18" fillId="3" borderId="3" xfId="2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center" vertical="center" shrinkToFit="1"/>
    </xf>
    <xf numFmtId="0" fontId="23" fillId="0" borderId="41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0" fontId="23" fillId="0" borderId="20" xfId="2" applyFont="1" applyBorder="1" applyAlignment="1">
      <alignment horizontal="center" vertical="center" wrapText="1"/>
    </xf>
    <xf numFmtId="0" fontId="23" fillId="0" borderId="42" xfId="2" applyFont="1" applyBorder="1" applyAlignment="1">
      <alignment horizontal="center" vertical="center" wrapText="1"/>
    </xf>
    <xf numFmtId="0" fontId="23" fillId="0" borderId="30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18" fillId="0" borderId="17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187" fontId="21" fillId="0" borderId="1" xfId="2" applyNumberFormat="1" applyFont="1" applyBorder="1" applyAlignment="1">
      <alignment horizontal="center" vertical="center" shrinkToFit="1"/>
    </xf>
    <xf numFmtId="187" fontId="21" fillId="0" borderId="43" xfId="2" applyNumberFormat="1" applyFont="1" applyBorder="1" applyAlignment="1">
      <alignment horizontal="center" vertical="center" shrinkToFit="1"/>
    </xf>
    <xf numFmtId="187" fontId="21" fillId="0" borderId="45" xfId="2" applyNumberFormat="1" applyFont="1" applyBorder="1" applyAlignment="1">
      <alignment horizontal="center" vertical="center" shrinkToFit="1"/>
    </xf>
    <xf numFmtId="187" fontId="21" fillId="0" borderId="27" xfId="2" applyNumberFormat="1" applyFont="1" applyBorder="1" applyAlignment="1">
      <alignment horizontal="center" vertical="center" shrinkToFit="1"/>
    </xf>
    <xf numFmtId="187" fontId="16" fillId="0" borderId="27" xfId="2" applyNumberFormat="1" applyFont="1" applyBorder="1" applyAlignment="1">
      <alignment horizontal="center" vertical="center" shrinkToFit="1"/>
    </xf>
    <xf numFmtId="0" fontId="16" fillId="0" borderId="27" xfId="2" applyFont="1" applyBorder="1" applyAlignment="1">
      <alignment horizontal="center" vertical="center" shrinkToFit="1"/>
    </xf>
    <xf numFmtId="0" fontId="16" fillId="0" borderId="40" xfId="2" applyFont="1" applyBorder="1" applyAlignment="1">
      <alignment horizontal="center" vertical="center" shrinkToFit="1"/>
    </xf>
    <xf numFmtId="0" fontId="16" fillId="0" borderId="46" xfId="2" applyFont="1" applyBorder="1" applyAlignment="1">
      <alignment horizontal="center" shrinkToFit="1"/>
    </xf>
    <xf numFmtId="0" fontId="16" fillId="0" borderId="47" xfId="2" applyFont="1" applyBorder="1" applyAlignment="1">
      <alignment horizontal="center" shrinkToFit="1"/>
    </xf>
    <xf numFmtId="0" fontId="16" fillId="0" borderId="48" xfId="2" applyFont="1" applyBorder="1" applyAlignment="1">
      <alignment horizontal="center" shrinkToFit="1"/>
    </xf>
    <xf numFmtId="0" fontId="16" fillId="0" borderId="49" xfId="2" applyFont="1" applyBorder="1" applyAlignment="1">
      <alignment horizontal="center" shrinkToFit="1"/>
    </xf>
    <xf numFmtId="0" fontId="16" fillId="0" borderId="50" xfId="2" applyFont="1" applyBorder="1" applyAlignment="1">
      <alignment horizontal="center" shrinkToFit="1"/>
    </xf>
    <xf numFmtId="0" fontId="16" fillId="0" borderId="51" xfId="2" applyFont="1" applyBorder="1" applyAlignment="1">
      <alignment horizontal="center" shrinkToFit="1"/>
    </xf>
    <xf numFmtId="0" fontId="16" fillId="0" borderId="52" xfId="2" applyFont="1" applyBorder="1" applyAlignment="1">
      <alignment horizontal="center" shrinkToFit="1"/>
    </xf>
    <xf numFmtId="0" fontId="16" fillId="0" borderId="53" xfId="2" applyFont="1" applyBorder="1" applyAlignment="1">
      <alignment horizontal="center" shrinkToFit="1"/>
    </xf>
    <xf numFmtId="0" fontId="16" fillId="0" borderId="54" xfId="2" applyFont="1" applyBorder="1" applyAlignment="1">
      <alignment horizontal="center" shrinkToFit="1"/>
    </xf>
    <xf numFmtId="0" fontId="18" fillId="0" borderId="3" xfId="2" applyFont="1" applyBorder="1" applyAlignment="1">
      <alignment horizontal="center" vertical="center" shrinkToFit="1"/>
    </xf>
    <xf numFmtId="0" fontId="25" fillId="0" borderId="20" xfId="2" applyFont="1" applyBorder="1" applyAlignment="1">
      <alignment horizontal="center" vertical="center" wrapText="1" shrinkToFit="1"/>
    </xf>
    <xf numFmtId="0" fontId="25" fillId="0" borderId="5" xfId="2" applyFont="1" applyBorder="1" applyAlignment="1">
      <alignment horizontal="center" vertical="center" wrapText="1" shrinkToFit="1"/>
    </xf>
    <xf numFmtId="0" fontId="18" fillId="0" borderId="13" xfId="2" applyFont="1" applyFill="1" applyBorder="1" applyAlignment="1">
      <alignment horizontal="center" vertical="center" wrapText="1"/>
    </xf>
    <xf numFmtId="0" fontId="18" fillId="0" borderId="17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6" fillId="3" borderId="42" xfId="2" applyFont="1" applyFill="1" applyBorder="1" applyAlignment="1">
      <alignment vertical="center" shrinkToFit="1"/>
    </xf>
    <xf numFmtId="0" fontId="16" fillId="3" borderId="30" xfId="2" applyFont="1" applyFill="1" applyBorder="1" applyAlignment="1">
      <alignment vertical="center" shrinkToFit="1"/>
    </xf>
    <xf numFmtId="0" fontId="16" fillId="0" borderId="41" xfId="2" applyFont="1" applyBorder="1" applyAlignment="1">
      <alignment vertical="center" wrapText="1"/>
    </xf>
    <xf numFmtId="0" fontId="16" fillId="0" borderId="6" xfId="2" applyFont="1" applyBorder="1" applyAlignment="1">
      <alignment vertical="center" wrapText="1"/>
    </xf>
    <xf numFmtId="0" fontId="16" fillId="0" borderId="20" xfId="2" applyFont="1" applyBorder="1" applyAlignment="1">
      <alignment vertical="center" wrapText="1"/>
    </xf>
    <xf numFmtId="0" fontId="16" fillId="0" borderId="42" xfId="2" applyFont="1" applyBorder="1" applyAlignment="1">
      <alignment vertical="center" wrapText="1"/>
    </xf>
    <xf numFmtId="0" fontId="16" fillId="0" borderId="30" xfId="2" applyFont="1" applyBorder="1" applyAlignment="1">
      <alignment vertical="center" wrapText="1"/>
    </xf>
    <xf numFmtId="0" fontId="16" fillId="0" borderId="5" xfId="2" applyFont="1" applyBorder="1" applyAlignment="1">
      <alignment vertical="center" wrapText="1"/>
    </xf>
    <xf numFmtId="0" fontId="16" fillId="0" borderId="21" xfId="2" applyFont="1" applyBorder="1" applyAlignment="1">
      <alignment vertical="center" wrapText="1"/>
    </xf>
    <xf numFmtId="0" fontId="16" fillId="0" borderId="0" xfId="2" applyFont="1" applyBorder="1" applyAlignment="1">
      <alignment vertical="center" wrapText="1"/>
    </xf>
    <xf numFmtId="0" fontId="16" fillId="0" borderId="7" xfId="2" applyFont="1" applyBorder="1" applyAlignment="1">
      <alignment vertical="center" wrapText="1"/>
    </xf>
    <xf numFmtId="0" fontId="8" fillId="0" borderId="0" xfId="0" applyFont="1" applyAlignment="1">
      <alignment vertical="center" wrapText="1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9" fillId="0" borderId="3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0" fillId="0" borderId="1" xfId="1" applyFont="1" applyBorder="1" applyAlignment="1">
      <alignment vertical="center" shrinkToFit="1"/>
    </xf>
    <xf numFmtId="0" fontId="0" fillId="0" borderId="1" xfId="1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4" fillId="0" borderId="72" xfId="0" applyFont="1" applyFill="1" applyBorder="1" applyAlignment="1">
      <alignment horizontal="center" vertical="center" shrinkToFit="1"/>
    </xf>
    <xf numFmtId="0" fontId="5" fillId="0" borderId="13" xfId="2" applyNumberFormat="1" applyFont="1" applyBorder="1" applyAlignment="1">
      <alignment vertical="center" shrinkToFit="1"/>
    </xf>
    <xf numFmtId="0" fontId="5" fillId="0" borderId="17" xfId="2" applyNumberFormat="1" applyFont="1" applyBorder="1" applyAlignment="1">
      <alignment vertical="center" shrinkToFit="1"/>
    </xf>
    <xf numFmtId="0" fontId="12" fillId="0" borderId="13" xfId="2" applyFont="1" applyBorder="1" applyAlignment="1">
      <alignment vertical="center" shrinkToFit="1"/>
    </xf>
    <xf numFmtId="0" fontId="12" fillId="0" borderId="17" xfId="2" applyFont="1" applyBorder="1" applyAlignment="1">
      <alignment vertical="center" shrinkToFit="1"/>
    </xf>
    <xf numFmtId="0" fontId="5" fillId="0" borderId="0" xfId="2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wrapText="1" shrinkToFit="1"/>
    </xf>
    <xf numFmtId="0" fontId="3" fillId="0" borderId="4" xfId="1" applyFont="1" applyBorder="1" applyAlignment="1">
      <alignment horizontal="center" vertical="center" wrapText="1" shrinkToFit="1"/>
    </xf>
    <xf numFmtId="0" fontId="0" fillId="0" borderId="41" xfId="1" applyFont="1" applyBorder="1" applyAlignment="1">
      <alignment horizontal="center" vertical="center" shrinkToFit="1"/>
    </xf>
    <xf numFmtId="0" fontId="0" fillId="0" borderId="6" xfId="1" applyFont="1" applyBorder="1" applyAlignment="1">
      <alignment horizontal="center" vertical="center" shrinkToFit="1"/>
    </xf>
    <xf numFmtId="0" fontId="0" fillId="0" borderId="58" xfId="1" applyFont="1" applyBorder="1" applyAlignment="1">
      <alignment horizontal="center" vertical="center" shrinkToFit="1"/>
    </xf>
    <xf numFmtId="0" fontId="0" fillId="0" borderId="42" xfId="1" applyFont="1" applyBorder="1" applyAlignment="1">
      <alignment horizontal="center" vertical="center" shrinkToFit="1"/>
    </xf>
    <xf numFmtId="0" fontId="0" fillId="0" borderId="30" xfId="1" applyFont="1" applyBorder="1" applyAlignment="1">
      <alignment horizontal="center" vertical="center" shrinkToFit="1"/>
    </xf>
    <xf numFmtId="0" fontId="0" fillId="0" borderId="59" xfId="1" applyFont="1" applyBorder="1" applyAlignment="1">
      <alignment horizontal="center" vertical="center" shrinkToFit="1"/>
    </xf>
    <xf numFmtId="0" fontId="0" fillId="0" borderId="33" xfId="1" applyFont="1" applyBorder="1" applyAlignment="1">
      <alignment horizontal="center" vertical="center" shrinkToFit="1"/>
    </xf>
    <xf numFmtId="0" fontId="0" fillId="0" borderId="60" xfId="1" applyFont="1" applyBorder="1" applyAlignment="1">
      <alignment horizontal="center" vertical="center" shrinkToFit="1"/>
    </xf>
    <xf numFmtId="0" fontId="0" fillId="0" borderId="12" xfId="1" applyFont="1" applyBorder="1" applyAlignment="1">
      <alignment horizontal="center" vertical="center" wrapText="1" shrinkToFit="1"/>
    </xf>
    <xf numFmtId="0" fontId="0" fillId="0" borderId="4" xfId="1" applyFont="1" applyBorder="1" applyAlignment="1">
      <alignment horizontal="center" vertical="center" wrapText="1" shrinkToFit="1"/>
    </xf>
    <xf numFmtId="0" fontId="0" fillId="0" borderId="20" xfId="1" applyFont="1" applyBorder="1" applyAlignment="1">
      <alignment horizontal="center" vertical="center" wrapText="1" shrinkToFit="1"/>
    </xf>
    <xf numFmtId="0" fontId="0" fillId="0" borderId="5" xfId="1" applyFont="1" applyBorder="1" applyAlignment="1">
      <alignment horizontal="center" vertical="center" wrapText="1" shrinkToFit="1"/>
    </xf>
    <xf numFmtId="0" fontId="0" fillId="0" borderId="20" xfId="1" applyFont="1" applyBorder="1" applyAlignment="1">
      <alignment horizontal="center" vertical="center" shrinkToFit="1"/>
    </xf>
    <xf numFmtId="0" fontId="0" fillId="0" borderId="5" xfId="1" applyFont="1" applyBorder="1" applyAlignment="1">
      <alignment horizontal="center" vertical="center" shrinkToFit="1"/>
    </xf>
    <xf numFmtId="0" fontId="12" fillId="0" borderId="13" xfId="2" applyFont="1" applyBorder="1" applyAlignment="1">
      <alignment vertical="center"/>
    </xf>
    <xf numFmtId="0" fontId="12" fillId="0" borderId="17" xfId="2" applyFont="1" applyBorder="1" applyAlignment="1">
      <alignment vertical="center"/>
    </xf>
    <xf numFmtId="0" fontId="12" fillId="0" borderId="41" xfId="2" applyFont="1" applyBorder="1" applyAlignment="1">
      <alignment vertical="center" shrinkToFit="1"/>
    </xf>
    <xf numFmtId="0" fontId="12" fillId="0" borderId="6" xfId="2" applyFont="1" applyBorder="1" applyAlignment="1">
      <alignment vertical="center" shrinkToFit="1"/>
    </xf>
    <xf numFmtId="0" fontId="4" fillId="0" borderId="13" xfId="2" applyFont="1" applyBorder="1" applyAlignment="1">
      <alignment horizontal="center" vertical="center" shrinkToFit="1"/>
    </xf>
    <xf numFmtId="0" fontId="4" fillId="0" borderId="17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 shrinkToFit="1"/>
    </xf>
    <xf numFmtId="0" fontId="12" fillId="0" borderId="63" xfId="2" applyFont="1" applyBorder="1" applyAlignment="1">
      <alignment vertical="center"/>
    </xf>
    <xf numFmtId="0" fontId="10" fillId="0" borderId="13" xfId="2" applyFont="1" applyBorder="1" applyAlignment="1">
      <alignment vertical="center"/>
    </xf>
    <xf numFmtId="0" fontId="10" fillId="0" borderId="17" xfId="2" applyFont="1" applyBorder="1" applyAlignment="1">
      <alignment vertical="center"/>
    </xf>
    <xf numFmtId="0" fontId="4" fillId="0" borderId="1" xfId="2" applyFont="1" applyBorder="1" applyAlignment="1">
      <alignment horizontal="center" vertical="center" shrinkToFit="1"/>
    </xf>
    <xf numFmtId="0" fontId="5" fillId="0" borderId="41" xfId="2" applyFont="1" applyBorder="1" applyAlignment="1">
      <alignment vertical="center" wrapText="1"/>
    </xf>
    <xf numFmtId="0" fontId="5" fillId="0" borderId="6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0" borderId="21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5" fillId="0" borderId="7" xfId="2" applyFont="1" applyBorder="1" applyAlignment="1">
      <alignment vertical="center" wrapText="1"/>
    </xf>
    <xf numFmtId="0" fontId="5" fillId="0" borderId="42" xfId="2" applyFont="1" applyBorder="1" applyAlignment="1">
      <alignment vertical="center" wrapText="1"/>
    </xf>
    <xf numFmtId="0" fontId="5" fillId="0" borderId="30" xfId="2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0" fontId="4" fillId="0" borderId="55" xfId="2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/>
    </xf>
    <xf numFmtId="0" fontId="5" fillId="0" borderId="71" xfId="2" applyFont="1" applyBorder="1" applyAlignment="1">
      <alignment horizontal="center" shrinkToFit="1"/>
    </xf>
    <xf numFmtId="0" fontId="4" fillId="0" borderId="1" xfId="2" applyFont="1" applyBorder="1" applyAlignment="1">
      <alignment horizontal="center" vertical="center" wrapText="1"/>
    </xf>
    <xf numFmtId="0" fontId="12" fillId="0" borderId="13" xfId="2" applyFont="1" applyFill="1" applyBorder="1" applyAlignment="1">
      <alignment vertical="center" shrinkToFit="1"/>
    </xf>
    <xf numFmtId="0" fontId="12" fillId="0" borderId="17" xfId="2" applyFont="1" applyFill="1" applyBorder="1" applyAlignment="1">
      <alignment vertical="center" shrinkToFit="1"/>
    </xf>
    <xf numFmtId="0" fontId="5" fillId="0" borderId="55" xfId="2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 wrapText="1" shrinkToFit="1"/>
    </xf>
    <xf numFmtId="0" fontId="14" fillId="0" borderId="1" xfId="2" applyFont="1" applyBorder="1" applyAlignment="1">
      <alignment horizontal="center" vertical="center" wrapText="1"/>
    </xf>
    <xf numFmtId="0" fontId="4" fillId="0" borderId="45" xfId="2" applyNumberFormat="1" applyFont="1" applyBorder="1" applyAlignment="1">
      <alignment horizontal="center" vertical="center"/>
    </xf>
    <xf numFmtId="0" fontId="4" fillId="0" borderId="27" xfId="2" applyNumberFormat="1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 shrinkToFit="1"/>
    </xf>
    <xf numFmtId="0" fontId="4" fillId="0" borderId="40" xfId="2" applyFont="1" applyBorder="1" applyAlignment="1">
      <alignment horizontal="center" vertical="center" shrinkToFit="1"/>
    </xf>
    <xf numFmtId="187" fontId="12" fillId="0" borderId="1" xfId="2" applyNumberFormat="1" applyFont="1" applyBorder="1" applyAlignment="1">
      <alignment horizontal="center" vertical="center" shrinkToFit="1"/>
    </xf>
    <xf numFmtId="187" fontId="12" fillId="0" borderId="43" xfId="2" applyNumberFormat="1" applyFont="1" applyBorder="1" applyAlignment="1">
      <alignment horizontal="center" vertical="center" shrinkToFit="1"/>
    </xf>
    <xf numFmtId="187" fontId="10" fillId="0" borderId="45" xfId="2" applyNumberFormat="1" applyFont="1" applyBorder="1" applyAlignment="1">
      <alignment horizontal="center" vertical="center" shrinkToFit="1"/>
    </xf>
    <xf numFmtId="187" fontId="10" fillId="0" borderId="27" xfId="2" applyNumberFormat="1" applyFont="1" applyBorder="1" applyAlignment="1">
      <alignment horizontal="center" vertical="center" shrinkToFit="1"/>
    </xf>
    <xf numFmtId="187" fontId="10" fillId="0" borderId="23" xfId="2" applyNumberFormat="1" applyFont="1" applyBorder="1" applyAlignment="1">
      <alignment horizontal="center" vertical="center" shrinkToFit="1"/>
    </xf>
    <xf numFmtId="187" fontId="10" fillId="0" borderId="57" xfId="2" applyNumberFormat="1" applyFont="1" applyBorder="1" applyAlignment="1">
      <alignment horizontal="center" vertical="center" shrinkToFit="1"/>
    </xf>
    <xf numFmtId="187" fontId="10" fillId="0" borderId="1" xfId="2" applyNumberFormat="1" applyFont="1" applyBorder="1" applyAlignment="1">
      <alignment horizontal="center" vertical="center" shrinkToFit="1"/>
    </xf>
    <xf numFmtId="187" fontId="10" fillId="0" borderId="43" xfId="2" applyNumberFormat="1" applyFont="1" applyBorder="1" applyAlignment="1">
      <alignment horizontal="center" vertical="center" shrinkToFit="1"/>
    </xf>
    <xf numFmtId="0" fontId="12" fillId="0" borderId="1" xfId="2" applyNumberFormat="1" applyFont="1" applyBorder="1" applyAlignment="1">
      <alignment horizontal="center" vertical="center" shrinkToFit="1"/>
    </xf>
    <xf numFmtId="0" fontId="12" fillId="0" borderId="43" xfId="2" applyNumberFormat="1" applyFont="1" applyBorder="1" applyAlignment="1">
      <alignment horizontal="center" vertical="center" shrinkToFit="1"/>
    </xf>
    <xf numFmtId="0" fontId="5" fillId="0" borderId="56" xfId="2" applyFont="1" applyBorder="1" applyAlignment="1">
      <alignment horizontal="center" vertical="center" shrinkToFit="1"/>
    </xf>
    <xf numFmtId="0" fontId="5" fillId="0" borderId="23" xfId="2" applyFont="1" applyBorder="1" applyAlignment="1">
      <alignment horizontal="center" vertical="center" shrinkToFit="1"/>
    </xf>
    <xf numFmtId="0" fontId="12" fillId="0" borderId="64" xfId="2" applyFont="1" applyBorder="1" applyAlignment="1">
      <alignment vertical="center" shrinkToFit="1"/>
    </xf>
    <xf numFmtId="0" fontId="12" fillId="0" borderId="31" xfId="2" applyFont="1" applyBorder="1" applyAlignment="1">
      <alignment vertical="center" shrinkToFit="1"/>
    </xf>
    <xf numFmtId="187" fontId="4" fillId="0" borderId="13" xfId="2" applyNumberFormat="1" applyFont="1" applyBorder="1" applyAlignment="1">
      <alignment horizontal="center" vertical="center" shrinkToFit="1"/>
    </xf>
    <xf numFmtId="187" fontId="4" fillId="0" borderId="17" xfId="2" applyNumberFormat="1" applyFont="1" applyBorder="1" applyAlignment="1">
      <alignment horizontal="center" vertical="center" shrinkToFit="1"/>
    </xf>
    <xf numFmtId="187" fontId="4" fillId="0" borderId="3" xfId="2" applyNumberFormat="1" applyFont="1" applyBorder="1" applyAlignment="1">
      <alignment horizontal="center" vertical="center" shrinkToFit="1"/>
    </xf>
    <xf numFmtId="187" fontId="10" fillId="0" borderId="44" xfId="2" applyNumberFormat="1" applyFont="1" applyBorder="1" applyAlignment="1">
      <alignment vertical="center" shrinkToFit="1"/>
    </xf>
    <xf numFmtId="0" fontId="5" fillId="0" borderId="4" xfId="2" applyFont="1" applyBorder="1" applyAlignment="1">
      <alignment vertical="center" shrinkToFit="1"/>
    </xf>
    <xf numFmtId="0" fontId="5" fillId="0" borderId="42" xfId="2" applyFont="1" applyBorder="1" applyAlignment="1">
      <alignment vertical="center" shrinkToFit="1"/>
    </xf>
    <xf numFmtId="0" fontId="4" fillId="0" borderId="13" xfId="2" applyFont="1" applyFill="1" applyBorder="1" applyAlignment="1">
      <alignment horizontal="center" vertical="center" shrinkToFit="1"/>
    </xf>
    <xf numFmtId="0" fontId="4" fillId="0" borderId="17" xfId="2" applyFont="1" applyFill="1" applyBorder="1" applyAlignment="1">
      <alignment horizontal="center" vertical="center" shrinkToFit="1"/>
    </xf>
    <xf numFmtId="0" fontId="4" fillId="0" borderId="3" xfId="2" applyFont="1" applyFill="1" applyBorder="1" applyAlignment="1">
      <alignment horizontal="center" vertical="center" shrinkToFit="1"/>
    </xf>
    <xf numFmtId="0" fontId="4" fillId="0" borderId="64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68" xfId="2" applyFont="1" applyBorder="1" applyAlignment="1">
      <alignment horizontal="center" vertical="center" shrinkToFit="1"/>
    </xf>
    <xf numFmtId="0" fontId="4" fillId="0" borderId="69" xfId="2" applyFont="1" applyBorder="1" applyAlignment="1">
      <alignment horizontal="center" vertical="center" shrinkToFit="1"/>
    </xf>
    <xf numFmtId="0" fontId="4" fillId="0" borderId="70" xfId="2" applyFont="1" applyBorder="1" applyAlignment="1">
      <alignment horizontal="center" vertical="center" shrinkToFit="1"/>
    </xf>
    <xf numFmtId="196" fontId="5" fillId="0" borderId="41" xfId="2" applyNumberFormat="1" applyFont="1" applyBorder="1" applyAlignment="1">
      <alignment horizontal="center" vertical="center"/>
    </xf>
    <xf numFmtId="196" fontId="5" fillId="0" borderId="6" xfId="2" applyNumberFormat="1" applyFont="1" applyBorder="1" applyAlignment="1">
      <alignment horizontal="center" vertical="center"/>
    </xf>
    <xf numFmtId="196" fontId="5" fillId="0" borderId="61" xfId="2" applyNumberFormat="1" applyFont="1" applyBorder="1" applyAlignment="1">
      <alignment horizontal="center" vertical="center"/>
    </xf>
    <xf numFmtId="196" fontId="5" fillId="0" borderId="42" xfId="2" applyNumberFormat="1" applyFont="1" applyBorder="1" applyAlignment="1">
      <alignment horizontal="center" vertical="center"/>
    </xf>
    <xf numFmtId="196" fontId="5" fillId="0" borderId="30" xfId="2" applyNumberFormat="1" applyFont="1" applyBorder="1" applyAlignment="1">
      <alignment horizontal="center" vertical="center"/>
    </xf>
    <xf numFmtId="196" fontId="5" fillId="0" borderId="62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vertical="center" shrinkToFit="1"/>
    </xf>
    <xf numFmtId="0" fontId="5" fillId="0" borderId="13" xfId="2" applyFont="1" applyBorder="1" applyAlignment="1">
      <alignment vertical="center" shrinkToFit="1"/>
    </xf>
    <xf numFmtId="0" fontId="4" fillId="0" borderId="33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60" xfId="2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12" fillId="0" borderId="1" xfId="2" applyFont="1" applyBorder="1" applyAlignment="1">
      <alignment vertical="center" shrinkToFit="1"/>
    </xf>
    <xf numFmtId="0" fontId="9" fillId="0" borderId="30" xfId="2" applyFont="1" applyBorder="1" applyAlignment="1">
      <alignment horizontal="left" vertical="center" wrapText="1"/>
    </xf>
    <xf numFmtId="0" fontId="4" fillId="0" borderId="41" xfId="2" applyFont="1" applyBorder="1" applyAlignment="1">
      <alignment horizontal="center" vertical="center" shrinkToFit="1"/>
    </xf>
    <xf numFmtId="0" fontId="4" fillId="0" borderId="6" xfId="2" applyFont="1" applyBorder="1" applyAlignment="1">
      <alignment horizontal="center" vertical="center" shrinkToFit="1"/>
    </xf>
    <xf numFmtId="0" fontId="4" fillId="0" borderId="58" xfId="2" applyFont="1" applyBorder="1" applyAlignment="1">
      <alignment horizontal="center" vertical="center" shrinkToFit="1"/>
    </xf>
    <xf numFmtId="0" fontId="4" fillId="0" borderId="42" xfId="2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 shrinkToFit="1"/>
    </xf>
    <xf numFmtId="0" fontId="4" fillId="0" borderId="59" xfId="2" applyFont="1" applyBorder="1" applyAlignment="1">
      <alignment horizontal="center" vertical="center" shrinkToFit="1"/>
    </xf>
    <xf numFmtId="0" fontId="4" fillId="0" borderId="33" xfId="2" applyFont="1" applyBorder="1" applyAlignment="1">
      <alignment horizontal="center" vertical="center" shrinkToFit="1"/>
    </xf>
    <xf numFmtId="0" fontId="4" fillId="0" borderId="60" xfId="2" applyFont="1" applyBorder="1" applyAlignment="1">
      <alignment horizontal="center" vertical="center" shrinkToFit="1"/>
    </xf>
    <xf numFmtId="0" fontId="5" fillId="0" borderId="28" xfId="2" applyFont="1" applyBorder="1" applyAlignment="1">
      <alignment horizontal="left" vertical="center" shrinkToFit="1"/>
    </xf>
    <xf numFmtId="0" fontId="5" fillId="0" borderId="17" xfId="2" applyFont="1" applyBorder="1" applyAlignment="1">
      <alignment horizontal="left" vertical="center" shrinkToFit="1"/>
    </xf>
    <xf numFmtId="0" fontId="5" fillId="0" borderId="3" xfId="2" applyFont="1" applyBorder="1" applyAlignment="1">
      <alignment horizontal="left" vertical="center" shrinkToFit="1"/>
    </xf>
    <xf numFmtId="196" fontId="4" fillId="0" borderId="56" xfId="2" applyNumberFormat="1" applyFont="1" applyBorder="1" applyAlignment="1">
      <alignment horizontal="center" vertical="center"/>
    </xf>
    <xf numFmtId="196" fontId="4" fillId="0" borderId="23" xfId="2" applyNumberFormat="1" applyFont="1" applyBorder="1" applyAlignment="1">
      <alignment horizontal="center" vertical="center"/>
    </xf>
    <xf numFmtId="196" fontId="4" fillId="0" borderId="57" xfId="2" applyNumberFormat="1" applyFont="1" applyBorder="1" applyAlignment="1">
      <alignment horizontal="center" vertical="center"/>
    </xf>
    <xf numFmtId="196" fontId="5" fillId="0" borderId="13" xfId="2" applyNumberFormat="1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196" fontId="5" fillId="0" borderId="37" xfId="2" applyNumberFormat="1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196" fontId="5" fillId="0" borderId="17" xfId="2" applyNumberFormat="1" applyFont="1" applyBorder="1" applyAlignment="1">
      <alignment horizontal="center" vertical="center" shrinkToFit="1"/>
    </xf>
    <xf numFmtId="196" fontId="5" fillId="0" borderId="63" xfId="2" applyNumberFormat="1" applyFont="1" applyBorder="1" applyAlignment="1">
      <alignment horizontal="center" vertical="center" shrinkToFit="1"/>
    </xf>
    <xf numFmtId="196" fontId="5" fillId="0" borderId="38" xfId="2" applyNumberFormat="1" applyFont="1" applyBorder="1" applyAlignment="1">
      <alignment horizontal="center" vertical="center" shrinkToFit="1"/>
    </xf>
    <xf numFmtId="196" fontId="5" fillId="0" borderId="39" xfId="2" applyNumberFormat="1" applyFont="1" applyBorder="1" applyAlignment="1">
      <alignment horizontal="center" vertical="center" shrinkToFit="1"/>
    </xf>
    <xf numFmtId="196" fontId="5" fillId="0" borderId="28" xfId="2" applyNumberFormat="1" applyFont="1" applyBorder="1" applyAlignment="1">
      <alignment horizontal="center" vertical="center" shrinkToFit="1"/>
    </xf>
    <xf numFmtId="0" fontId="5" fillId="0" borderId="28" xfId="2" applyFont="1" applyBorder="1" applyAlignment="1">
      <alignment vertical="center" shrinkToFit="1"/>
    </xf>
    <xf numFmtId="0" fontId="5" fillId="0" borderId="17" xfId="2" applyFont="1" applyBorder="1" applyAlignment="1">
      <alignment vertical="center" shrinkToFit="1"/>
    </xf>
    <xf numFmtId="0" fontId="5" fillId="0" borderId="3" xfId="2" applyFont="1" applyBorder="1" applyAlignment="1">
      <alignment vertical="center" shrinkToFit="1"/>
    </xf>
    <xf numFmtId="0" fontId="4" fillId="0" borderId="37" xfId="2" applyFont="1" applyBorder="1" applyAlignment="1">
      <alignment horizontal="center" vertical="center" shrinkToFit="1"/>
    </xf>
    <xf numFmtId="0" fontId="9" fillId="0" borderId="0" xfId="2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00" fontId="4" fillId="0" borderId="13" xfId="2" applyNumberFormat="1" applyFont="1" applyBorder="1" applyAlignment="1">
      <alignment horizontal="center" vertical="center" shrinkToFit="1"/>
    </xf>
    <xf numFmtId="200" fontId="4" fillId="0" borderId="17" xfId="2" applyNumberFormat="1" applyFont="1" applyBorder="1" applyAlignment="1">
      <alignment horizontal="center" vertical="center" shrinkToFit="1"/>
    </xf>
    <xf numFmtId="0" fontId="4" fillId="0" borderId="13" xfId="2" applyNumberFormat="1" applyFont="1" applyBorder="1" applyAlignment="1">
      <alignment horizontal="center" vertical="center" shrinkToFit="1"/>
    </xf>
    <xf numFmtId="0" fontId="4" fillId="0" borderId="17" xfId="2" applyNumberFormat="1" applyFont="1" applyBorder="1" applyAlignment="1">
      <alignment horizontal="center" vertical="center" shrinkToFit="1"/>
    </xf>
    <xf numFmtId="0" fontId="14" fillId="0" borderId="0" xfId="2" applyFont="1" applyAlignment="1">
      <alignment horizontal="left" vertical="center"/>
    </xf>
    <xf numFmtId="0" fontId="14" fillId="0" borderId="0" xfId="2" applyFont="1" applyBorder="1" applyAlignment="1">
      <alignment horizontal="left" vertical="center" wrapText="1"/>
    </xf>
    <xf numFmtId="0" fontId="12" fillId="0" borderId="68" xfId="2" applyFont="1" applyBorder="1" applyAlignment="1">
      <alignment vertical="center"/>
    </xf>
    <xf numFmtId="0" fontId="12" fillId="0" borderId="69" xfId="2" applyFont="1" applyBorder="1" applyAlignment="1">
      <alignment vertical="center"/>
    </xf>
    <xf numFmtId="0" fontId="12" fillId="0" borderId="41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187" fontId="5" fillId="0" borderId="27" xfId="2" applyNumberFormat="1" applyFont="1" applyBorder="1" applyAlignment="1">
      <alignment horizontal="center" vertical="center" shrinkToFit="1"/>
    </xf>
    <xf numFmtId="0" fontId="5" fillId="0" borderId="27" xfId="2" applyFont="1" applyBorder="1" applyAlignment="1">
      <alignment horizontal="center" vertical="center" shrinkToFit="1"/>
    </xf>
    <xf numFmtId="0" fontId="5" fillId="0" borderId="40" xfId="2" applyFont="1" applyBorder="1" applyAlignment="1">
      <alignment horizontal="center" vertical="center" shrinkToFit="1"/>
    </xf>
    <xf numFmtId="0" fontId="9" fillId="0" borderId="0" xfId="2" applyFont="1" applyAlignment="1">
      <alignment horizontal="left" vertical="center" shrinkToFit="1"/>
    </xf>
    <xf numFmtId="0" fontId="4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11" fillId="0" borderId="12" xfId="2" applyFont="1" applyBorder="1" applyAlignment="1">
      <alignment horizontal="center" vertical="center" wrapText="1" shrinkToFit="1"/>
    </xf>
    <xf numFmtId="0" fontId="11" fillId="0" borderId="4" xfId="2" applyFont="1" applyBorder="1" applyAlignment="1">
      <alignment horizontal="center" vertical="center" wrapText="1" shrinkToFit="1"/>
    </xf>
  </cellXfs>
  <cellStyles count="3">
    <cellStyle name="標準" xfId="0" builtinId="0"/>
    <cellStyle name="標準_現行_H21年間計画作成ファイル　原版" xfId="1"/>
    <cellStyle name="標準_作業中　H21　研修内容一覧P7～1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95250</xdr:colOff>
      <xdr:row>1</xdr:row>
      <xdr:rowOff>38100</xdr:rowOff>
    </xdr:to>
    <xdr:sp macro="" textlink="">
      <xdr:nvSpPr>
        <xdr:cNvPr id="5" name="テキスト ボックス 4"/>
        <xdr:cNvSpPr txBox="1"/>
      </xdr:nvSpPr>
      <xdr:spPr>
        <a:xfrm>
          <a:off x="0" y="0"/>
          <a:ext cx="87630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様式３</a:t>
          </a:r>
          <a:r>
            <a:rPr kumimoji="1" lang="en-US" altLang="ja-JP" sz="1400"/>
            <a:t>】</a:t>
          </a:r>
          <a:endParaRPr kumimoji="1" lang="ja-JP" altLang="en-US" sz="1400"/>
        </a:p>
      </xdr:txBody>
    </xdr:sp>
    <xdr:clientData/>
  </xdr:twoCellAnchor>
  <xdr:twoCellAnchor>
    <xdr:from>
      <xdr:col>0</xdr:col>
      <xdr:colOff>0</xdr:colOff>
      <xdr:row>154</xdr:row>
      <xdr:rowOff>19049</xdr:rowOff>
    </xdr:from>
    <xdr:to>
      <xdr:col>7</xdr:col>
      <xdr:colOff>0</xdr:colOff>
      <xdr:row>155</xdr:row>
      <xdr:rowOff>114299</xdr:rowOff>
    </xdr:to>
    <xdr:sp macro="" textlink="">
      <xdr:nvSpPr>
        <xdr:cNvPr id="7" name="テキスト ボックス 6"/>
        <xdr:cNvSpPr txBox="1"/>
      </xdr:nvSpPr>
      <xdr:spPr>
        <a:xfrm>
          <a:off x="0" y="31032449"/>
          <a:ext cx="914400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様式３</a:t>
          </a:r>
          <a:r>
            <a:rPr kumimoji="1" lang="en-US" altLang="ja-JP" sz="1400"/>
            <a:t>】</a:t>
          </a:r>
          <a:endParaRPr kumimoji="1" lang="ja-JP" altLang="en-US" sz="1400"/>
        </a:p>
      </xdr:txBody>
    </xdr:sp>
    <xdr:clientData/>
  </xdr:twoCellAnchor>
  <xdr:twoCellAnchor>
    <xdr:from>
      <xdr:col>0</xdr:col>
      <xdr:colOff>0</xdr:colOff>
      <xdr:row>77</xdr:row>
      <xdr:rowOff>28575</xdr:rowOff>
    </xdr:from>
    <xdr:to>
      <xdr:col>7</xdr:col>
      <xdr:colOff>9524</xdr:colOff>
      <xdr:row>78</xdr:row>
      <xdr:rowOff>133350</xdr:rowOff>
    </xdr:to>
    <xdr:sp macro="" textlink="">
      <xdr:nvSpPr>
        <xdr:cNvPr id="10" name="テキスト ボックス 9"/>
        <xdr:cNvSpPr txBox="1"/>
      </xdr:nvSpPr>
      <xdr:spPr>
        <a:xfrm>
          <a:off x="0" y="61493400"/>
          <a:ext cx="923924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様式３</a:t>
          </a:r>
          <a:r>
            <a:rPr kumimoji="1" lang="en-US" altLang="ja-JP" sz="1400"/>
            <a:t>】</a:t>
          </a:r>
          <a:endParaRPr kumimoji="1" lang="ja-JP" alt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19050</xdr:rowOff>
    </xdr:from>
    <xdr:to>
      <xdr:col>6</xdr:col>
      <xdr:colOff>104775</xdr:colOff>
      <xdr:row>1</xdr:row>
      <xdr:rowOff>285750</xdr:rowOff>
    </xdr:to>
    <xdr:sp macro="" textlink="">
      <xdr:nvSpPr>
        <xdr:cNvPr id="2" name="テキスト ボックス 1"/>
        <xdr:cNvSpPr txBox="1"/>
      </xdr:nvSpPr>
      <xdr:spPr>
        <a:xfrm>
          <a:off x="85725" y="323850"/>
          <a:ext cx="8001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【</a:t>
          </a:r>
          <a:r>
            <a:rPr kumimoji="1" lang="ja-JP" altLang="en-US" sz="1200"/>
            <a:t>様式３</a:t>
          </a:r>
          <a:r>
            <a:rPr kumimoji="1" lang="en-US" altLang="ja-JP" sz="1200"/>
            <a:t>】</a:t>
          </a:r>
          <a:endParaRPr kumimoji="1" lang="ja-JP" altLang="en-US" sz="1200"/>
        </a:p>
      </xdr:txBody>
    </xdr:sp>
    <xdr:clientData/>
  </xdr:twoCellAnchor>
  <xdr:twoCellAnchor>
    <xdr:from>
      <xdr:col>19</xdr:col>
      <xdr:colOff>85725</xdr:colOff>
      <xdr:row>3</xdr:row>
      <xdr:rowOff>19050</xdr:rowOff>
    </xdr:from>
    <xdr:to>
      <xdr:col>37</xdr:col>
      <xdr:colOff>122065</xdr:colOff>
      <xdr:row>5</xdr:row>
      <xdr:rowOff>23174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3609975" y="819150"/>
          <a:ext cx="2922415" cy="423224"/>
        </a:xfrm>
        <a:prstGeom prst="wedgeRoundRectCallout">
          <a:avLst>
            <a:gd name="adj1" fmla="val -22833"/>
            <a:gd name="adj2" fmla="val 3813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セル　　　に入力項目が表示されるので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,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その中から該当するものを選択する。</a:t>
          </a:r>
        </a:p>
      </xdr:txBody>
    </xdr:sp>
    <xdr:clientData/>
  </xdr:twoCellAnchor>
  <xdr:twoCellAnchor>
    <xdr:from>
      <xdr:col>20</xdr:col>
      <xdr:colOff>247650</xdr:colOff>
      <xdr:row>3</xdr:row>
      <xdr:rowOff>57150</xdr:rowOff>
    </xdr:from>
    <xdr:to>
      <xdr:col>21</xdr:col>
      <xdr:colOff>200025</xdr:colOff>
      <xdr:row>3</xdr:row>
      <xdr:rowOff>200025</xdr:rowOff>
    </xdr:to>
    <xdr:sp macro="" textlink="">
      <xdr:nvSpPr>
        <xdr:cNvPr id="18220" name="Rectangle 10"/>
        <xdr:cNvSpPr>
          <a:spLocks noChangeArrowheads="1"/>
        </xdr:cNvSpPr>
      </xdr:nvSpPr>
      <xdr:spPr bwMode="auto">
        <a:xfrm>
          <a:off x="4105275" y="857250"/>
          <a:ext cx="2857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19050</xdr:colOff>
      <xdr:row>3</xdr:row>
      <xdr:rowOff>133350</xdr:rowOff>
    </xdr:from>
    <xdr:to>
      <xdr:col>19</xdr:col>
      <xdr:colOff>85725</xdr:colOff>
      <xdr:row>4</xdr:row>
      <xdr:rowOff>0</xdr:rowOff>
    </xdr:to>
    <xdr:sp macro="" textlink="">
      <xdr:nvSpPr>
        <xdr:cNvPr id="18221" name="Line 41"/>
        <xdr:cNvSpPr>
          <a:spLocks noChangeShapeType="1"/>
        </xdr:cNvSpPr>
      </xdr:nvSpPr>
      <xdr:spPr bwMode="auto">
        <a:xfrm flipH="1" flipV="1">
          <a:off x="1323975" y="933450"/>
          <a:ext cx="2286000" cy="762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</xdr:row>
      <xdr:rowOff>161925</xdr:rowOff>
    </xdr:from>
    <xdr:to>
      <xdr:col>19</xdr:col>
      <xdr:colOff>85725</xdr:colOff>
      <xdr:row>7</xdr:row>
      <xdr:rowOff>114300</xdr:rowOff>
    </xdr:to>
    <xdr:sp macro="" textlink="">
      <xdr:nvSpPr>
        <xdr:cNvPr id="18222" name="Line 41"/>
        <xdr:cNvSpPr>
          <a:spLocks noChangeShapeType="1"/>
        </xdr:cNvSpPr>
      </xdr:nvSpPr>
      <xdr:spPr bwMode="auto">
        <a:xfrm flipH="1">
          <a:off x="1866900" y="1171575"/>
          <a:ext cx="1743075" cy="5905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114300</xdr:colOff>
      <xdr:row>4</xdr:row>
      <xdr:rowOff>28575</xdr:rowOff>
    </xdr:from>
    <xdr:to>
      <xdr:col>40</xdr:col>
      <xdr:colOff>219075</xdr:colOff>
      <xdr:row>4</xdr:row>
      <xdr:rowOff>161925</xdr:rowOff>
    </xdr:to>
    <xdr:sp macro="" textlink="">
      <xdr:nvSpPr>
        <xdr:cNvPr id="18223" name="Line 54"/>
        <xdr:cNvSpPr>
          <a:spLocks noChangeShapeType="1"/>
        </xdr:cNvSpPr>
      </xdr:nvSpPr>
      <xdr:spPr bwMode="auto">
        <a:xfrm>
          <a:off x="6981825" y="1038225"/>
          <a:ext cx="895350" cy="1333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18</xdr:row>
      <xdr:rowOff>171450</xdr:rowOff>
    </xdr:from>
    <xdr:to>
      <xdr:col>18</xdr:col>
      <xdr:colOff>228600</xdr:colOff>
      <xdr:row>21</xdr:row>
      <xdr:rowOff>66675</xdr:rowOff>
    </xdr:to>
    <xdr:sp macro="" textlink="">
      <xdr:nvSpPr>
        <xdr:cNvPr id="14" name="AutoShape 11"/>
        <xdr:cNvSpPr>
          <a:spLocks noChangeArrowheads="1"/>
        </xdr:cNvSpPr>
      </xdr:nvSpPr>
      <xdr:spPr bwMode="auto">
        <a:xfrm>
          <a:off x="1895475" y="3752850"/>
          <a:ext cx="1524000" cy="523875"/>
        </a:xfrm>
        <a:prstGeom prst="wedgeRoundRectCallout">
          <a:avLst>
            <a:gd name="adj1" fmla="val 86037"/>
            <a:gd name="adj2" fmla="val 11013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  実施した指導時間を記載する。</a:t>
          </a:r>
        </a:p>
      </xdr:txBody>
    </xdr:sp>
    <xdr:clientData/>
  </xdr:twoCellAnchor>
  <xdr:twoCellAnchor>
    <xdr:from>
      <xdr:col>7</xdr:col>
      <xdr:colOff>38100</xdr:colOff>
      <xdr:row>12</xdr:row>
      <xdr:rowOff>47624</xdr:rowOff>
    </xdr:from>
    <xdr:to>
      <xdr:col>18</xdr:col>
      <xdr:colOff>28575</xdr:colOff>
      <xdr:row>15</xdr:row>
      <xdr:rowOff>28575</xdr:rowOff>
    </xdr:to>
    <xdr:sp macro="" textlink="">
      <xdr:nvSpPr>
        <xdr:cNvPr id="15" name="AutoShape 11"/>
        <xdr:cNvSpPr>
          <a:spLocks noChangeArrowheads="1"/>
        </xdr:cNvSpPr>
      </xdr:nvSpPr>
      <xdr:spPr bwMode="auto">
        <a:xfrm>
          <a:off x="952500" y="2505074"/>
          <a:ext cx="2266950" cy="495301"/>
        </a:xfrm>
        <a:prstGeom prst="wedgeRoundRectCallout">
          <a:avLst>
            <a:gd name="adj1" fmla="val 66671"/>
            <a:gd name="adj2" fmla="val 14890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  設定時間を変更する場合は，変更した時間数を記載する。</a:t>
          </a:r>
        </a:p>
      </xdr:txBody>
    </xdr:sp>
    <xdr:clientData/>
  </xdr:twoCellAnchor>
  <xdr:twoCellAnchor>
    <xdr:from>
      <xdr:col>10</xdr:col>
      <xdr:colOff>85724</xdr:colOff>
      <xdr:row>57</xdr:row>
      <xdr:rowOff>57150</xdr:rowOff>
    </xdr:from>
    <xdr:to>
      <xdr:col>18</xdr:col>
      <xdr:colOff>209549</xdr:colOff>
      <xdr:row>61</xdr:row>
      <xdr:rowOff>57150</xdr:rowOff>
    </xdr:to>
    <xdr:sp macro="" textlink="">
      <xdr:nvSpPr>
        <xdr:cNvPr id="16" name="AutoShape 11"/>
        <xdr:cNvSpPr>
          <a:spLocks noChangeArrowheads="1"/>
        </xdr:cNvSpPr>
      </xdr:nvSpPr>
      <xdr:spPr bwMode="auto">
        <a:xfrm>
          <a:off x="1390649" y="11811000"/>
          <a:ext cx="2009775" cy="838200"/>
        </a:xfrm>
        <a:prstGeom prst="wedgeRoundRectCallout">
          <a:avLst>
            <a:gd name="adj1" fmla="val 1996"/>
            <a:gd name="adj2" fmla="val 7972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  学校独自の指導項目を設定する場合は，これ以降の欄に指導項目名，領域，設定時間を記載する。</a:t>
          </a:r>
        </a:p>
      </xdr:txBody>
    </xdr:sp>
    <xdr:clientData/>
  </xdr:twoCellAnchor>
  <xdr:twoCellAnchor>
    <xdr:from>
      <xdr:col>38</xdr:col>
      <xdr:colOff>47624</xdr:colOff>
      <xdr:row>42</xdr:row>
      <xdr:rowOff>85725</xdr:rowOff>
    </xdr:from>
    <xdr:to>
      <xdr:col>43</xdr:col>
      <xdr:colOff>38099</xdr:colOff>
      <xdr:row>44</xdr:row>
      <xdr:rowOff>190500</xdr:rowOff>
    </xdr:to>
    <xdr:sp macro="" textlink="">
      <xdr:nvSpPr>
        <xdr:cNvPr id="18" name="AutoShape 11"/>
        <xdr:cNvSpPr>
          <a:spLocks noChangeArrowheads="1"/>
        </xdr:cNvSpPr>
      </xdr:nvSpPr>
      <xdr:spPr bwMode="auto">
        <a:xfrm>
          <a:off x="7172324" y="8696325"/>
          <a:ext cx="1457325" cy="523875"/>
        </a:xfrm>
        <a:prstGeom prst="wedgeRoundRectCallout">
          <a:avLst>
            <a:gd name="adj1" fmla="val -84796"/>
            <a:gd name="adj2" fmla="val 23377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  研修を実施した月日を入力する。</a:t>
          </a:r>
        </a:p>
      </xdr:txBody>
    </xdr:sp>
    <xdr:clientData/>
  </xdr:twoCellAnchor>
  <xdr:twoCellAnchor>
    <xdr:from>
      <xdr:col>37</xdr:col>
      <xdr:colOff>219075</xdr:colOff>
      <xdr:row>53</xdr:row>
      <xdr:rowOff>200025</xdr:rowOff>
    </xdr:from>
    <xdr:to>
      <xdr:col>46</xdr:col>
      <xdr:colOff>209550</xdr:colOff>
      <xdr:row>56</xdr:row>
      <xdr:rowOff>95250</xdr:rowOff>
    </xdr:to>
    <xdr:sp macro="" textlink="">
      <xdr:nvSpPr>
        <xdr:cNvPr id="19" name="AutoShape 11"/>
        <xdr:cNvSpPr>
          <a:spLocks noChangeArrowheads="1"/>
        </xdr:cNvSpPr>
      </xdr:nvSpPr>
      <xdr:spPr bwMode="auto">
        <a:xfrm>
          <a:off x="7086600" y="11115675"/>
          <a:ext cx="2609850" cy="523875"/>
        </a:xfrm>
        <a:prstGeom prst="wedgeRoundRectCallout">
          <a:avLst>
            <a:gd name="adj1" fmla="val -41616"/>
            <a:gd name="adj2" fmla="val 15740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  期間内で実施した一般指導，教科指導の時間数を記載する。</a:t>
          </a:r>
        </a:p>
      </xdr:txBody>
    </xdr:sp>
    <xdr:clientData/>
  </xdr:twoCellAnchor>
  <xdr:twoCellAnchor>
    <xdr:from>
      <xdr:col>9</xdr:col>
      <xdr:colOff>142875</xdr:colOff>
      <xdr:row>70</xdr:row>
      <xdr:rowOff>133350</xdr:rowOff>
    </xdr:from>
    <xdr:to>
      <xdr:col>24</xdr:col>
      <xdr:colOff>95250</xdr:colOff>
      <xdr:row>72</xdr:row>
      <xdr:rowOff>171450</xdr:rowOff>
    </xdr:to>
    <xdr:sp macro="" textlink="">
      <xdr:nvSpPr>
        <xdr:cNvPr id="20" name="AutoShape 35"/>
        <xdr:cNvSpPr>
          <a:spLocks noChangeArrowheads="1"/>
        </xdr:cNvSpPr>
      </xdr:nvSpPr>
      <xdr:spPr bwMode="auto">
        <a:xfrm>
          <a:off x="1238250" y="14573250"/>
          <a:ext cx="3943350" cy="457200"/>
        </a:xfrm>
        <a:prstGeom prst="wedgeRoundRectCallout">
          <a:avLst>
            <a:gd name="adj1" fmla="val 67894"/>
            <a:gd name="adj2" fmla="val 254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  それぞれの設置状況を確認し，「有」あるいは「無」と表示する。後補充の非常勤講師がいない場合は，＼を表示する。</a:t>
          </a:r>
        </a:p>
      </xdr:txBody>
    </xdr:sp>
    <xdr:clientData/>
  </xdr:twoCellAnchor>
  <xdr:twoCellAnchor>
    <xdr:from>
      <xdr:col>23</xdr:col>
      <xdr:colOff>142874</xdr:colOff>
      <xdr:row>17</xdr:row>
      <xdr:rowOff>161925</xdr:rowOff>
    </xdr:from>
    <xdr:to>
      <xdr:col>37</xdr:col>
      <xdr:colOff>257174</xdr:colOff>
      <xdr:row>19</xdr:row>
      <xdr:rowOff>142874</xdr:rowOff>
    </xdr:to>
    <xdr:sp macro="" textlink="">
      <xdr:nvSpPr>
        <xdr:cNvPr id="17" name="AutoShape 11"/>
        <xdr:cNvSpPr>
          <a:spLocks noChangeArrowheads="1"/>
        </xdr:cNvSpPr>
      </xdr:nvSpPr>
      <xdr:spPr bwMode="auto">
        <a:xfrm>
          <a:off x="4886324" y="3533775"/>
          <a:ext cx="2238375" cy="400049"/>
        </a:xfrm>
        <a:prstGeom prst="wedgeRoundRectCallout">
          <a:avLst>
            <a:gd name="adj1" fmla="val -60371"/>
            <a:gd name="adj2" fmla="val 13698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  指導教員以外で指導した教員を記載する。（該当するものを選ぶ。）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9975;&#24180;&#12459;&#12524;&#12531;&#12480;&#1254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ヶ月Color"/>
      <sheetName val="12ヶ月Gray"/>
      <sheetName val="6ヶ月Color"/>
      <sheetName val="6ヶ月Gray"/>
      <sheetName val="3ヶ月Color"/>
      <sheetName val="3ヶ月Ｇｒａｙ"/>
      <sheetName val="2ヶ月ColorA"/>
      <sheetName val="2ヶ月GrayA"/>
      <sheetName val="2ヶ月ColorB"/>
      <sheetName val="2ヶ月ＧｒａｙB"/>
      <sheetName val="1ヶ月ColorA"/>
      <sheetName val="1ヶ月GrayA"/>
      <sheetName val="1ヶ月ColorB"/>
      <sheetName val="1ヶ月GrayB"/>
      <sheetName val="1ヶ月ColorC"/>
      <sheetName val="1ヶ月GrayC"/>
    </sheetNames>
    <sheetDataSet>
      <sheetData sheetId="0" refreshError="1">
        <row r="47">
          <cell r="AC47">
            <v>38353</v>
          </cell>
          <cell r="AD47">
            <v>7</v>
          </cell>
          <cell r="AE47">
            <v>38353</v>
          </cell>
          <cell r="AF47" t="str">
            <v>元旦</v>
          </cell>
        </row>
        <row r="48">
          <cell r="AC48" t="str">
            <v>-</v>
          </cell>
          <cell r="AD48" t="e">
            <v>#VALUE!</v>
          </cell>
          <cell r="AE48" t="e">
            <v>#VALUE!</v>
          </cell>
          <cell r="AF48" t="str">
            <v>振替休日</v>
          </cell>
        </row>
        <row r="49">
          <cell r="AC49">
            <v>38362</v>
          </cell>
          <cell r="AD49">
            <v>2</v>
          </cell>
          <cell r="AE49">
            <v>38362</v>
          </cell>
          <cell r="AF49" t="str">
            <v>成人の日</v>
          </cell>
        </row>
        <row r="50">
          <cell r="AC50">
            <v>38394</v>
          </cell>
          <cell r="AD50">
            <v>6</v>
          </cell>
          <cell r="AE50">
            <v>38394</v>
          </cell>
          <cell r="AF50" t="str">
            <v>建国記念の日</v>
          </cell>
        </row>
        <row r="51">
          <cell r="AC51" t="str">
            <v>-</v>
          </cell>
          <cell r="AD51" t="e">
            <v>#VALUE!</v>
          </cell>
          <cell r="AE51" t="e">
            <v>#VALUE!</v>
          </cell>
          <cell r="AF51" t="str">
            <v>振替休日</v>
          </cell>
        </row>
        <row r="52">
          <cell r="AC52">
            <v>38431</v>
          </cell>
          <cell r="AD52">
            <v>1</v>
          </cell>
          <cell r="AE52">
            <v>38432</v>
          </cell>
          <cell r="AF52" t="str">
            <v>春分の日</v>
          </cell>
        </row>
        <row r="53">
          <cell r="AC53">
            <v>38432</v>
          </cell>
          <cell r="AD53">
            <v>2</v>
          </cell>
          <cell r="AE53">
            <v>38432</v>
          </cell>
          <cell r="AF53" t="str">
            <v>振替休日</v>
          </cell>
        </row>
        <row r="54">
          <cell r="AC54">
            <v>38471</v>
          </cell>
          <cell r="AD54">
            <v>6</v>
          </cell>
          <cell r="AE54">
            <v>38471</v>
          </cell>
          <cell r="AF54" t="str">
            <v>みどりの日</v>
          </cell>
        </row>
        <row r="55">
          <cell r="AC55" t="str">
            <v>-</v>
          </cell>
          <cell r="AD55" t="e">
            <v>#VALUE!</v>
          </cell>
          <cell r="AE55" t="e">
            <v>#VALUE!</v>
          </cell>
          <cell r="AF55" t="str">
            <v>振替休日</v>
          </cell>
        </row>
        <row r="56">
          <cell r="AC56">
            <v>38475</v>
          </cell>
          <cell r="AD56">
            <v>3</v>
          </cell>
          <cell r="AE56">
            <v>38475</v>
          </cell>
          <cell r="AF56" t="str">
            <v>憲法記念日</v>
          </cell>
        </row>
        <row r="57">
          <cell r="AC57" t="str">
            <v>-</v>
          </cell>
          <cell r="AD57" t="e">
            <v>#VALUE!</v>
          </cell>
          <cell r="AE57" t="e">
            <v>#VALUE!</v>
          </cell>
          <cell r="AF57" t="str">
            <v>振替休日</v>
          </cell>
        </row>
        <row r="58">
          <cell r="AC58">
            <v>38476</v>
          </cell>
          <cell r="AD58">
            <v>4</v>
          </cell>
          <cell r="AE58">
            <v>38476</v>
          </cell>
          <cell r="AF58" t="str">
            <v>国民の休日</v>
          </cell>
        </row>
        <row r="59">
          <cell r="AC59">
            <v>38477</v>
          </cell>
          <cell r="AD59">
            <v>5</v>
          </cell>
          <cell r="AE59">
            <v>38477</v>
          </cell>
          <cell r="AF59" t="str">
            <v>こどもの日</v>
          </cell>
        </row>
        <row r="60">
          <cell r="AC60" t="str">
            <v>-</v>
          </cell>
          <cell r="AD60" t="e">
            <v>#VALUE!</v>
          </cell>
          <cell r="AE60" t="e">
            <v>#VALUE!</v>
          </cell>
          <cell r="AF60" t="str">
            <v>振替休日</v>
          </cell>
        </row>
        <row r="61">
          <cell r="AC61">
            <v>38551</v>
          </cell>
          <cell r="AD61">
            <v>2</v>
          </cell>
          <cell r="AE61">
            <v>38551</v>
          </cell>
          <cell r="AF61" t="str">
            <v>海の日</v>
          </cell>
        </row>
        <row r="62">
          <cell r="AC62">
            <v>38614</v>
          </cell>
          <cell r="AD62">
            <v>2</v>
          </cell>
          <cell r="AE62">
            <v>38614</v>
          </cell>
          <cell r="AF62" t="str">
            <v>敬老の日</v>
          </cell>
        </row>
        <row r="63">
          <cell r="AC63" t="str">
            <v>-</v>
          </cell>
          <cell r="AD63" t="e">
            <v>#VALUE!</v>
          </cell>
          <cell r="AE63" t="e">
            <v>#VALUE!</v>
          </cell>
          <cell r="AF63" t="str">
            <v>国民の休日</v>
          </cell>
        </row>
        <row r="64">
          <cell r="AC64">
            <v>38618</v>
          </cell>
          <cell r="AD64">
            <v>6</v>
          </cell>
          <cell r="AE64">
            <v>38618</v>
          </cell>
          <cell r="AF64" t="str">
            <v>秋分の日</v>
          </cell>
        </row>
        <row r="65">
          <cell r="AC65" t="str">
            <v>-</v>
          </cell>
          <cell r="AD65" t="e">
            <v>#VALUE!</v>
          </cell>
          <cell r="AE65" t="e">
            <v>#VALUE!</v>
          </cell>
          <cell r="AF65" t="str">
            <v>振替休日</v>
          </cell>
        </row>
        <row r="66">
          <cell r="AC66">
            <v>38635</v>
          </cell>
          <cell r="AD66">
            <v>2</v>
          </cell>
          <cell r="AE66">
            <v>38635</v>
          </cell>
          <cell r="AF66" t="str">
            <v>体育の日</v>
          </cell>
        </row>
        <row r="67">
          <cell r="AC67">
            <v>38659</v>
          </cell>
          <cell r="AD67">
            <v>5</v>
          </cell>
          <cell r="AE67">
            <v>38659</v>
          </cell>
          <cell r="AF67" t="str">
            <v>文化の日</v>
          </cell>
        </row>
        <row r="68">
          <cell r="AC68" t="str">
            <v>-</v>
          </cell>
          <cell r="AD68" t="e">
            <v>#VALUE!</v>
          </cell>
          <cell r="AE68" t="e">
            <v>#VALUE!</v>
          </cell>
          <cell r="AF68" t="str">
            <v>振替休日</v>
          </cell>
        </row>
        <row r="69">
          <cell r="AC69">
            <v>38679</v>
          </cell>
          <cell r="AD69">
            <v>4</v>
          </cell>
          <cell r="AE69">
            <v>38679</v>
          </cell>
          <cell r="AF69" t="str">
            <v>勤労感謝の日</v>
          </cell>
        </row>
        <row r="70">
          <cell r="AC70" t="str">
            <v>-</v>
          </cell>
          <cell r="AD70" t="e">
            <v>#VALUE!</v>
          </cell>
          <cell r="AE70" t="e">
            <v>#VALUE!</v>
          </cell>
          <cell r="AF70" t="str">
            <v>振替休日</v>
          </cell>
        </row>
        <row r="71">
          <cell r="AC71">
            <v>38709</v>
          </cell>
          <cell r="AD71">
            <v>6</v>
          </cell>
          <cell r="AE71">
            <v>38709</v>
          </cell>
          <cell r="AF71" t="str">
            <v>天皇誕生日</v>
          </cell>
        </row>
        <row r="72">
          <cell r="AC72" t="str">
            <v>-</v>
          </cell>
          <cell r="AD72" t="e">
            <v>#VALUE!</v>
          </cell>
          <cell r="AE72" t="e">
            <v>#VALUE!</v>
          </cell>
          <cell r="AF72" t="str">
            <v>振替休日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13"/>
  </sheetPr>
  <dimension ref="A1:CS262"/>
  <sheetViews>
    <sheetView tabSelected="1" view="pageBreakPreview" zoomScale="57" zoomScaleNormal="100" zoomScaleSheetLayoutView="57" workbookViewId="0">
      <selection activeCell="BK13" sqref="BK13"/>
    </sheetView>
  </sheetViews>
  <sheetFormatPr defaultColWidth="8.85546875" defaultRowHeight="12" x14ac:dyDescent="0.15"/>
  <cols>
    <col min="1" max="1" width="0.7109375" style="64" customWidth="1"/>
    <col min="2" max="2" width="3.140625" style="63" customWidth="1"/>
    <col min="3" max="3" width="2" style="63" customWidth="1"/>
    <col min="4" max="4" width="0.7109375" style="63" customWidth="1"/>
    <col min="5" max="5" width="2" style="63" customWidth="1"/>
    <col min="6" max="6" width="3.140625" style="63" customWidth="1"/>
    <col min="7" max="7" width="2" style="63" customWidth="1"/>
    <col min="8" max="8" width="0.7109375" style="63" customWidth="1"/>
    <col min="9" max="9" width="2" style="63" customWidth="1"/>
    <col min="10" max="10" width="3.140625" style="63" customWidth="1"/>
    <col min="11" max="11" width="2" style="63" customWidth="1"/>
    <col min="12" max="12" width="0.7109375" style="63" customWidth="1"/>
    <col min="13" max="13" width="2" style="63" customWidth="1"/>
    <col min="14" max="14" width="3.140625" style="63" customWidth="1"/>
    <col min="15" max="15" width="8.5703125" style="63" customWidth="1"/>
    <col min="16" max="16" width="3.5703125" style="63" customWidth="1"/>
    <col min="17" max="18" width="4.140625" style="63" customWidth="1"/>
    <col min="19" max="21" width="5" style="63" customWidth="1"/>
    <col min="22" max="22" width="3.140625" style="64" customWidth="1"/>
    <col min="23" max="24" width="5.140625" style="63" customWidth="1"/>
    <col min="25" max="25" width="3.140625" style="63" customWidth="1"/>
    <col min="26" max="26" width="2" style="63" customWidth="1"/>
    <col min="27" max="27" width="0.7109375" style="63" customWidth="1"/>
    <col min="28" max="28" width="2" style="63" customWidth="1"/>
    <col min="29" max="29" width="3.140625" style="63" customWidth="1"/>
    <col min="30" max="30" width="2" style="63" customWidth="1"/>
    <col min="31" max="31" width="0.7109375" style="63" customWidth="1"/>
    <col min="32" max="32" width="2" style="63" customWidth="1"/>
    <col min="33" max="33" width="3.140625" style="63" customWidth="1"/>
    <col min="34" max="34" width="2" style="63" customWidth="1"/>
    <col min="35" max="35" width="0.7109375" style="63" customWidth="1"/>
    <col min="36" max="36" width="2" style="63" customWidth="1"/>
    <col min="37" max="37" width="3.140625" style="63" customWidth="1"/>
    <col min="38" max="38" width="3.85546875" style="63" customWidth="1"/>
    <col min="39" max="41" width="4" style="63" customWidth="1"/>
    <col min="42" max="43" width="5" style="63" customWidth="1"/>
    <col min="44" max="44" width="5" style="64" customWidth="1"/>
    <col min="45" max="45" width="3.140625" style="64" customWidth="1"/>
    <col min="46" max="47" width="5.28515625" style="64" customWidth="1"/>
    <col min="48" max="48" width="3.140625" style="63" customWidth="1"/>
    <col min="49" max="49" width="4.5703125" style="63" customWidth="1"/>
    <col min="50" max="61" width="3.7109375" style="64" customWidth="1"/>
    <col min="62" max="63" width="2.85546875" style="64" customWidth="1"/>
    <col min="64" max="70" width="4.7109375" style="64" customWidth="1"/>
    <col min="71" max="91" width="3" style="64" customWidth="1"/>
    <col min="92" max="16384" width="8.85546875" style="64"/>
  </cols>
  <sheetData>
    <row r="1" spans="1:79" s="126" customFormat="1" ht="24.6" customHeight="1" x14ac:dyDescent="0.15"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127"/>
      <c r="AW1" s="127"/>
    </row>
    <row r="2" spans="1:79" s="128" customFormat="1" ht="18.600000000000001" customHeight="1" x14ac:dyDescent="0.15">
      <c r="B2" s="343" t="s">
        <v>274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129"/>
      <c r="AW2" s="176"/>
      <c r="AX2" s="210"/>
    </row>
    <row r="3" spans="1:79" s="128" customFormat="1" ht="16.899999999999999" customHeight="1" x14ac:dyDescent="0.15">
      <c r="A3" s="207"/>
      <c r="B3" s="344" t="s">
        <v>129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207"/>
      <c r="AW3" s="176"/>
      <c r="AX3" s="175"/>
      <c r="AY3" s="175"/>
      <c r="AZ3" s="175"/>
      <c r="BA3" s="175"/>
      <c r="BB3" s="175"/>
      <c r="BC3" s="175"/>
    </row>
    <row r="4" spans="1:79" s="131" customFormat="1" ht="16.5" customHeight="1" x14ac:dyDescent="0.15">
      <c r="B4" s="377" t="s">
        <v>131</v>
      </c>
      <c r="C4" s="378"/>
      <c r="D4" s="378"/>
      <c r="E4" s="379"/>
      <c r="F4" s="346"/>
      <c r="G4" s="347"/>
      <c r="H4" s="347"/>
      <c r="I4" s="347"/>
      <c r="J4" s="348"/>
      <c r="K4" s="132"/>
      <c r="L4" s="132"/>
      <c r="M4" s="133"/>
      <c r="N4" s="375"/>
      <c r="O4" s="375"/>
      <c r="P4" s="375"/>
      <c r="Q4" s="134"/>
      <c r="R4" s="375"/>
      <c r="S4" s="375"/>
      <c r="T4" s="375"/>
      <c r="U4" s="375"/>
      <c r="V4" s="133"/>
      <c r="W4" s="133"/>
      <c r="X4" s="133"/>
      <c r="Y4" s="133"/>
      <c r="Z4" s="132"/>
      <c r="AA4" s="132"/>
      <c r="AB4" s="133"/>
      <c r="AC4" s="133"/>
      <c r="AD4" s="132"/>
      <c r="AE4" s="132"/>
      <c r="AF4" s="135" t="s">
        <v>73</v>
      </c>
      <c r="AH4" s="132"/>
      <c r="AI4" s="132"/>
      <c r="AO4" s="138"/>
      <c r="AP4" s="138"/>
      <c r="AQ4" s="422" t="s">
        <v>71</v>
      </c>
      <c r="AR4" s="422"/>
      <c r="AS4" s="422"/>
      <c r="AT4" s="422" t="s">
        <v>72</v>
      </c>
      <c r="AU4" s="422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</row>
    <row r="5" spans="1:79" s="131" customFormat="1" ht="16.5" customHeight="1" x14ac:dyDescent="0.15">
      <c r="A5" s="137"/>
      <c r="B5" s="376"/>
      <c r="C5" s="376"/>
      <c r="D5" s="376"/>
      <c r="E5" s="376"/>
      <c r="F5" s="376"/>
      <c r="G5" s="132"/>
      <c r="H5" s="132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138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9"/>
      <c r="AP5" s="139"/>
      <c r="AQ5" s="432"/>
      <c r="AR5" s="432"/>
      <c r="AS5" s="432"/>
      <c r="AT5" s="432"/>
      <c r="AU5" s="432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</row>
    <row r="6" spans="1:79" s="131" customFormat="1" ht="17.25" customHeight="1" x14ac:dyDescent="0.15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2"/>
      <c r="W6" s="143"/>
      <c r="X6" s="143"/>
      <c r="Y6" s="133"/>
      <c r="Z6" s="138"/>
      <c r="AA6" s="138"/>
      <c r="AB6" s="342" t="s">
        <v>75</v>
      </c>
      <c r="AC6" s="342"/>
      <c r="AD6" s="342"/>
      <c r="AE6" s="342"/>
      <c r="AF6" s="342"/>
      <c r="AG6" s="342"/>
      <c r="AH6" s="144"/>
      <c r="AI6" s="144"/>
      <c r="AJ6" s="133"/>
      <c r="AK6" s="133"/>
      <c r="AL6" s="133"/>
      <c r="AM6" s="133"/>
      <c r="AN6" s="133"/>
      <c r="AW6" s="143"/>
    </row>
    <row r="7" spans="1:79" s="131" customFormat="1" ht="16.5" customHeight="1" x14ac:dyDescent="0.15">
      <c r="A7" s="145"/>
      <c r="B7" s="377" t="s">
        <v>132</v>
      </c>
      <c r="C7" s="378"/>
      <c r="D7" s="378"/>
      <c r="E7" s="378"/>
      <c r="F7" s="379"/>
      <c r="G7" s="346"/>
      <c r="H7" s="347"/>
      <c r="I7" s="347"/>
      <c r="J7" s="347"/>
      <c r="K7" s="347"/>
      <c r="L7" s="347"/>
      <c r="M7" s="348"/>
      <c r="N7" s="136"/>
      <c r="O7" s="146" t="s">
        <v>158</v>
      </c>
      <c r="P7" s="346"/>
      <c r="Q7" s="347"/>
      <c r="R7" s="347"/>
      <c r="S7" s="347"/>
      <c r="T7" s="347"/>
      <c r="U7" s="348"/>
      <c r="V7" s="147"/>
      <c r="W7" s="148"/>
      <c r="X7" s="148"/>
      <c r="Y7" s="149" t="s">
        <v>79</v>
      </c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134" t="s">
        <v>80</v>
      </c>
      <c r="AW7" s="133"/>
    </row>
    <row r="8" spans="1:79" s="131" customFormat="1" ht="13.5" customHeight="1" x14ac:dyDescent="0.15">
      <c r="A8" s="145"/>
      <c r="B8" s="150"/>
      <c r="C8" s="151"/>
      <c r="D8" s="151"/>
      <c r="E8" s="151"/>
      <c r="F8" s="151"/>
      <c r="G8" s="151"/>
      <c r="H8" s="151"/>
      <c r="I8" s="151" t="s">
        <v>74</v>
      </c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47"/>
      <c r="W8" s="149"/>
      <c r="X8" s="149"/>
      <c r="Y8" s="152"/>
      <c r="Z8" s="153"/>
      <c r="AA8" s="153"/>
      <c r="AB8" s="152"/>
      <c r="AC8" s="152"/>
      <c r="AD8" s="153"/>
      <c r="AE8" s="153"/>
      <c r="AF8" s="152"/>
      <c r="AG8" s="152"/>
      <c r="AH8" s="153"/>
      <c r="AI8" s="153"/>
      <c r="AJ8" s="152"/>
      <c r="AK8" s="152"/>
      <c r="AL8" s="152"/>
      <c r="AM8" s="152"/>
      <c r="AN8" s="152"/>
      <c r="AO8" s="152"/>
      <c r="AW8" s="143"/>
    </row>
    <row r="9" spans="1:79" s="131" customFormat="1" ht="16.5" customHeight="1" x14ac:dyDescent="0.15">
      <c r="A9" s="145"/>
      <c r="B9" s="396" t="s">
        <v>76</v>
      </c>
      <c r="C9" s="397"/>
      <c r="D9" s="346"/>
      <c r="E9" s="347"/>
      <c r="F9" s="347"/>
      <c r="G9" s="347"/>
      <c r="H9" s="347"/>
      <c r="I9" s="347"/>
      <c r="J9" s="348"/>
      <c r="K9" s="153"/>
      <c r="L9" s="153"/>
      <c r="M9" s="396" t="s">
        <v>77</v>
      </c>
      <c r="N9" s="397"/>
      <c r="O9" s="245"/>
      <c r="P9" s="154"/>
      <c r="Q9" s="396" t="s">
        <v>78</v>
      </c>
      <c r="R9" s="418"/>
      <c r="S9" s="419"/>
      <c r="T9" s="420"/>
      <c r="U9" s="421"/>
      <c r="V9" s="147"/>
      <c r="W9" s="148"/>
      <c r="X9" s="148"/>
      <c r="Y9" s="148"/>
      <c r="Z9" s="148"/>
      <c r="AA9" s="148"/>
      <c r="AB9" s="417" t="s">
        <v>81</v>
      </c>
      <c r="AC9" s="417"/>
      <c r="AD9" s="417"/>
      <c r="AE9" s="417"/>
      <c r="AF9" s="417"/>
      <c r="AG9" s="417"/>
      <c r="AH9" s="155"/>
      <c r="AI9" s="155"/>
      <c r="AJ9" s="148"/>
      <c r="AK9" s="148"/>
      <c r="AL9" s="148"/>
      <c r="AM9" s="148"/>
      <c r="AN9" s="148"/>
      <c r="AO9" s="152"/>
      <c r="AW9" s="133"/>
    </row>
    <row r="10" spans="1:79" s="131" customFormat="1" ht="16.5" customHeight="1" x14ac:dyDescent="0.15">
      <c r="A10" s="156"/>
      <c r="B10" s="157"/>
      <c r="C10" s="157"/>
      <c r="D10" s="158"/>
      <c r="E10" s="158"/>
      <c r="F10" s="158"/>
      <c r="G10" s="158"/>
      <c r="H10" s="158"/>
      <c r="I10" s="158"/>
      <c r="J10" s="158"/>
      <c r="K10" s="159"/>
      <c r="L10" s="159"/>
      <c r="M10" s="157"/>
      <c r="N10" s="157"/>
      <c r="O10" s="159"/>
      <c r="P10" s="157"/>
      <c r="Q10" s="157"/>
      <c r="R10" s="157"/>
      <c r="S10" s="157"/>
      <c r="T10" s="157"/>
      <c r="U10" s="157"/>
      <c r="V10" s="160"/>
      <c r="W10" s="148"/>
      <c r="X10" s="148"/>
      <c r="Y10" s="149" t="s">
        <v>79</v>
      </c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6"/>
      <c r="AO10" s="261" t="s">
        <v>82</v>
      </c>
      <c r="AP10" s="262"/>
      <c r="AQ10" s="134" t="s">
        <v>80</v>
      </c>
      <c r="AW10" s="133"/>
    </row>
    <row r="11" spans="1:79" s="170" customFormat="1" ht="11.45" customHeight="1" x14ac:dyDescent="0.15">
      <c r="A11" s="161"/>
      <c r="B11" s="162"/>
      <c r="C11" s="162"/>
      <c r="D11" s="162"/>
      <c r="E11" s="163"/>
      <c r="F11" s="163"/>
      <c r="G11" s="162"/>
      <c r="H11" s="162"/>
      <c r="I11" s="163"/>
      <c r="J11" s="163"/>
      <c r="K11" s="162"/>
      <c r="L11" s="162"/>
      <c r="M11" s="162"/>
      <c r="N11" s="162"/>
      <c r="O11" s="162"/>
      <c r="P11" s="164"/>
      <c r="Q11" s="162"/>
      <c r="R11" s="162"/>
      <c r="S11" s="162"/>
      <c r="T11" s="162"/>
      <c r="U11" s="162"/>
      <c r="V11" s="164"/>
      <c r="W11" s="165"/>
      <c r="X11" s="165"/>
      <c r="Y11" s="165"/>
      <c r="Z11" s="166"/>
      <c r="AA11" s="166"/>
      <c r="AB11" s="167"/>
      <c r="AC11" s="167"/>
      <c r="AD11" s="166"/>
      <c r="AE11" s="166"/>
      <c r="AF11" s="168"/>
      <c r="AG11" s="168"/>
      <c r="AH11" s="166"/>
      <c r="AI11" s="166"/>
      <c r="AJ11" s="169"/>
      <c r="AK11" s="169"/>
      <c r="AL11" s="165"/>
      <c r="AM11" s="165"/>
      <c r="AN11" s="165"/>
      <c r="AW11" s="165"/>
    </row>
    <row r="12" spans="1:79" s="170" customFormat="1" ht="4.9000000000000004" customHeight="1" x14ac:dyDescent="0.15">
      <c r="B12" s="171"/>
      <c r="C12" s="171"/>
      <c r="D12" s="171"/>
      <c r="E12" s="144"/>
      <c r="F12" s="144"/>
      <c r="G12" s="171"/>
      <c r="H12" s="171"/>
      <c r="I12" s="144"/>
      <c r="J12" s="144"/>
      <c r="K12" s="171"/>
      <c r="L12" s="171"/>
      <c r="M12" s="171"/>
      <c r="N12" s="171"/>
      <c r="O12" s="171"/>
      <c r="P12" s="165"/>
      <c r="Q12" s="171"/>
      <c r="R12" s="171"/>
      <c r="S12" s="171"/>
      <c r="T12" s="171"/>
      <c r="U12" s="171"/>
      <c r="V12" s="165"/>
      <c r="W12" s="165"/>
      <c r="X12" s="165"/>
      <c r="Y12" s="165"/>
      <c r="Z12" s="171"/>
      <c r="AA12" s="171"/>
      <c r="AB12" s="165"/>
      <c r="AC12" s="165"/>
      <c r="AD12" s="171"/>
      <c r="AE12" s="171"/>
      <c r="AF12" s="169"/>
      <c r="AG12" s="169"/>
      <c r="AH12" s="171"/>
      <c r="AI12" s="171"/>
      <c r="AJ12" s="169"/>
      <c r="AK12" s="169"/>
      <c r="AL12" s="165"/>
      <c r="AM12" s="165"/>
      <c r="AN12" s="165"/>
      <c r="AW12" s="167"/>
      <c r="AX12" s="209"/>
    </row>
    <row r="13" spans="1:79" s="128" customFormat="1" ht="13.9" customHeight="1" x14ac:dyDescent="0.15">
      <c r="B13" s="394" t="s">
        <v>50</v>
      </c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172"/>
      <c r="R13" s="172"/>
      <c r="S13" s="172"/>
      <c r="T13" s="172"/>
      <c r="U13" s="172"/>
      <c r="V13" s="172"/>
      <c r="W13" s="130"/>
      <c r="X13" s="130"/>
      <c r="Y13" s="130"/>
      <c r="Z13" s="130"/>
      <c r="AA13" s="130"/>
      <c r="AB13" s="130"/>
      <c r="AC13" s="130"/>
      <c r="AD13" s="130"/>
      <c r="AE13" s="130"/>
      <c r="AF13" s="395" t="s">
        <v>51</v>
      </c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5"/>
      <c r="AS13" s="395"/>
      <c r="AT13" s="395"/>
      <c r="AU13" s="173"/>
      <c r="AV13" s="173"/>
      <c r="AW13" s="173"/>
      <c r="AX13" s="173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W13" s="174"/>
      <c r="BX13" s="174"/>
      <c r="BY13" s="174"/>
      <c r="BZ13" s="174"/>
      <c r="CA13" s="174"/>
    </row>
    <row r="14" spans="1:79" s="174" customFormat="1" ht="13.9" customHeight="1" x14ac:dyDescent="0.15">
      <c r="B14" s="405" t="s">
        <v>183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31" t="s">
        <v>2</v>
      </c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1"/>
      <c r="AU14" s="431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</row>
    <row r="15" spans="1:79" s="174" customFormat="1" ht="13.9" customHeight="1" x14ac:dyDescent="0.15">
      <c r="B15" s="405" t="s">
        <v>182</v>
      </c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36"/>
      <c r="W15" s="436"/>
      <c r="X15" s="436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405"/>
      <c r="AJ15" s="405"/>
      <c r="AK15" s="405"/>
      <c r="AL15" s="405"/>
      <c r="AM15" s="405"/>
      <c r="AN15" s="405"/>
      <c r="AO15" s="405"/>
      <c r="AP15" s="405"/>
      <c r="AQ15" s="405"/>
      <c r="AR15" s="405"/>
      <c r="AS15" s="436"/>
      <c r="AT15" s="436"/>
      <c r="AU15" s="436"/>
      <c r="AW15" s="368"/>
      <c r="AX15" s="368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</row>
    <row r="16" spans="1:79" s="177" customFormat="1" ht="15.95" customHeight="1" x14ac:dyDescent="0.15">
      <c r="B16" s="406" t="s">
        <v>52</v>
      </c>
      <c r="C16" s="408" t="s">
        <v>193</v>
      </c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10"/>
      <c r="S16" s="429" t="s">
        <v>3</v>
      </c>
      <c r="T16" s="423" t="s">
        <v>160</v>
      </c>
      <c r="U16" s="423" t="s">
        <v>161</v>
      </c>
      <c r="V16" s="408" t="s">
        <v>179</v>
      </c>
      <c r="W16" s="409"/>
      <c r="X16" s="425"/>
      <c r="Y16" s="427" t="s">
        <v>117</v>
      </c>
      <c r="Z16" s="408" t="s">
        <v>194</v>
      </c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10"/>
      <c r="AP16" s="429" t="s">
        <v>3</v>
      </c>
      <c r="AQ16" s="414" t="s">
        <v>163</v>
      </c>
      <c r="AR16" s="414" t="s">
        <v>162</v>
      </c>
      <c r="AS16" s="408" t="s">
        <v>179</v>
      </c>
      <c r="AT16" s="409"/>
      <c r="AU16" s="425"/>
      <c r="AW16" s="176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</row>
    <row r="17" spans="2:79" s="177" customFormat="1" ht="15.95" customHeight="1" x14ac:dyDescent="0.15">
      <c r="B17" s="407"/>
      <c r="C17" s="411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3"/>
      <c r="S17" s="430"/>
      <c r="T17" s="424"/>
      <c r="U17" s="424"/>
      <c r="V17" s="411"/>
      <c r="W17" s="412"/>
      <c r="X17" s="426"/>
      <c r="Y17" s="428"/>
      <c r="Z17" s="411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3"/>
      <c r="AP17" s="430"/>
      <c r="AQ17" s="414"/>
      <c r="AR17" s="414"/>
      <c r="AS17" s="411"/>
      <c r="AT17" s="412"/>
      <c r="AU17" s="426"/>
      <c r="AW17" s="176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</row>
    <row r="18" spans="2:79" s="177" customFormat="1" ht="17.100000000000001" customHeight="1" x14ac:dyDescent="0.15">
      <c r="B18" s="179">
        <v>1</v>
      </c>
      <c r="C18" s="278" t="s">
        <v>67</v>
      </c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180" t="s">
        <v>4</v>
      </c>
      <c r="T18" s="246">
        <v>2</v>
      </c>
      <c r="U18" s="246"/>
      <c r="V18" s="280"/>
      <c r="W18" s="281"/>
      <c r="X18" s="282"/>
      <c r="Y18" s="212">
        <v>100</v>
      </c>
      <c r="Z18" s="331" t="s">
        <v>5</v>
      </c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181" t="s">
        <v>6</v>
      </c>
      <c r="AQ18" s="246">
        <v>2</v>
      </c>
      <c r="AR18" s="246"/>
      <c r="AS18" s="280"/>
      <c r="AT18" s="281"/>
      <c r="AU18" s="282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Y18" s="174"/>
      <c r="BZ18" s="198"/>
      <c r="CA18" s="175"/>
    </row>
    <row r="19" spans="2:79" s="177" customFormat="1" ht="17.100000000000001" customHeight="1" x14ac:dyDescent="0.15">
      <c r="B19" s="179">
        <v>2</v>
      </c>
      <c r="C19" s="331" t="s">
        <v>215</v>
      </c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181" t="s">
        <v>4</v>
      </c>
      <c r="T19" s="246">
        <v>2</v>
      </c>
      <c r="U19" s="246"/>
      <c r="V19" s="280"/>
      <c r="W19" s="281"/>
      <c r="X19" s="282"/>
      <c r="Y19" s="212">
        <v>101</v>
      </c>
      <c r="Z19" s="331" t="s">
        <v>7</v>
      </c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181" t="s">
        <v>6</v>
      </c>
      <c r="AQ19" s="246">
        <v>2</v>
      </c>
      <c r="AR19" s="246"/>
      <c r="AS19" s="280"/>
      <c r="AT19" s="281"/>
      <c r="AU19" s="282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Y19" s="174"/>
      <c r="BZ19" s="198"/>
      <c r="CA19" s="175"/>
    </row>
    <row r="20" spans="2:79" s="177" customFormat="1" ht="17.100000000000001" customHeight="1" x14ac:dyDescent="0.15">
      <c r="B20" s="179">
        <v>3</v>
      </c>
      <c r="C20" s="331" t="s">
        <v>228</v>
      </c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181" t="s">
        <v>4</v>
      </c>
      <c r="T20" s="246">
        <v>1</v>
      </c>
      <c r="U20" s="246"/>
      <c r="V20" s="280"/>
      <c r="W20" s="281"/>
      <c r="X20" s="282"/>
      <c r="Y20" s="212">
        <v>102</v>
      </c>
      <c r="Z20" s="331" t="s">
        <v>216</v>
      </c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181" t="s">
        <v>6</v>
      </c>
      <c r="AQ20" s="246">
        <v>2</v>
      </c>
      <c r="AR20" s="246"/>
      <c r="AS20" s="280"/>
      <c r="AT20" s="281"/>
      <c r="AU20" s="282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Y20" s="174"/>
      <c r="BZ20" s="198"/>
      <c r="CA20" s="175"/>
    </row>
    <row r="21" spans="2:79" s="177" customFormat="1" ht="17.100000000000001" customHeight="1" x14ac:dyDescent="0.15">
      <c r="B21" s="179">
        <v>4</v>
      </c>
      <c r="C21" s="331" t="s">
        <v>37</v>
      </c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181" t="s">
        <v>4</v>
      </c>
      <c r="T21" s="246">
        <v>1</v>
      </c>
      <c r="U21" s="246"/>
      <c r="V21" s="280"/>
      <c r="W21" s="281"/>
      <c r="X21" s="282"/>
      <c r="Y21" s="212">
        <v>103</v>
      </c>
      <c r="Z21" s="331" t="s">
        <v>204</v>
      </c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181" t="s">
        <v>6</v>
      </c>
      <c r="AQ21" s="246">
        <v>2</v>
      </c>
      <c r="AR21" s="246"/>
      <c r="AS21" s="280"/>
      <c r="AT21" s="281"/>
      <c r="AU21" s="282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Y21" s="174"/>
      <c r="BZ21" s="198"/>
      <c r="CA21" s="175"/>
    </row>
    <row r="22" spans="2:79" s="177" customFormat="1" ht="17.100000000000001" customHeight="1" x14ac:dyDescent="0.15">
      <c r="B22" s="179">
        <v>5</v>
      </c>
      <c r="C22" s="331" t="s">
        <v>229</v>
      </c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181" t="s">
        <v>8</v>
      </c>
      <c r="T22" s="246">
        <v>2</v>
      </c>
      <c r="U22" s="246"/>
      <c r="V22" s="280"/>
      <c r="W22" s="281"/>
      <c r="X22" s="282"/>
      <c r="Y22" s="202">
        <v>104</v>
      </c>
      <c r="Z22" s="331" t="s">
        <v>196</v>
      </c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235" t="s">
        <v>6</v>
      </c>
      <c r="AQ22" s="246">
        <v>6</v>
      </c>
      <c r="AR22" s="246"/>
      <c r="AS22" s="280"/>
      <c r="AT22" s="281"/>
      <c r="AU22" s="282"/>
      <c r="AW22" s="176"/>
      <c r="AX22" s="368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Y22" s="174"/>
      <c r="BZ22" s="198"/>
      <c r="CA22" s="175"/>
    </row>
    <row r="23" spans="2:79" s="177" customFormat="1" ht="17.100000000000001" customHeight="1" x14ac:dyDescent="0.15">
      <c r="B23" s="179">
        <v>6</v>
      </c>
      <c r="C23" s="331" t="s">
        <v>172</v>
      </c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181" t="s">
        <v>8</v>
      </c>
      <c r="T23" s="246">
        <v>2</v>
      </c>
      <c r="U23" s="246"/>
      <c r="V23" s="280"/>
      <c r="W23" s="281"/>
      <c r="X23" s="282"/>
      <c r="Y23" s="212">
        <v>105</v>
      </c>
      <c r="Z23" s="331" t="s">
        <v>230</v>
      </c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181" t="s">
        <v>6</v>
      </c>
      <c r="AQ23" s="246">
        <v>2</v>
      </c>
      <c r="AR23" s="246"/>
      <c r="AS23" s="280"/>
      <c r="AT23" s="281"/>
      <c r="AU23" s="282"/>
      <c r="AW23" s="176"/>
      <c r="AX23" s="368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Y23" s="198"/>
      <c r="BZ23" s="198"/>
      <c r="CA23" s="175"/>
    </row>
    <row r="24" spans="2:79" s="177" customFormat="1" ht="17.100000000000001" customHeight="1" x14ac:dyDescent="0.15">
      <c r="B24" s="179">
        <v>7</v>
      </c>
      <c r="C24" s="331" t="s">
        <v>10</v>
      </c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181" t="s">
        <v>4</v>
      </c>
      <c r="T24" s="246">
        <v>1</v>
      </c>
      <c r="U24" s="246"/>
      <c r="V24" s="280"/>
      <c r="W24" s="281"/>
      <c r="X24" s="282"/>
      <c r="Y24" s="212">
        <v>106</v>
      </c>
      <c r="Z24" s="331" t="s">
        <v>218</v>
      </c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181" t="s">
        <v>6</v>
      </c>
      <c r="AQ24" s="246">
        <v>2</v>
      </c>
      <c r="AR24" s="246"/>
      <c r="AS24" s="280"/>
      <c r="AT24" s="281"/>
      <c r="AU24" s="282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CA24" s="175"/>
    </row>
    <row r="25" spans="2:79" s="177" customFormat="1" ht="17.100000000000001" customHeight="1" x14ac:dyDescent="0.15">
      <c r="B25" s="179">
        <v>8</v>
      </c>
      <c r="C25" s="331" t="s">
        <v>15</v>
      </c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181" t="s">
        <v>8</v>
      </c>
      <c r="T25" s="246">
        <v>1</v>
      </c>
      <c r="U25" s="246"/>
      <c r="V25" s="280"/>
      <c r="W25" s="281"/>
      <c r="X25" s="282"/>
      <c r="Y25" s="212">
        <v>107</v>
      </c>
      <c r="Z25" s="331" t="s">
        <v>231</v>
      </c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181" t="s">
        <v>6</v>
      </c>
      <c r="AQ25" s="246">
        <v>2</v>
      </c>
      <c r="AR25" s="246"/>
      <c r="AS25" s="280"/>
      <c r="AT25" s="281"/>
      <c r="AU25" s="282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CA25" s="175"/>
    </row>
    <row r="26" spans="2:79" s="177" customFormat="1" ht="17.100000000000001" customHeight="1" x14ac:dyDescent="0.15">
      <c r="B26" s="179">
        <v>9</v>
      </c>
      <c r="C26" s="331" t="s">
        <v>68</v>
      </c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181" t="s">
        <v>4</v>
      </c>
      <c r="T26" s="246">
        <v>2</v>
      </c>
      <c r="U26" s="246"/>
      <c r="V26" s="280"/>
      <c r="W26" s="281"/>
      <c r="X26" s="282"/>
      <c r="Y26" s="212">
        <v>108</v>
      </c>
      <c r="Z26" s="331" t="s">
        <v>219</v>
      </c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181" t="s">
        <v>6</v>
      </c>
      <c r="AQ26" s="246">
        <v>2</v>
      </c>
      <c r="AR26" s="246"/>
      <c r="AS26" s="280"/>
      <c r="AT26" s="281"/>
      <c r="AU26" s="282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</row>
    <row r="27" spans="2:79" s="177" customFormat="1" ht="17.100000000000001" customHeight="1" x14ac:dyDescent="0.15">
      <c r="B27" s="179">
        <v>10</v>
      </c>
      <c r="C27" s="331" t="s">
        <v>232</v>
      </c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41"/>
      <c r="S27" s="181" t="s">
        <v>40</v>
      </c>
      <c r="T27" s="246">
        <v>2</v>
      </c>
      <c r="U27" s="246"/>
      <c r="V27" s="280"/>
      <c r="W27" s="281"/>
      <c r="X27" s="282"/>
      <c r="Y27" s="212">
        <v>109</v>
      </c>
      <c r="Z27" s="331" t="s">
        <v>233</v>
      </c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181" t="s">
        <v>6</v>
      </c>
      <c r="AQ27" s="246">
        <v>2</v>
      </c>
      <c r="AR27" s="246"/>
      <c r="AS27" s="280"/>
      <c r="AT27" s="281"/>
      <c r="AU27" s="282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</row>
    <row r="28" spans="2:79" s="177" customFormat="1" ht="17.100000000000001" customHeight="1" x14ac:dyDescent="0.15">
      <c r="B28" s="179">
        <v>11</v>
      </c>
      <c r="C28" s="331" t="s">
        <v>196</v>
      </c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1"/>
      <c r="S28" s="181" t="s">
        <v>6</v>
      </c>
      <c r="T28" s="246">
        <v>2</v>
      </c>
      <c r="U28" s="246"/>
      <c r="V28" s="280"/>
      <c r="W28" s="281"/>
      <c r="X28" s="282"/>
      <c r="Y28" s="212">
        <v>110</v>
      </c>
      <c r="Z28" s="331" t="s">
        <v>234</v>
      </c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181" t="s">
        <v>6</v>
      </c>
      <c r="AQ28" s="246">
        <v>2</v>
      </c>
      <c r="AR28" s="246"/>
      <c r="AS28" s="280"/>
      <c r="AT28" s="281"/>
      <c r="AU28" s="282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</row>
    <row r="29" spans="2:79" s="177" customFormat="1" ht="17.100000000000001" customHeight="1" x14ac:dyDescent="0.15">
      <c r="B29" s="179">
        <v>12</v>
      </c>
      <c r="C29" s="331" t="s">
        <v>235</v>
      </c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181" t="s">
        <v>12</v>
      </c>
      <c r="T29" s="246">
        <v>1</v>
      </c>
      <c r="U29" s="246"/>
      <c r="V29" s="280"/>
      <c r="W29" s="281"/>
      <c r="X29" s="282"/>
      <c r="Y29" s="212">
        <v>111</v>
      </c>
      <c r="Z29" s="331" t="s">
        <v>221</v>
      </c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181" t="s">
        <v>6</v>
      </c>
      <c r="AQ29" s="246">
        <v>2</v>
      </c>
      <c r="AR29" s="246"/>
      <c r="AS29" s="280"/>
      <c r="AT29" s="281"/>
      <c r="AU29" s="282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</row>
    <row r="30" spans="2:79" s="177" customFormat="1" ht="17.100000000000001" customHeight="1" x14ac:dyDescent="0.15">
      <c r="B30" s="179">
        <v>13</v>
      </c>
      <c r="C30" s="331" t="s">
        <v>236</v>
      </c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181" t="s">
        <v>4</v>
      </c>
      <c r="T30" s="246">
        <v>1</v>
      </c>
      <c r="U30" s="246"/>
      <c r="V30" s="280"/>
      <c r="W30" s="281"/>
      <c r="X30" s="282"/>
      <c r="Y30" s="212">
        <v>112</v>
      </c>
      <c r="Z30" s="331" t="s">
        <v>41</v>
      </c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181" t="s">
        <v>6</v>
      </c>
      <c r="AQ30" s="246">
        <v>2</v>
      </c>
      <c r="AR30" s="246"/>
      <c r="AS30" s="280"/>
      <c r="AT30" s="281"/>
      <c r="AU30" s="282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</row>
    <row r="31" spans="2:79" s="177" customFormat="1" ht="17.100000000000001" customHeight="1" x14ac:dyDescent="0.15">
      <c r="B31" s="179">
        <v>14</v>
      </c>
      <c r="C31" s="331" t="s">
        <v>18</v>
      </c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181" t="s">
        <v>4</v>
      </c>
      <c r="T31" s="246">
        <v>1</v>
      </c>
      <c r="U31" s="246"/>
      <c r="V31" s="280"/>
      <c r="W31" s="281"/>
      <c r="X31" s="282"/>
      <c r="Y31" s="212">
        <v>113</v>
      </c>
      <c r="Z31" s="331" t="s">
        <v>220</v>
      </c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181" t="s">
        <v>6</v>
      </c>
      <c r="AQ31" s="246">
        <v>2</v>
      </c>
      <c r="AR31" s="246"/>
      <c r="AS31" s="280"/>
      <c r="AT31" s="281"/>
      <c r="AU31" s="282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</row>
    <row r="32" spans="2:79" s="177" customFormat="1" ht="17.100000000000001" customHeight="1" x14ac:dyDescent="0.15">
      <c r="B32" s="179">
        <v>15</v>
      </c>
      <c r="C32" s="331" t="s">
        <v>237</v>
      </c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181" t="s">
        <v>4</v>
      </c>
      <c r="T32" s="246">
        <v>2</v>
      </c>
      <c r="U32" s="246"/>
      <c r="V32" s="280"/>
      <c r="W32" s="281"/>
      <c r="X32" s="282"/>
      <c r="Y32" s="212">
        <v>114</v>
      </c>
      <c r="Z32" s="331" t="s">
        <v>205</v>
      </c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181" t="s">
        <v>6</v>
      </c>
      <c r="AQ32" s="246">
        <v>2</v>
      </c>
      <c r="AR32" s="246"/>
      <c r="AS32" s="280"/>
      <c r="AT32" s="281"/>
      <c r="AU32" s="282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</row>
    <row r="33" spans="2:61" s="177" customFormat="1" ht="17.100000000000001" customHeight="1" x14ac:dyDescent="0.15">
      <c r="B33" s="179">
        <v>16</v>
      </c>
      <c r="C33" s="331" t="s">
        <v>42</v>
      </c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181" t="s">
        <v>4</v>
      </c>
      <c r="T33" s="246">
        <v>2</v>
      </c>
      <c r="U33" s="246"/>
      <c r="V33" s="280"/>
      <c r="W33" s="281"/>
      <c r="X33" s="282"/>
      <c r="Y33" s="212">
        <v>115</v>
      </c>
      <c r="Z33" s="331" t="s">
        <v>238</v>
      </c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181" t="s">
        <v>6</v>
      </c>
      <c r="AQ33" s="246">
        <v>2</v>
      </c>
      <c r="AR33" s="246"/>
      <c r="AS33" s="280"/>
      <c r="AT33" s="281"/>
      <c r="AU33" s="282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</row>
    <row r="34" spans="2:61" s="177" customFormat="1" ht="17.100000000000001" customHeight="1" x14ac:dyDescent="0.15">
      <c r="B34" s="179">
        <v>17</v>
      </c>
      <c r="C34" s="331" t="s">
        <v>20</v>
      </c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181" t="s">
        <v>4</v>
      </c>
      <c r="T34" s="246">
        <v>1</v>
      </c>
      <c r="U34" s="246"/>
      <c r="V34" s="280"/>
      <c r="W34" s="281"/>
      <c r="X34" s="282"/>
      <c r="Y34" s="212">
        <v>116</v>
      </c>
      <c r="Z34" s="331" t="s">
        <v>224</v>
      </c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181" t="s">
        <v>6</v>
      </c>
      <c r="AQ34" s="246">
        <v>2</v>
      </c>
      <c r="AR34" s="246"/>
      <c r="AS34" s="280"/>
      <c r="AT34" s="281"/>
      <c r="AU34" s="282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</row>
    <row r="35" spans="2:61" s="177" customFormat="1" ht="17.100000000000001" customHeight="1" x14ac:dyDescent="0.15">
      <c r="B35" s="179">
        <v>18</v>
      </c>
      <c r="C35" s="331" t="s">
        <v>21</v>
      </c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181" t="s">
        <v>8</v>
      </c>
      <c r="T35" s="246">
        <v>1</v>
      </c>
      <c r="U35" s="246"/>
      <c r="V35" s="280"/>
      <c r="W35" s="281"/>
      <c r="X35" s="282"/>
      <c r="Y35" s="212">
        <v>117</v>
      </c>
      <c r="Z35" s="331" t="s">
        <v>223</v>
      </c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181" t="s">
        <v>6</v>
      </c>
      <c r="AQ35" s="246">
        <v>2</v>
      </c>
      <c r="AR35" s="246"/>
      <c r="AS35" s="280"/>
      <c r="AT35" s="281"/>
      <c r="AU35" s="282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</row>
    <row r="36" spans="2:61" s="177" customFormat="1" ht="17.100000000000001" customHeight="1" x14ac:dyDescent="0.15">
      <c r="B36" s="179">
        <v>19</v>
      </c>
      <c r="C36" s="331" t="s">
        <v>145</v>
      </c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181" t="s">
        <v>12</v>
      </c>
      <c r="T36" s="246">
        <v>1</v>
      </c>
      <c r="U36" s="246"/>
      <c r="V36" s="280"/>
      <c r="W36" s="281"/>
      <c r="X36" s="282"/>
      <c r="Y36" s="212">
        <v>118</v>
      </c>
      <c r="Z36" s="331" t="s">
        <v>239</v>
      </c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181" t="s">
        <v>6</v>
      </c>
      <c r="AQ36" s="246">
        <v>2</v>
      </c>
      <c r="AR36" s="246"/>
      <c r="AS36" s="280"/>
      <c r="AT36" s="281"/>
      <c r="AU36" s="282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</row>
    <row r="37" spans="2:61" s="177" customFormat="1" ht="17.100000000000001" customHeight="1" x14ac:dyDescent="0.15">
      <c r="B37" s="179">
        <v>20</v>
      </c>
      <c r="C37" s="331" t="s">
        <v>157</v>
      </c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181" t="s">
        <v>4</v>
      </c>
      <c r="T37" s="246">
        <v>1</v>
      </c>
      <c r="U37" s="246"/>
      <c r="V37" s="280"/>
      <c r="W37" s="281"/>
      <c r="X37" s="282"/>
      <c r="Y37" s="212">
        <v>119</v>
      </c>
      <c r="Z37" s="278" t="s">
        <v>184</v>
      </c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180" t="s">
        <v>16</v>
      </c>
      <c r="AQ37" s="246">
        <v>2</v>
      </c>
      <c r="AR37" s="246"/>
      <c r="AS37" s="280"/>
      <c r="AT37" s="281"/>
      <c r="AU37" s="282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</row>
    <row r="38" spans="2:61" s="177" customFormat="1" ht="17.100000000000001" customHeight="1" x14ac:dyDescent="0.15">
      <c r="B38" s="179">
        <v>21</v>
      </c>
      <c r="C38" s="331" t="s">
        <v>43</v>
      </c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181" t="s">
        <v>4</v>
      </c>
      <c r="T38" s="246">
        <v>1</v>
      </c>
      <c r="U38" s="246"/>
      <c r="V38" s="280"/>
      <c r="W38" s="281"/>
      <c r="X38" s="282"/>
      <c r="Y38" s="212">
        <v>120</v>
      </c>
      <c r="Z38" s="331" t="s">
        <v>206</v>
      </c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181" t="s">
        <v>6</v>
      </c>
      <c r="AQ38" s="246">
        <v>2</v>
      </c>
      <c r="AR38" s="246"/>
      <c r="AS38" s="280"/>
      <c r="AT38" s="281"/>
      <c r="AU38" s="282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98"/>
    </row>
    <row r="39" spans="2:61" s="177" customFormat="1" ht="17.100000000000001" customHeight="1" x14ac:dyDescent="0.15">
      <c r="B39" s="179">
        <v>22</v>
      </c>
      <c r="C39" s="331" t="s">
        <v>24</v>
      </c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181" t="s">
        <v>4</v>
      </c>
      <c r="T39" s="246">
        <v>1</v>
      </c>
      <c r="U39" s="246"/>
      <c r="V39" s="280"/>
      <c r="W39" s="281"/>
      <c r="X39" s="282"/>
      <c r="Y39" s="212">
        <v>121</v>
      </c>
      <c r="Z39" s="331" t="s">
        <v>226</v>
      </c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181" t="s">
        <v>6</v>
      </c>
      <c r="AQ39" s="246">
        <v>2</v>
      </c>
      <c r="AR39" s="246"/>
      <c r="AS39" s="280"/>
      <c r="AT39" s="281"/>
      <c r="AU39" s="282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</row>
    <row r="40" spans="2:61" s="177" customFormat="1" ht="17.100000000000001" customHeight="1" thickBot="1" x14ac:dyDescent="0.2">
      <c r="B40" s="179">
        <v>23</v>
      </c>
      <c r="C40" s="331" t="s">
        <v>23</v>
      </c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181" t="s">
        <v>4</v>
      </c>
      <c r="T40" s="246">
        <v>1</v>
      </c>
      <c r="U40" s="246"/>
      <c r="V40" s="280"/>
      <c r="W40" s="281"/>
      <c r="X40" s="282"/>
      <c r="Y40" s="182">
        <v>122</v>
      </c>
      <c r="Z40" s="392" t="s">
        <v>127</v>
      </c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183" t="s">
        <v>6</v>
      </c>
      <c r="AQ40" s="260">
        <v>2</v>
      </c>
      <c r="AR40" s="260"/>
      <c r="AS40" s="385"/>
      <c r="AT40" s="386"/>
      <c r="AU40" s="387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</row>
    <row r="41" spans="2:61" s="177" customFormat="1" ht="17.100000000000001" customHeight="1" x14ac:dyDescent="0.15">
      <c r="B41" s="179">
        <v>24</v>
      </c>
      <c r="C41" s="331" t="s">
        <v>148</v>
      </c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181" t="s">
        <v>12</v>
      </c>
      <c r="T41" s="246">
        <v>2</v>
      </c>
      <c r="U41" s="246"/>
      <c r="V41" s="280"/>
      <c r="W41" s="281"/>
      <c r="X41" s="282"/>
      <c r="Y41" s="254"/>
      <c r="Z41" s="389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1"/>
      <c r="AP41" s="255"/>
      <c r="AQ41" s="256"/>
      <c r="AR41" s="256"/>
      <c r="AS41" s="335"/>
      <c r="AT41" s="336"/>
      <c r="AU41" s="337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</row>
    <row r="42" spans="2:61" s="177" customFormat="1" ht="17.100000000000001" customHeight="1" x14ac:dyDescent="0.15">
      <c r="B42" s="179">
        <v>25</v>
      </c>
      <c r="C42" s="331" t="s">
        <v>176</v>
      </c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181" t="s">
        <v>14</v>
      </c>
      <c r="T42" s="246">
        <v>2</v>
      </c>
      <c r="U42" s="246"/>
      <c r="V42" s="280"/>
      <c r="W42" s="281"/>
      <c r="X42" s="282"/>
      <c r="Y42" s="257"/>
      <c r="Z42" s="327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62"/>
      <c r="AP42" s="258"/>
      <c r="AQ42" s="250"/>
      <c r="AR42" s="250"/>
      <c r="AS42" s="280"/>
      <c r="AT42" s="281"/>
      <c r="AU42" s="282"/>
      <c r="AW42" s="176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6"/>
    </row>
    <row r="43" spans="2:61" s="177" customFormat="1" ht="17.100000000000001" customHeight="1" x14ac:dyDescent="0.15">
      <c r="B43" s="179">
        <v>26</v>
      </c>
      <c r="C43" s="331" t="s">
        <v>36</v>
      </c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181" t="s">
        <v>12</v>
      </c>
      <c r="T43" s="246">
        <v>1</v>
      </c>
      <c r="U43" s="246"/>
      <c r="V43" s="280"/>
      <c r="W43" s="281"/>
      <c r="X43" s="282"/>
      <c r="Y43" s="259"/>
      <c r="Z43" s="327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62"/>
      <c r="AP43" s="253"/>
      <c r="AQ43" s="250"/>
      <c r="AR43" s="250"/>
      <c r="AS43" s="449"/>
      <c r="AT43" s="450"/>
      <c r="AU43" s="451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</row>
    <row r="44" spans="2:61" s="177" customFormat="1" ht="17.100000000000001" customHeight="1" x14ac:dyDescent="0.15">
      <c r="B44" s="179">
        <v>27</v>
      </c>
      <c r="C44" s="331" t="s">
        <v>222</v>
      </c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181" t="s">
        <v>4</v>
      </c>
      <c r="T44" s="246">
        <v>2</v>
      </c>
      <c r="U44" s="246"/>
      <c r="V44" s="280"/>
      <c r="W44" s="281"/>
      <c r="X44" s="282"/>
      <c r="Y44" s="257"/>
      <c r="Z44" s="327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62"/>
      <c r="AP44" s="253"/>
      <c r="AQ44" s="250"/>
      <c r="AR44" s="250"/>
      <c r="AS44" s="280"/>
      <c r="AT44" s="281"/>
      <c r="AU44" s="282"/>
      <c r="AW44" s="176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</row>
    <row r="45" spans="2:61" s="177" customFormat="1" ht="17.100000000000001" customHeight="1" x14ac:dyDescent="0.15">
      <c r="B45" s="179">
        <v>28</v>
      </c>
      <c r="C45" s="331" t="s">
        <v>26</v>
      </c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181" t="s">
        <v>9</v>
      </c>
      <c r="T45" s="246">
        <v>2</v>
      </c>
      <c r="U45" s="246"/>
      <c r="V45" s="280"/>
      <c r="W45" s="281"/>
      <c r="X45" s="282"/>
      <c r="Y45" s="257"/>
      <c r="Z45" s="327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62"/>
      <c r="AP45" s="253"/>
      <c r="AQ45" s="250"/>
      <c r="AR45" s="250"/>
      <c r="AS45" s="280"/>
      <c r="AT45" s="281"/>
      <c r="AU45" s="282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</row>
    <row r="46" spans="2:61" s="177" customFormat="1" ht="17.100000000000001" customHeight="1" x14ac:dyDescent="0.15">
      <c r="B46" s="179">
        <v>29</v>
      </c>
      <c r="C46" s="331" t="s">
        <v>267</v>
      </c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181" t="s">
        <v>9</v>
      </c>
      <c r="T46" s="246">
        <v>2</v>
      </c>
      <c r="U46" s="246"/>
      <c r="V46" s="280"/>
      <c r="W46" s="281"/>
      <c r="X46" s="282"/>
      <c r="Y46" s="257"/>
      <c r="Z46" s="327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62"/>
      <c r="AP46" s="253"/>
      <c r="AQ46" s="250"/>
      <c r="AR46" s="250"/>
      <c r="AS46" s="280"/>
      <c r="AT46" s="281"/>
      <c r="AU46" s="282"/>
      <c r="AW46" s="176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4"/>
    </row>
    <row r="47" spans="2:61" s="177" customFormat="1" ht="17.100000000000001" customHeight="1" x14ac:dyDescent="0.15">
      <c r="B47" s="179">
        <v>30</v>
      </c>
      <c r="C47" s="331" t="s">
        <v>149</v>
      </c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181" t="s">
        <v>4</v>
      </c>
      <c r="T47" s="246">
        <v>2</v>
      </c>
      <c r="U47" s="246"/>
      <c r="V47" s="280"/>
      <c r="W47" s="281"/>
      <c r="X47" s="282"/>
      <c r="Y47" s="276">
        <f>SUM(AQ18:AQ46)</f>
        <v>50</v>
      </c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329" t="s">
        <v>180</v>
      </c>
      <c r="AQ47" s="330"/>
      <c r="AR47" s="330"/>
      <c r="AS47" s="361">
        <f>SUM(AR18:AR46)</f>
        <v>0</v>
      </c>
      <c r="AT47" s="361"/>
      <c r="AU47" s="204" t="s">
        <v>181</v>
      </c>
      <c r="AW47" s="36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</row>
    <row r="48" spans="2:61" s="177" customFormat="1" ht="17.100000000000001" customHeight="1" x14ac:dyDescent="0.15">
      <c r="B48" s="179">
        <v>31</v>
      </c>
      <c r="C48" s="331" t="s">
        <v>28</v>
      </c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181" t="s">
        <v>4</v>
      </c>
      <c r="T48" s="246">
        <v>1</v>
      </c>
      <c r="U48" s="246"/>
      <c r="V48" s="280"/>
      <c r="W48" s="281"/>
      <c r="X48" s="282"/>
      <c r="Y48" s="175"/>
      <c r="AT48" s="175"/>
      <c r="AU48" s="175"/>
      <c r="AW48" s="36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</row>
    <row r="49" spans="2:61" s="177" customFormat="1" ht="17.100000000000001" customHeight="1" x14ac:dyDescent="0.15">
      <c r="B49" s="179">
        <v>32</v>
      </c>
      <c r="C49" s="331" t="s">
        <v>268</v>
      </c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181" t="s">
        <v>9</v>
      </c>
      <c r="T49" s="246">
        <v>4</v>
      </c>
      <c r="U49" s="246"/>
      <c r="V49" s="280"/>
      <c r="W49" s="281"/>
      <c r="X49" s="282"/>
      <c r="Y49" s="175"/>
      <c r="Z49" s="323" t="s">
        <v>115</v>
      </c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219"/>
      <c r="AS49" s="219"/>
      <c r="AT49" s="175"/>
      <c r="AU49" s="175"/>
      <c r="AW49" s="176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</row>
    <row r="50" spans="2:61" s="177" customFormat="1" ht="17.100000000000001" customHeight="1" x14ac:dyDescent="0.15">
      <c r="B50" s="179">
        <v>33</v>
      </c>
      <c r="C50" s="331" t="s">
        <v>240</v>
      </c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181" t="s">
        <v>40</v>
      </c>
      <c r="T50" s="246">
        <v>2</v>
      </c>
      <c r="U50" s="246"/>
      <c r="V50" s="280"/>
      <c r="W50" s="281"/>
      <c r="X50" s="282"/>
      <c r="Y50" s="175"/>
      <c r="Z50" s="303" t="s">
        <v>53</v>
      </c>
      <c r="AA50" s="304"/>
      <c r="AB50" s="304"/>
      <c r="AC50" s="305"/>
      <c r="AD50" s="309" t="s">
        <v>53</v>
      </c>
      <c r="AE50" s="304"/>
      <c r="AF50" s="304"/>
      <c r="AG50" s="305"/>
      <c r="AH50" s="309" t="s">
        <v>53</v>
      </c>
      <c r="AI50" s="304"/>
      <c r="AJ50" s="304"/>
      <c r="AK50" s="305"/>
      <c r="AL50" s="309" t="s">
        <v>53</v>
      </c>
      <c r="AM50" s="305"/>
      <c r="AN50" s="311" t="s">
        <v>62</v>
      </c>
      <c r="AO50" s="312"/>
      <c r="AP50" s="312"/>
      <c r="AQ50" s="312"/>
      <c r="AR50" s="312"/>
      <c r="AS50" s="313"/>
      <c r="AT50" s="190"/>
      <c r="AU50" s="190"/>
      <c r="AW50" s="176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</row>
    <row r="51" spans="2:61" s="177" customFormat="1" ht="17.100000000000001" customHeight="1" x14ac:dyDescent="0.15">
      <c r="B51" s="179">
        <v>34</v>
      </c>
      <c r="C51" s="331" t="s">
        <v>13</v>
      </c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181" t="s">
        <v>4</v>
      </c>
      <c r="T51" s="246">
        <v>1</v>
      </c>
      <c r="U51" s="246"/>
      <c r="V51" s="280"/>
      <c r="W51" s="281"/>
      <c r="X51" s="282"/>
      <c r="Y51" s="175"/>
      <c r="Z51" s="306"/>
      <c r="AA51" s="307"/>
      <c r="AB51" s="307"/>
      <c r="AC51" s="308"/>
      <c r="AD51" s="310"/>
      <c r="AE51" s="307"/>
      <c r="AF51" s="307"/>
      <c r="AG51" s="308"/>
      <c r="AH51" s="310"/>
      <c r="AI51" s="307"/>
      <c r="AJ51" s="307"/>
      <c r="AK51" s="308"/>
      <c r="AL51" s="310"/>
      <c r="AM51" s="308"/>
      <c r="AN51" s="314"/>
      <c r="AO51" s="315"/>
      <c r="AP51" s="315"/>
      <c r="AQ51" s="315"/>
      <c r="AR51" s="315"/>
      <c r="AS51" s="316"/>
      <c r="AT51" s="190"/>
      <c r="AU51" s="190"/>
      <c r="AW51" s="368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</row>
    <row r="52" spans="2:61" s="177" customFormat="1" ht="17.100000000000001" customHeight="1" x14ac:dyDescent="0.15">
      <c r="B52" s="179">
        <v>35</v>
      </c>
      <c r="C52" s="331" t="s">
        <v>241</v>
      </c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181" t="s">
        <v>4</v>
      </c>
      <c r="T52" s="246">
        <v>2</v>
      </c>
      <c r="U52" s="246"/>
      <c r="V52" s="280"/>
      <c r="W52" s="281"/>
      <c r="X52" s="282"/>
      <c r="Y52" s="175"/>
      <c r="Z52" s="363"/>
      <c r="AA52" s="290"/>
      <c r="AB52" s="290"/>
      <c r="AC52" s="291"/>
      <c r="AD52" s="284"/>
      <c r="AE52" s="285"/>
      <c r="AF52" s="285"/>
      <c r="AG52" s="285"/>
      <c r="AH52" s="285"/>
      <c r="AI52" s="285"/>
      <c r="AJ52" s="285"/>
      <c r="AK52" s="285"/>
      <c r="AL52" s="285"/>
      <c r="AM52" s="286"/>
      <c r="AN52" s="271" t="s">
        <v>63</v>
      </c>
      <c r="AO52" s="287"/>
      <c r="AP52" s="287"/>
      <c r="AQ52" s="287"/>
      <c r="AR52" s="287"/>
      <c r="AS52" s="288"/>
      <c r="AT52" s="174"/>
      <c r="AU52" s="174"/>
      <c r="AW52" s="368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</row>
    <row r="53" spans="2:61" s="177" customFormat="1" ht="17.100000000000001" customHeight="1" x14ac:dyDescent="0.15">
      <c r="B53" s="179">
        <v>36</v>
      </c>
      <c r="C53" s="331" t="s">
        <v>30</v>
      </c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181" t="s">
        <v>4</v>
      </c>
      <c r="T53" s="246">
        <v>2</v>
      </c>
      <c r="U53" s="246"/>
      <c r="V53" s="280"/>
      <c r="W53" s="281"/>
      <c r="X53" s="282"/>
      <c r="Y53" s="175"/>
      <c r="Z53" s="363"/>
      <c r="AA53" s="290"/>
      <c r="AB53" s="290"/>
      <c r="AC53" s="290"/>
      <c r="AD53" s="289"/>
      <c r="AE53" s="290"/>
      <c r="AF53" s="290"/>
      <c r="AG53" s="291"/>
      <c r="AH53" s="292"/>
      <c r="AI53" s="290"/>
      <c r="AJ53" s="290"/>
      <c r="AK53" s="291"/>
      <c r="AL53" s="293"/>
      <c r="AM53" s="294"/>
      <c r="AN53" s="271" t="s">
        <v>151</v>
      </c>
      <c r="AO53" s="287"/>
      <c r="AP53" s="287"/>
      <c r="AQ53" s="287"/>
      <c r="AR53" s="287"/>
      <c r="AS53" s="288"/>
      <c r="AT53" s="191"/>
      <c r="AU53" s="191"/>
      <c r="AW53" s="176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</row>
    <row r="54" spans="2:61" s="177" customFormat="1" ht="17.100000000000001" customHeight="1" x14ac:dyDescent="0.15">
      <c r="B54" s="179">
        <v>37</v>
      </c>
      <c r="C54" s="331" t="s">
        <v>242</v>
      </c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181" t="s">
        <v>4</v>
      </c>
      <c r="T54" s="246">
        <v>2</v>
      </c>
      <c r="U54" s="246"/>
      <c r="V54" s="280"/>
      <c r="W54" s="281"/>
      <c r="X54" s="282"/>
      <c r="Y54" s="175"/>
      <c r="Z54" s="363"/>
      <c r="AA54" s="292"/>
      <c r="AB54" s="292"/>
      <c r="AC54" s="358"/>
      <c r="AD54" s="284"/>
      <c r="AE54" s="359"/>
      <c r="AF54" s="359"/>
      <c r="AG54" s="359"/>
      <c r="AH54" s="359"/>
      <c r="AI54" s="359"/>
      <c r="AJ54" s="359"/>
      <c r="AK54" s="359"/>
      <c r="AL54" s="359"/>
      <c r="AM54" s="360"/>
      <c r="AN54" s="271" t="s">
        <v>174</v>
      </c>
      <c r="AO54" s="272"/>
      <c r="AP54" s="272"/>
      <c r="AQ54" s="272"/>
      <c r="AR54" s="272"/>
      <c r="AS54" s="273"/>
      <c r="AT54" s="191"/>
      <c r="AU54" s="191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</row>
    <row r="55" spans="2:61" s="177" customFormat="1" ht="17.100000000000001" customHeight="1" x14ac:dyDescent="0.15">
      <c r="B55" s="179">
        <v>38</v>
      </c>
      <c r="C55" s="331" t="s">
        <v>25</v>
      </c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181" t="s">
        <v>4</v>
      </c>
      <c r="T55" s="246">
        <v>1</v>
      </c>
      <c r="U55" s="246"/>
      <c r="V55" s="280"/>
      <c r="W55" s="281"/>
      <c r="X55" s="282"/>
      <c r="Y55" s="175"/>
      <c r="Z55" s="363"/>
      <c r="AA55" s="292"/>
      <c r="AB55" s="292"/>
      <c r="AC55" s="358"/>
      <c r="AD55" s="289"/>
      <c r="AE55" s="292"/>
      <c r="AF55" s="292"/>
      <c r="AG55" s="358"/>
      <c r="AH55" s="284"/>
      <c r="AI55" s="359"/>
      <c r="AJ55" s="359"/>
      <c r="AK55" s="359"/>
      <c r="AL55" s="359"/>
      <c r="AM55" s="360"/>
      <c r="AN55" s="355" t="s">
        <v>175</v>
      </c>
      <c r="AO55" s="356"/>
      <c r="AP55" s="356"/>
      <c r="AQ55" s="356"/>
      <c r="AR55" s="356"/>
      <c r="AS55" s="357"/>
      <c r="AT55" s="188"/>
      <c r="AU55" s="188"/>
      <c r="AW55" s="176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6"/>
    </row>
    <row r="56" spans="2:61" s="177" customFormat="1" ht="17.100000000000001" customHeight="1" x14ac:dyDescent="0.15">
      <c r="B56" s="179">
        <v>39</v>
      </c>
      <c r="C56" s="331" t="s">
        <v>209</v>
      </c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181" t="s">
        <v>8</v>
      </c>
      <c r="T56" s="246">
        <v>2</v>
      </c>
      <c r="U56" s="246"/>
      <c r="V56" s="280"/>
      <c r="W56" s="281"/>
      <c r="X56" s="282"/>
      <c r="Y56" s="175"/>
      <c r="Z56" s="363"/>
      <c r="AA56" s="292"/>
      <c r="AB56" s="292"/>
      <c r="AC56" s="358"/>
      <c r="AD56" s="289"/>
      <c r="AE56" s="292"/>
      <c r="AF56" s="292"/>
      <c r="AG56" s="358"/>
      <c r="AH56" s="284"/>
      <c r="AI56" s="359"/>
      <c r="AJ56" s="359"/>
      <c r="AK56" s="359"/>
      <c r="AL56" s="359"/>
      <c r="AM56" s="360"/>
      <c r="AN56" s="355" t="s">
        <v>164</v>
      </c>
      <c r="AO56" s="356"/>
      <c r="AP56" s="356"/>
      <c r="AQ56" s="356"/>
      <c r="AR56" s="356"/>
      <c r="AS56" s="357"/>
      <c r="AT56" s="188"/>
      <c r="AU56" s="188"/>
      <c r="AW56" s="176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6"/>
    </row>
    <row r="57" spans="2:61" s="177" customFormat="1" ht="17.100000000000001" customHeight="1" x14ac:dyDescent="0.15">
      <c r="B57" s="179">
        <v>40</v>
      </c>
      <c r="C57" s="331" t="s">
        <v>32</v>
      </c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181" t="s">
        <v>11</v>
      </c>
      <c r="T57" s="246">
        <v>2</v>
      </c>
      <c r="U57" s="246"/>
      <c r="V57" s="280"/>
      <c r="W57" s="281"/>
      <c r="X57" s="282"/>
      <c r="Y57" s="175"/>
      <c r="Z57" s="349"/>
      <c r="AA57" s="349"/>
      <c r="AB57" s="349"/>
      <c r="AC57" s="349"/>
      <c r="AD57" s="349"/>
      <c r="AE57" s="349"/>
      <c r="AF57" s="349"/>
      <c r="AG57" s="349"/>
      <c r="AH57" s="304"/>
      <c r="AI57" s="304"/>
      <c r="AJ57" s="304"/>
      <c r="AK57" s="304"/>
      <c r="AL57" s="304"/>
      <c r="AM57" s="304"/>
      <c r="AN57" s="350"/>
      <c r="AO57" s="350"/>
      <c r="AP57" s="350"/>
      <c r="AQ57" s="350"/>
      <c r="AR57" s="350"/>
      <c r="AS57" s="350"/>
      <c r="AT57" s="188"/>
      <c r="AU57" s="188"/>
      <c r="AW57" s="176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6"/>
    </row>
    <row r="58" spans="2:61" s="177" customFormat="1" ht="17.100000000000001" customHeight="1" thickBot="1" x14ac:dyDescent="0.2">
      <c r="B58" s="179">
        <v>41</v>
      </c>
      <c r="C58" s="331" t="s">
        <v>195</v>
      </c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181" t="s">
        <v>11</v>
      </c>
      <c r="T58" s="246">
        <v>2</v>
      </c>
      <c r="U58" s="246"/>
      <c r="V58" s="280"/>
      <c r="W58" s="281"/>
      <c r="X58" s="282"/>
      <c r="Y58" s="175"/>
      <c r="Z58" s="324" t="s">
        <v>165</v>
      </c>
      <c r="AA58" s="324"/>
      <c r="AB58" s="324"/>
      <c r="AC58" s="324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192"/>
      <c r="AQ58" s="192"/>
      <c r="AR58" s="176"/>
      <c r="AS58" s="188"/>
      <c r="AT58" s="188"/>
      <c r="AU58" s="188"/>
    </row>
    <row r="59" spans="2:61" s="177" customFormat="1" ht="17.100000000000001" customHeight="1" x14ac:dyDescent="0.15">
      <c r="B59" s="179">
        <v>42</v>
      </c>
      <c r="C59" s="331" t="s">
        <v>33</v>
      </c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181" t="s">
        <v>12</v>
      </c>
      <c r="T59" s="246">
        <v>2</v>
      </c>
      <c r="U59" s="246"/>
      <c r="V59" s="280"/>
      <c r="W59" s="281"/>
      <c r="X59" s="282"/>
      <c r="Y59" s="175"/>
      <c r="Z59" s="317"/>
      <c r="AA59" s="318"/>
      <c r="AB59" s="318"/>
      <c r="AC59" s="318"/>
      <c r="AD59" s="319"/>
      <c r="AE59" s="444" t="s">
        <v>161</v>
      </c>
      <c r="AF59" s="445"/>
      <c r="AG59" s="445"/>
      <c r="AH59" s="445"/>
      <c r="AI59" s="445"/>
      <c r="AJ59" s="445"/>
      <c r="AK59" s="445"/>
      <c r="AL59" s="445"/>
      <c r="AM59" s="445"/>
      <c r="AN59" s="445"/>
      <c r="AO59" s="446"/>
      <c r="AP59" s="193"/>
      <c r="AQ59" s="138"/>
      <c r="AR59" s="176"/>
      <c r="AS59" s="188"/>
      <c r="AT59" s="188"/>
      <c r="AU59" s="188"/>
    </row>
    <row r="60" spans="2:61" s="177" customFormat="1" ht="17.100000000000001" customHeight="1" thickBot="1" x14ac:dyDescent="0.2">
      <c r="B60" s="179">
        <v>43</v>
      </c>
      <c r="C60" s="331" t="s">
        <v>35</v>
      </c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181" t="s">
        <v>8</v>
      </c>
      <c r="T60" s="246">
        <v>2</v>
      </c>
      <c r="U60" s="246"/>
      <c r="V60" s="280"/>
      <c r="W60" s="281"/>
      <c r="X60" s="282"/>
      <c r="Y60" s="175"/>
      <c r="Z60" s="320"/>
      <c r="AA60" s="321"/>
      <c r="AB60" s="321"/>
      <c r="AC60" s="321"/>
      <c r="AD60" s="322"/>
      <c r="AE60" s="447" t="s">
        <v>167</v>
      </c>
      <c r="AF60" s="448"/>
      <c r="AG60" s="448"/>
      <c r="AH60" s="448"/>
      <c r="AI60" s="448"/>
      <c r="AJ60" s="448"/>
      <c r="AK60" s="448" t="s">
        <v>168</v>
      </c>
      <c r="AL60" s="448"/>
      <c r="AM60" s="448"/>
      <c r="AN60" s="484" t="s">
        <v>185</v>
      </c>
      <c r="AO60" s="485"/>
      <c r="AP60" s="194"/>
      <c r="AQ60" s="352" t="s">
        <v>186</v>
      </c>
      <c r="AR60" s="352"/>
      <c r="AS60" s="352"/>
      <c r="AT60" s="352"/>
      <c r="AU60" s="352"/>
    </row>
    <row r="61" spans="2:61" s="177" customFormat="1" ht="17.100000000000001" customHeight="1" x14ac:dyDescent="0.15">
      <c r="B61" s="179">
        <v>44</v>
      </c>
      <c r="C61" s="331" t="s">
        <v>197</v>
      </c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181" t="s">
        <v>11</v>
      </c>
      <c r="T61" s="246">
        <v>4</v>
      </c>
      <c r="U61" s="246"/>
      <c r="V61" s="280"/>
      <c r="W61" s="281"/>
      <c r="X61" s="282"/>
      <c r="Y61" s="175"/>
      <c r="Z61" s="274" t="s">
        <v>0</v>
      </c>
      <c r="AA61" s="274"/>
      <c r="AB61" s="274"/>
      <c r="AC61" s="274"/>
      <c r="AD61" s="275"/>
      <c r="AE61" s="351"/>
      <c r="AF61" s="295"/>
      <c r="AG61" s="295"/>
      <c r="AH61" s="295"/>
      <c r="AI61" s="295"/>
      <c r="AJ61" s="295"/>
      <c r="AK61" s="295"/>
      <c r="AL61" s="295"/>
      <c r="AM61" s="295"/>
      <c r="AN61" s="296" t="str">
        <f>IF(SUM(AE61:AM61)=0,"",SUM(AE61:AM61))</f>
        <v/>
      </c>
      <c r="AO61" s="297"/>
      <c r="AP61" s="194"/>
      <c r="AQ61" s="298" t="s">
        <v>167</v>
      </c>
      <c r="AR61" s="299"/>
      <c r="AS61" s="300">
        <f>B73</f>
        <v>80</v>
      </c>
      <c r="AT61" s="300"/>
      <c r="AU61" s="301"/>
    </row>
    <row r="62" spans="2:61" s="177" customFormat="1" ht="17.100000000000001" customHeight="1" x14ac:dyDescent="0.15">
      <c r="B62" s="179">
        <v>45</v>
      </c>
      <c r="C62" s="331" t="s">
        <v>243</v>
      </c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181" t="s">
        <v>8</v>
      </c>
      <c r="T62" s="246">
        <v>2</v>
      </c>
      <c r="U62" s="246"/>
      <c r="V62" s="441"/>
      <c r="W62" s="442"/>
      <c r="X62" s="443"/>
      <c r="Y62" s="175"/>
      <c r="Z62" s="274" t="s">
        <v>1</v>
      </c>
      <c r="AA62" s="274"/>
      <c r="AB62" s="274"/>
      <c r="AC62" s="274"/>
      <c r="AD62" s="275"/>
      <c r="AE62" s="351"/>
      <c r="AF62" s="295"/>
      <c r="AG62" s="295"/>
      <c r="AH62" s="295"/>
      <c r="AI62" s="295"/>
      <c r="AJ62" s="295"/>
      <c r="AK62" s="295"/>
      <c r="AL62" s="295"/>
      <c r="AM62" s="295"/>
      <c r="AN62" s="296" t="str">
        <f>IF(SUM(AE62:AM62)=0,"",SUM(AE62:AM62))</f>
        <v/>
      </c>
      <c r="AO62" s="297"/>
      <c r="AP62" s="194"/>
      <c r="AQ62" s="447" t="s">
        <v>168</v>
      </c>
      <c r="AR62" s="448"/>
      <c r="AS62" s="484">
        <f>Y47</f>
        <v>50</v>
      </c>
      <c r="AT62" s="484"/>
      <c r="AU62" s="485"/>
    </row>
    <row r="63" spans="2:61" s="177" customFormat="1" ht="17.100000000000001" customHeight="1" thickBot="1" x14ac:dyDescent="0.2">
      <c r="B63" s="179">
        <v>46</v>
      </c>
      <c r="C63" s="331" t="s">
        <v>213</v>
      </c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181" t="s">
        <v>4</v>
      </c>
      <c r="T63" s="246">
        <v>1</v>
      </c>
      <c r="U63" s="246"/>
      <c r="V63" s="280"/>
      <c r="W63" s="281"/>
      <c r="X63" s="282"/>
      <c r="Y63" s="175"/>
      <c r="Z63" s="275" t="s">
        <v>141</v>
      </c>
      <c r="AA63" s="366"/>
      <c r="AB63" s="366"/>
      <c r="AC63" s="366"/>
      <c r="AD63" s="366"/>
      <c r="AE63" s="351"/>
      <c r="AF63" s="295"/>
      <c r="AG63" s="295"/>
      <c r="AH63" s="295"/>
      <c r="AI63" s="295"/>
      <c r="AJ63" s="295"/>
      <c r="AK63" s="295"/>
      <c r="AL63" s="295"/>
      <c r="AM63" s="295"/>
      <c r="AN63" s="296" t="str">
        <f>IF(SUM(AE63:AM63)=0,"",SUM(AE63:AM63))</f>
        <v/>
      </c>
      <c r="AO63" s="297"/>
      <c r="AP63" s="194"/>
      <c r="AQ63" s="486" t="s">
        <v>185</v>
      </c>
      <c r="AR63" s="487"/>
      <c r="AS63" s="488">
        <f>SUM(AS61:AU62)</f>
        <v>130</v>
      </c>
      <c r="AT63" s="489"/>
      <c r="AU63" s="490"/>
    </row>
    <row r="64" spans="2:61" s="177" customFormat="1" ht="17.100000000000001" customHeight="1" thickBot="1" x14ac:dyDescent="0.2">
      <c r="B64" s="179">
        <v>47</v>
      </c>
      <c r="C64" s="331" t="s">
        <v>214</v>
      </c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181" t="s">
        <v>12</v>
      </c>
      <c r="T64" s="246">
        <v>1</v>
      </c>
      <c r="U64" s="246"/>
      <c r="V64" s="280"/>
      <c r="W64" s="281"/>
      <c r="X64" s="282"/>
      <c r="Y64" s="175"/>
      <c r="Z64" s="274" t="s">
        <v>166</v>
      </c>
      <c r="AA64" s="274"/>
      <c r="AB64" s="274"/>
      <c r="AC64" s="274"/>
      <c r="AD64" s="275"/>
      <c r="AE64" s="452" t="str">
        <f>IF(SUM(AE61:AJ63)=0,"",SUM(AE61:AJ63))</f>
        <v/>
      </c>
      <c r="AF64" s="453"/>
      <c r="AG64" s="453"/>
      <c r="AH64" s="453"/>
      <c r="AI64" s="453"/>
      <c r="AJ64" s="453"/>
      <c r="AK64" s="453" t="str">
        <f>IF(SUM(AK61:AM63)=0,"",SUM(AK61:AM63))</f>
        <v/>
      </c>
      <c r="AL64" s="453"/>
      <c r="AM64" s="453"/>
      <c r="AN64" s="454" t="str">
        <f>IF(SUM(AE64:AM64)=0,"",SUM(AE64:AM64))</f>
        <v/>
      </c>
      <c r="AO64" s="455"/>
      <c r="AP64" s="195"/>
      <c r="AQ64" s="175"/>
      <c r="AR64" s="174"/>
      <c r="AS64" s="174"/>
      <c r="AT64" s="174"/>
      <c r="AU64" s="174"/>
    </row>
    <row r="65" spans="1:55" s="177" customFormat="1" ht="17.100000000000001" customHeight="1" x14ac:dyDescent="0.15">
      <c r="B65" s="179">
        <v>48</v>
      </c>
      <c r="C65" s="331" t="s">
        <v>128</v>
      </c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181" t="s">
        <v>8</v>
      </c>
      <c r="T65" s="246">
        <v>1</v>
      </c>
      <c r="U65" s="246"/>
      <c r="V65" s="280"/>
      <c r="W65" s="281"/>
      <c r="X65" s="282"/>
      <c r="Y65" s="17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196"/>
    </row>
    <row r="66" spans="1:55" s="177" customFormat="1" ht="17.100000000000001" customHeight="1" thickBot="1" x14ac:dyDescent="0.2">
      <c r="B66" s="215">
        <v>49</v>
      </c>
      <c r="C66" s="338" t="s">
        <v>126</v>
      </c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184" t="s">
        <v>4</v>
      </c>
      <c r="T66" s="247">
        <v>1</v>
      </c>
      <c r="U66" s="247"/>
      <c r="V66" s="385"/>
      <c r="W66" s="386"/>
      <c r="X66" s="387"/>
      <c r="Y66" s="175"/>
      <c r="Z66" s="382" t="s">
        <v>147</v>
      </c>
      <c r="AA66" s="382"/>
      <c r="AB66" s="382"/>
      <c r="AC66" s="382"/>
      <c r="AD66" s="382"/>
      <c r="AE66" s="382"/>
      <c r="AF66" s="382"/>
      <c r="AG66" s="382"/>
      <c r="AH66" s="382"/>
      <c r="AI66" s="382"/>
      <c r="AJ66" s="382"/>
      <c r="AK66" s="382"/>
      <c r="AL66" s="382"/>
      <c r="AM66" s="382"/>
      <c r="AN66" s="382"/>
      <c r="AO66" s="382"/>
      <c r="AP66" s="382"/>
      <c r="AQ66" s="382"/>
      <c r="AR66" s="382"/>
      <c r="AS66" s="382"/>
      <c r="AT66" s="382"/>
      <c r="AU66" s="197"/>
    </row>
    <row r="67" spans="1:55" s="177" customFormat="1" ht="17.100000000000001" customHeight="1" x14ac:dyDescent="0.15">
      <c r="B67" s="251"/>
      <c r="C67" s="380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252"/>
      <c r="T67" s="248"/>
      <c r="U67" s="248"/>
      <c r="V67" s="437"/>
      <c r="W67" s="438"/>
      <c r="X67" s="439"/>
      <c r="Y67" s="175"/>
      <c r="Z67" s="384" t="s">
        <v>154</v>
      </c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199"/>
    </row>
    <row r="68" spans="1:55" s="177" customFormat="1" ht="17.100000000000001" customHeight="1" x14ac:dyDescent="0.15">
      <c r="B68" s="250"/>
      <c r="C68" s="353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253"/>
      <c r="T68" s="249"/>
      <c r="U68" s="249"/>
      <c r="V68" s="280"/>
      <c r="W68" s="281"/>
      <c r="X68" s="282"/>
      <c r="Y68" s="175"/>
      <c r="Z68" s="383" t="s">
        <v>155</v>
      </c>
      <c r="AA68" s="383"/>
      <c r="AB68" s="383"/>
      <c r="AC68" s="383"/>
      <c r="AD68" s="383"/>
      <c r="AE68" s="383"/>
      <c r="AF68" s="383"/>
      <c r="AG68" s="383"/>
      <c r="AH68" s="383"/>
      <c r="AI68" s="383"/>
      <c r="AJ68" s="383"/>
      <c r="AK68" s="383"/>
      <c r="AL68" s="383"/>
      <c r="AM68" s="383"/>
      <c r="AN68" s="383"/>
      <c r="AO68" s="383"/>
      <c r="AP68" s="383"/>
      <c r="AQ68" s="383"/>
      <c r="AR68" s="383"/>
      <c r="AS68" s="383"/>
      <c r="AT68" s="383"/>
      <c r="AU68" s="200"/>
    </row>
    <row r="69" spans="1:55" s="177" customFormat="1" ht="17.100000000000001" customHeight="1" x14ac:dyDescent="0.15">
      <c r="B69" s="250"/>
      <c r="C69" s="353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253"/>
      <c r="T69" s="249"/>
      <c r="U69" s="249"/>
      <c r="V69" s="280"/>
      <c r="W69" s="281"/>
      <c r="X69" s="282"/>
      <c r="Y69" s="175"/>
      <c r="Z69" s="456" t="s">
        <v>156</v>
      </c>
      <c r="AA69" s="456"/>
      <c r="AB69" s="456"/>
      <c r="AC69" s="456"/>
      <c r="AD69" s="456"/>
      <c r="AE69" s="456"/>
      <c r="AF69" s="456"/>
      <c r="AG69" s="456"/>
      <c r="AH69" s="456"/>
      <c r="AI69" s="456"/>
      <c r="AJ69" s="456"/>
      <c r="AK69" s="456"/>
      <c r="AL69" s="456"/>
      <c r="AM69" s="456"/>
      <c r="AN69" s="456"/>
      <c r="AO69" s="456"/>
      <c r="AP69" s="456"/>
      <c r="AQ69" s="456"/>
      <c r="AR69" s="456"/>
      <c r="AS69" s="456"/>
      <c r="AT69" s="456"/>
      <c r="AU69" s="201"/>
    </row>
    <row r="70" spans="1:55" s="177" customFormat="1" ht="17.100000000000001" customHeight="1" x14ac:dyDescent="0.15">
      <c r="B70" s="250"/>
      <c r="C70" s="353"/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354"/>
      <c r="S70" s="253"/>
      <c r="T70" s="249"/>
      <c r="U70" s="249"/>
      <c r="V70" s="280"/>
      <c r="W70" s="281"/>
      <c r="X70" s="282"/>
      <c r="Y70" s="175"/>
      <c r="Z70" s="491"/>
      <c r="AA70" s="492"/>
      <c r="AB70" s="492"/>
      <c r="AC70" s="493"/>
      <c r="AD70" s="481" t="s">
        <v>135</v>
      </c>
      <c r="AE70" s="482"/>
      <c r="AF70" s="482"/>
      <c r="AG70" s="482"/>
      <c r="AH70" s="482"/>
      <c r="AI70" s="482"/>
      <c r="AJ70" s="482"/>
      <c r="AK70" s="482"/>
      <c r="AL70" s="482"/>
      <c r="AM70" s="482"/>
      <c r="AN70" s="483"/>
      <c r="AO70" s="303" t="s">
        <v>138</v>
      </c>
      <c r="AP70" s="304"/>
      <c r="AQ70" s="457"/>
      <c r="AR70" s="462" t="s">
        <v>144</v>
      </c>
      <c r="AS70" s="463"/>
      <c r="AT70" s="464"/>
      <c r="AU70" s="201"/>
    </row>
    <row r="71" spans="1:55" s="177" customFormat="1" ht="17.100000000000001" customHeight="1" x14ac:dyDescent="0.15">
      <c r="B71" s="250"/>
      <c r="C71" s="353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253"/>
      <c r="T71" s="249"/>
      <c r="U71" s="249"/>
      <c r="V71" s="280"/>
      <c r="W71" s="281"/>
      <c r="X71" s="282"/>
      <c r="Y71" s="175"/>
      <c r="Z71" s="494"/>
      <c r="AA71" s="495"/>
      <c r="AB71" s="495"/>
      <c r="AC71" s="496"/>
      <c r="AD71" s="475" t="s">
        <v>136</v>
      </c>
      <c r="AE71" s="476"/>
      <c r="AF71" s="476"/>
      <c r="AG71" s="476"/>
      <c r="AH71" s="476"/>
      <c r="AI71" s="476"/>
      <c r="AJ71" s="477"/>
      <c r="AK71" s="303" t="s">
        <v>137</v>
      </c>
      <c r="AL71" s="304"/>
      <c r="AM71" s="304"/>
      <c r="AN71" s="457"/>
      <c r="AO71" s="458"/>
      <c r="AP71" s="459"/>
      <c r="AQ71" s="460"/>
      <c r="AR71" s="465"/>
      <c r="AS71" s="466"/>
      <c r="AT71" s="467"/>
      <c r="AU71" s="201"/>
    </row>
    <row r="72" spans="1:55" s="177" customFormat="1" ht="17.100000000000001" customHeight="1" x14ac:dyDescent="0.15">
      <c r="B72" s="250"/>
      <c r="C72" s="353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253"/>
      <c r="T72" s="250"/>
      <c r="U72" s="250"/>
      <c r="V72" s="280"/>
      <c r="W72" s="281"/>
      <c r="X72" s="282"/>
      <c r="Y72" s="176"/>
      <c r="Z72" s="497"/>
      <c r="AA72" s="498"/>
      <c r="AB72" s="498"/>
      <c r="AC72" s="499"/>
      <c r="AD72" s="478"/>
      <c r="AE72" s="479"/>
      <c r="AF72" s="479"/>
      <c r="AG72" s="479"/>
      <c r="AH72" s="479"/>
      <c r="AI72" s="479"/>
      <c r="AJ72" s="480"/>
      <c r="AK72" s="306"/>
      <c r="AL72" s="307"/>
      <c r="AM72" s="307"/>
      <c r="AN72" s="461"/>
      <c r="AO72" s="306"/>
      <c r="AP72" s="307"/>
      <c r="AQ72" s="461"/>
      <c r="AR72" s="468"/>
      <c r="AS72" s="469"/>
      <c r="AT72" s="470"/>
      <c r="AU72" s="176"/>
    </row>
    <row r="73" spans="1:55" s="177" customFormat="1" ht="17.100000000000001" customHeight="1" x14ac:dyDescent="0.15">
      <c r="B73" s="276">
        <f>SUM(T18:T72)</f>
        <v>80</v>
      </c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329" t="s">
        <v>180</v>
      </c>
      <c r="T73" s="330"/>
      <c r="U73" s="330"/>
      <c r="V73" s="330">
        <f>SUM(U18:U72)</f>
        <v>0</v>
      </c>
      <c r="W73" s="330"/>
      <c r="X73" s="186" t="s">
        <v>181</v>
      </c>
      <c r="Y73" s="176"/>
      <c r="Z73" s="275" t="s">
        <v>142</v>
      </c>
      <c r="AA73" s="366"/>
      <c r="AB73" s="366"/>
      <c r="AC73" s="500"/>
      <c r="AD73" s="471"/>
      <c r="AE73" s="472"/>
      <c r="AF73" s="472"/>
      <c r="AG73" s="472"/>
      <c r="AH73" s="472"/>
      <c r="AI73" s="472"/>
      <c r="AJ73" s="473"/>
      <c r="AK73" s="280"/>
      <c r="AL73" s="281"/>
      <c r="AM73" s="281"/>
      <c r="AN73" s="282"/>
      <c r="AO73" s="280"/>
      <c r="AP73" s="281"/>
      <c r="AQ73" s="282"/>
      <c r="AR73" s="353"/>
      <c r="AS73" s="354"/>
      <c r="AT73" s="474"/>
      <c r="AU73" s="233"/>
    </row>
    <row r="74" spans="1:55" s="177" customFormat="1" ht="5.25" customHeight="1" x14ac:dyDescent="0.15">
      <c r="Y74" s="175"/>
      <c r="AW74" s="176"/>
      <c r="AX74" s="175"/>
      <c r="AY74" s="175"/>
      <c r="AZ74" s="175"/>
      <c r="BA74" s="175"/>
      <c r="BB74" s="175"/>
      <c r="BC74" s="175"/>
    </row>
    <row r="75" spans="1:55" s="177" customFormat="1" ht="6" customHeight="1" x14ac:dyDescent="0.15">
      <c r="B75" s="176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Y75" s="175"/>
      <c r="Z75" s="236"/>
      <c r="AA75" s="236"/>
      <c r="AB75" s="236"/>
      <c r="AC75" s="236"/>
      <c r="AD75" s="203"/>
      <c r="AE75" s="203"/>
      <c r="AF75" s="203"/>
      <c r="AG75" s="203"/>
      <c r="AH75" s="203"/>
      <c r="AI75" s="203"/>
      <c r="AJ75" s="203"/>
      <c r="AK75" s="236"/>
      <c r="AL75" s="236"/>
      <c r="AM75" s="236"/>
      <c r="AN75" s="236"/>
      <c r="AO75" s="236"/>
      <c r="AP75" s="236"/>
      <c r="AQ75" s="236"/>
      <c r="AR75" s="176"/>
      <c r="AS75" s="176"/>
      <c r="AT75" s="176"/>
      <c r="AU75" s="233"/>
      <c r="AW75" s="176"/>
      <c r="AX75" s="175"/>
      <c r="AY75" s="175"/>
      <c r="AZ75" s="175"/>
      <c r="BA75" s="175"/>
      <c r="BB75" s="175"/>
      <c r="BC75" s="175"/>
    </row>
    <row r="76" spans="1:55" s="177" customFormat="1" ht="14.25" customHeight="1" x14ac:dyDescent="0.15">
      <c r="B76" s="508" t="s">
        <v>191</v>
      </c>
      <c r="C76" s="509"/>
      <c r="D76" s="509"/>
      <c r="E76" s="509"/>
      <c r="F76" s="509"/>
      <c r="G76" s="509"/>
      <c r="H76" s="509"/>
      <c r="I76" s="509"/>
      <c r="J76" s="509"/>
      <c r="K76" s="509"/>
      <c r="L76" s="509"/>
      <c r="M76" s="509"/>
      <c r="N76" s="509"/>
      <c r="O76" s="509"/>
      <c r="P76" s="509"/>
      <c r="Q76" s="509"/>
      <c r="R76" s="509"/>
      <c r="S76" s="509"/>
      <c r="T76" s="509"/>
      <c r="U76" s="509"/>
      <c r="V76" s="509"/>
      <c r="W76" s="509"/>
      <c r="X76" s="509"/>
      <c r="Y76" s="509"/>
      <c r="Z76" s="509"/>
      <c r="AA76" s="509"/>
      <c r="AB76" s="509"/>
      <c r="AC76" s="509"/>
      <c r="AD76" s="509"/>
      <c r="AE76" s="509"/>
      <c r="AF76" s="509"/>
      <c r="AG76" s="509"/>
      <c r="AH76" s="509"/>
      <c r="AI76" s="509"/>
      <c r="AJ76" s="509"/>
      <c r="AK76" s="509"/>
      <c r="AL76" s="509"/>
      <c r="AM76" s="509"/>
      <c r="AN76" s="509"/>
      <c r="AO76" s="509"/>
      <c r="AP76" s="509"/>
      <c r="AQ76" s="509"/>
      <c r="AR76" s="509"/>
      <c r="AS76" s="509"/>
      <c r="AT76" s="509"/>
      <c r="AU76" s="510"/>
      <c r="AW76" s="176"/>
      <c r="AX76" s="175"/>
      <c r="AY76" s="175"/>
      <c r="AZ76" s="175"/>
      <c r="BA76" s="175"/>
      <c r="BB76" s="175"/>
      <c r="BC76" s="175"/>
    </row>
    <row r="77" spans="1:55" s="177" customFormat="1" ht="14.25" customHeight="1" x14ac:dyDescent="0.15">
      <c r="B77" s="511"/>
      <c r="C77" s="512"/>
      <c r="D77" s="512"/>
      <c r="E77" s="512"/>
      <c r="F77" s="512"/>
      <c r="G77" s="512"/>
      <c r="H77" s="512"/>
      <c r="I77" s="512"/>
      <c r="J77" s="512"/>
      <c r="K77" s="512"/>
      <c r="L77" s="512"/>
      <c r="M77" s="512"/>
      <c r="N77" s="512"/>
      <c r="O77" s="512"/>
      <c r="P77" s="512"/>
      <c r="Q77" s="512"/>
      <c r="R77" s="512"/>
      <c r="S77" s="512"/>
      <c r="T77" s="512"/>
      <c r="U77" s="512"/>
      <c r="V77" s="512"/>
      <c r="W77" s="512"/>
      <c r="X77" s="512"/>
      <c r="Y77" s="512"/>
      <c r="Z77" s="512"/>
      <c r="AA77" s="512"/>
      <c r="AB77" s="512"/>
      <c r="AC77" s="512"/>
      <c r="AD77" s="512"/>
      <c r="AE77" s="512"/>
      <c r="AF77" s="512"/>
      <c r="AG77" s="512"/>
      <c r="AH77" s="512"/>
      <c r="AI77" s="512"/>
      <c r="AJ77" s="512"/>
      <c r="AK77" s="512"/>
      <c r="AL77" s="512"/>
      <c r="AM77" s="512"/>
      <c r="AN77" s="512"/>
      <c r="AO77" s="512"/>
      <c r="AP77" s="512"/>
      <c r="AQ77" s="512"/>
      <c r="AR77" s="512"/>
      <c r="AS77" s="512"/>
      <c r="AT77" s="512"/>
      <c r="AU77" s="513"/>
      <c r="AW77" s="176"/>
      <c r="AX77" s="175"/>
      <c r="AY77" s="175"/>
      <c r="AZ77" s="175"/>
      <c r="BA77" s="175"/>
      <c r="BB77" s="175"/>
      <c r="BC77" s="175"/>
    </row>
    <row r="78" spans="1:55" s="176" customFormat="1" ht="20.25" customHeight="1" x14ac:dyDescent="0.15"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173"/>
      <c r="Y78" s="175"/>
      <c r="Z78" s="237"/>
      <c r="AA78" s="237"/>
      <c r="AB78" s="237"/>
      <c r="AC78" s="237"/>
      <c r="AD78" s="213"/>
      <c r="AE78" s="213"/>
      <c r="AF78" s="213"/>
      <c r="AG78" s="213"/>
      <c r="AH78" s="213"/>
      <c r="AI78" s="213"/>
      <c r="AJ78" s="213"/>
      <c r="AK78" s="234"/>
      <c r="AL78" s="234"/>
      <c r="AM78" s="234"/>
      <c r="AN78" s="234"/>
      <c r="AO78" s="234"/>
      <c r="AP78" s="234"/>
      <c r="AQ78" s="234"/>
      <c r="AR78" s="233"/>
      <c r="AS78" s="233"/>
      <c r="AT78" s="233"/>
      <c r="AU78" s="233"/>
      <c r="AX78" s="175"/>
      <c r="AY78" s="175"/>
      <c r="AZ78" s="175"/>
      <c r="BA78" s="175"/>
      <c r="BB78" s="175"/>
      <c r="BC78" s="175"/>
    </row>
    <row r="79" spans="1:55" s="128" customFormat="1" ht="18.600000000000001" customHeight="1" x14ac:dyDescent="0.15">
      <c r="B79" s="343" t="s">
        <v>274</v>
      </c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  <c r="AO79" s="343"/>
      <c r="AP79" s="343"/>
      <c r="AQ79" s="343"/>
      <c r="AR79" s="343"/>
      <c r="AS79" s="343"/>
      <c r="AT79" s="343"/>
      <c r="AU79" s="343"/>
      <c r="AV79" s="129"/>
      <c r="AW79" s="176"/>
      <c r="AX79" s="210"/>
    </row>
    <row r="80" spans="1:55" s="128" customFormat="1" ht="16.899999999999999" customHeight="1" x14ac:dyDescent="0.15">
      <c r="A80" s="207"/>
      <c r="B80" s="344" t="s">
        <v>171</v>
      </c>
      <c r="C80" s="344"/>
      <c r="D80" s="344"/>
      <c r="E80" s="344"/>
      <c r="F80" s="344"/>
      <c r="G80" s="344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  <c r="AF80" s="344"/>
      <c r="AG80" s="344"/>
      <c r="AH80" s="344"/>
      <c r="AI80" s="344"/>
      <c r="AJ80" s="344"/>
      <c r="AK80" s="344"/>
      <c r="AL80" s="344"/>
      <c r="AM80" s="344"/>
      <c r="AN80" s="344"/>
      <c r="AO80" s="344"/>
      <c r="AP80" s="344"/>
      <c r="AQ80" s="344"/>
      <c r="AR80" s="344"/>
      <c r="AS80" s="344"/>
      <c r="AT80" s="344"/>
      <c r="AU80" s="344"/>
      <c r="AV80" s="207"/>
      <c r="AW80" s="176"/>
      <c r="AX80" s="175"/>
      <c r="AY80" s="175"/>
      <c r="AZ80" s="175"/>
      <c r="BA80" s="175"/>
      <c r="BB80" s="175"/>
      <c r="BC80" s="175"/>
    </row>
    <row r="81" spans="1:79" s="131" customFormat="1" ht="16.5" customHeight="1" x14ac:dyDescent="0.15">
      <c r="B81" s="377" t="s">
        <v>131</v>
      </c>
      <c r="C81" s="378"/>
      <c r="D81" s="378"/>
      <c r="E81" s="379"/>
      <c r="F81" s="346"/>
      <c r="G81" s="347"/>
      <c r="H81" s="347"/>
      <c r="I81" s="347"/>
      <c r="J81" s="348"/>
      <c r="K81" s="132"/>
      <c r="L81" s="132"/>
      <c r="M81" s="133"/>
      <c r="N81" s="375"/>
      <c r="O81" s="375"/>
      <c r="P81" s="375"/>
      <c r="Q81" s="134"/>
      <c r="R81" s="375"/>
      <c r="S81" s="375"/>
      <c r="T81" s="375"/>
      <c r="U81" s="375"/>
      <c r="V81" s="133"/>
      <c r="W81" s="133"/>
      <c r="X81" s="133"/>
      <c r="Y81" s="133"/>
      <c r="Z81" s="132"/>
      <c r="AA81" s="132"/>
      <c r="AB81" s="133"/>
      <c r="AC81" s="133"/>
      <c r="AD81" s="132"/>
      <c r="AE81" s="132"/>
      <c r="AF81" s="135" t="s">
        <v>73</v>
      </c>
      <c r="AH81" s="132"/>
      <c r="AI81" s="132"/>
      <c r="AO81" s="138"/>
      <c r="AP81" s="138"/>
      <c r="AQ81" s="422" t="s">
        <v>71</v>
      </c>
      <c r="AR81" s="422"/>
      <c r="AS81" s="422"/>
      <c r="AT81" s="422" t="s">
        <v>72</v>
      </c>
      <c r="AU81" s="422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</row>
    <row r="82" spans="1:79" s="131" customFormat="1" ht="16.5" customHeight="1" x14ac:dyDescent="0.15">
      <c r="A82" s="137"/>
      <c r="B82" s="376"/>
      <c r="C82" s="376"/>
      <c r="D82" s="376"/>
      <c r="E82" s="376"/>
      <c r="F82" s="376"/>
      <c r="G82" s="132"/>
      <c r="H82" s="132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34"/>
      <c r="T82" s="434"/>
      <c r="U82" s="434"/>
      <c r="V82" s="138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9"/>
      <c r="AP82" s="139"/>
      <c r="AQ82" s="432"/>
      <c r="AR82" s="432"/>
      <c r="AS82" s="432"/>
      <c r="AT82" s="432"/>
      <c r="AU82" s="432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</row>
    <row r="83" spans="1:79" s="131" customFormat="1" ht="17.25" customHeight="1" x14ac:dyDescent="0.15">
      <c r="A83" s="140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2"/>
      <c r="W83" s="143"/>
      <c r="X83" s="143"/>
      <c r="Y83" s="133"/>
      <c r="Z83" s="138"/>
      <c r="AA83" s="138"/>
      <c r="AB83" s="342" t="s">
        <v>75</v>
      </c>
      <c r="AC83" s="342"/>
      <c r="AD83" s="342"/>
      <c r="AE83" s="342"/>
      <c r="AF83" s="342"/>
      <c r="AG83" s="342"/>
      <c r="AH83" s="144"/>
      <c r="AI83" s="144"/>
      <c r="AJ83" s="133"/>
      <c r="AK83" s="133"/>
      <c r="AL83" s="133"/>
      <c r="AM83" s="133"/>
      <c r="AN83" s="133"/>
      <c r="AW83" s="143"/>
    </row>
    <row r="84" spans="1:79" s="131" customFormat="1" ht="16.5" customHeight="1" x14ac:dyDescent="0.15">
      <c r="A84" s="145"/>
      <c r="B84" s="377" t="s">
        <v>132</v>
      </c>
      <c r="C84" s="378"/>
      <c r="D84" s="378"/>
      <c r="E84" s="378"/>
      <c r="F84" s="379"/>
      <c r="G84" s="346"/>
      <c r="H84" s="347"/>
      <c r="I84" s="347"/>
      <c r="J84" s="347"/>
      <c r="K84" s="347"/>
      <c r="L84" s="347"/>
      <c r="M84" s="348"/>
      <c r="N84" s="136"/>
      <c r="O84" s="146" t="s">
        <v>158</v>
      </c>
      <c r="P84" s="346"/>
      <c r="Q84" s="347"/>
      <c r="R84" s="347"/>
      <c r="S84" s="347"/>
      <c r="T84" s="347"/>
      <c r="U84" s="348"/>
      <c r="V84" s="147"/>
      <c r="W84" s="148"/>
      <c r="X84" s="148"/>
      <c r="Y84" s="149" t="s">
        <v>79</v>
      </c>
      <c r="Z84" s="433"/>
      <c r="AA84" s="433"/>
      <c r="AB84" s="433"/>
      <c r="AC84" s="433"/>
      <c r="AD84" s="433"/>
      <c r="AE84" s="433"/>
      <c r="AF84" s="433"/>
      <c r="AG84" s="433"/>
      <c r="AH84" s="433"/>
      <c r="AI84" s="433"/>
      <c r="AJ84" s="433"/>
      <c r="AK84" s="433"/>
      <c r="AL84" s="433"/>
      <c r="AM84" s="433"/>
      <c r="AN84" s="433"/>
      <c r="AO84" s="433"/>
      <c r="AP84" s="433"/>
      <c r="AQ84" s="134" t="s">
        <v>80</v>
      </c>
      <c r="AW84" s="133"/>
    </row>
    <row r="85" spans="1:79" s="131" customFormat="1" ht="12" customHeight="1" x14ac:dyDescent="0.15">
      <c r="A85" s="145"/>
      <c r="B85" s="150"/>
      <c r="C85" s="151"/>
      <c r="D85" s="151"/>
      <c r="E85" s="151"/>
      <c r="F85" s="151"/>
      <c r="G85" s="151"/>
      <c r="H85" s="151"/>
      <c r="I85" s="151" t="s">
        <v>74</v>
      </c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47"/>
      <c r="W85" s="149"/>
      <c r="X85" s="149"/>
      <c r="Y85" s="152"/>
      <c r="Z85" s="153"/>
      <c r="AA85" s="153"/>
      <c r="AB85" s="152"/>
      <c r="AC85" s="152"/>
      <c r="AD85" s="153"/>
      <c r="AE85" s="153"/>
      <c r="AF85" s="152"/>
      <c r="AG85" s="152"/>
      <c r="AH85" s="153"/>
      <c r="AI85" s="153"/>
      <c r="AJ85" s="152"/>
      <c r="AK85" s="152"/>
      <c r="AL85" s="152"/>
      <c r="AM85" s="152"/>
      <c r="AN85" s="152"/>
      <c r="AO85" s="152"/>
      <c r="AW85" s="143"/>
    </row>
    <row r="86" spans="1:79" s="131" customFormat="1" ht="16.5" customHeight="1" x14ac:dyDescent="0.15">
      <c r="A86" s="145"/>
      <c r="B86" s="396" t="s">
        <v>76</v>
      </c>
      <c r="C86" s="397"/>
      <c r="D86" s="346"/>
      <c r="E86" s="347"/>
      <c r="F86" s="347"/>
      <c r="G86" s="347"/>
      <c r="H86" s="347"/>
      <c r="I86" s="347"/>
      <c r="J86" s="348"/>
      <c r="K86" s="153"/>
      <c r="L86" s="153"/>
      <c r="M86" s="396" t="s">
        <v>77</v>
      </c>
      <c r="N86" s="397"/>
      <c r="O86" s="245"/>
      <c r="P86" s="154"/>
      <c r="Q86" s="396" t="s">
        <v>78</v>
      </c>
      <c r="R86" s="418"/>
      <c r="S86" s="419"/>
      <c r="T86" s="420"/>
      <c r="U86" s="421"/>
      <c r="V86" s="147"/>
      <c r="W86" s="148"/>
      <c r="X86" s="148"/>
      <c r="Y86" s="148"/>
      <c r="Z86" s="148"/>
      <c r="AA86" s="148"/>
      <c r="AB86" s="417" t="s">
        <v>81</v>
      </c>
      <c r="AC86" s="417"/>
      <c r="AD86" s="417"/>
      <c r="AE86" s="417"/>
      <c r="AF86" s="417"/>
      <c r="AG86" s="417"/>
      <c r="AH86" s="155"/>
      <c r="AI86" s="155"/>
      <c r="AJ86" s="148"/>
      <c r="AK86" s="148"/>
      <c r="AL86" s="148"/>
      <c r="AM86" s="148"/>
      <c r="AN86" s="148"/>
      <c r="AO86" s="152"/>
      <c r="AW86" s="133"/>
    </row>
    <row r="87" spans="1:79" s="131" customFormat="1" ht="16.5" customHeight="1" x14ac:dyDescent="0.15">
      <c r="A87" s="156"/>
      <c r="B87" s="157"/>
      <c r="C87" s="157"/>
      <c r="D87" s="158"/>
      <c r="E87" s="158"/>
      <c r="F87" s="158"/>
      <c r="G87" s="158"/>
      <c r="H87" s="158"/>
      <c r="I87" s="158"/>
      <c r="J87" s="158"/>
      <c r="K87" s="159"/>
      <c r="L87" s="159"/>
      <c r="M87" s="157"/>
      <c r="N87" s="157"/>
      <c r="O87" s="159"/>
      <c r="P87" s="157"/>
      <c r="Q87" s="157"/>
      <c r="R87" s="157"/>
      <c r="S87" s="157"/>
      <c r="T87" s="157"/>
      <c r="U87" s="157"/>
      <c r="V87" s="160"/>
      <c r="W87" s="148"/>
      <c r="X87" s="148"/>
      <c r="Y87" s="149" t="s">
        <v>79</v>
      </c>
      <c r="Z87" s="415"/>
      <c r="AA87" s="415"/>
      <c r="AB87" s="415"/>
      <c r="AC87" s="415"/>
      <c r="AD87" s="415"/>
      <c r="AE87" s="415"/>
      <c r="AF87" s="415"/>
      <c r="AG87" s="415"/>
      <c r="AH87" s="415"/>
      <c r="AI87" s="415"/>
      <c r="AJ87" s="415"/>
      <c r="AK87" s="415"/>
      <c r="AL87" s="415"/>
      <c r="AM87" s="415"/>
      <c r="AN87" s="416"/>
      <c r="AO87" s="261" t="s">
        <v>82</v>
      </c>
      <c r="AP87" s="262"/>
      <c r="AQ87" s="134" t="s">
        <v>80</v>
      </c>
      <c r="AW87" s="133"/>
    </row>
    <row r="88" spans="1:79" s="170" customFormat="1" ht="11.45" customHeight="1" x14ac:dyDescent="0.15">
      <c r="A88" s="161"/>
      <c r="B88" s="162"/>
      <c r="C88" s="162"/>
      <c r="D88" s="162"/>
      <c r="E88" s="163"/>
      <c r="F88" s="163"/>
      <c r="G88" s="162"/>
      <c r="H88" s="162"/>
      <c r="I88" s="163"/>
      <c r="J88" s="163"/>
      <c r="K88" s="162"/>
      <c r="L88" s="162"/>
      <c r="M88" s="162"/>
      <c r="N88" s="162"/>
      <c r="O88" s="162"/>
      <c r="P88" s="164"/>
      <c r="Q88" s="162"/>
      <c r="R88" s="162"/>
      <c r="S88" s="162"/>
      <c r="T88" s="162"/>
      <c r="U88" s="162"/>
      <c r="V88" s="164"/>
      <c r="W88" s="165"/>
      <c r="X88" s="165"/>
      <c r="Y88" s="165"/>
      <c r="Z88" s="166"/>
      <c r="AA88" s="166"/>
      <c r="AB88" s="167"/>
      <c r="AC88" s="167"/>
      <c r="AD88" s="166"/>
      <c r="AE88" s="166"/>
      <c r="AF88" s="168"/>
      <c r="AG88" s="168"/>
      <c r="AH88" s="166"/>
      <c r="AI88" s="166"/>
      <c r="AJ88" s="169"/>
      <c r="AK88" s="169"/>
      <c r="AL88" s="165"/>
      <c r="AM88" s="165"/>
      <c r="AN88" s="165"/>
      <c r="AW88" s="165"/>
    </row>
    <row r="89" spans="1:79" s="170" customFormat="1" ht="4.9000000000000004" customHeight="1" x14ac:dyDescent="0.15">
      <c r="B89" s="171"/>
      <c r="C89" s="171"/>
      <c r="D89" s="171"/>
      <c r="E89" s="144"/>
      <c r="F89" s="144"/>
      <c r="G89" s="171"/>
      <c r="H89" s="171"/>
      <c r="I89" s="144"/>
      <c r="J89" s="144"/>
      <c r="K89" s="171"/>
      <c r="L89" s="171"/>
      <c r="M89" s="171"/>
      <c r="N89" s="171"/>
      <c r="O89" s="171"/>
      <c r="P89" s="165"/>
      <c r="Q89" s="171"/>
      <c r="R89" s="171"/>
      <c r="S89" s="171"/>
      <c r="T89" s="171"/>
      <c r="U89" s="171"/>
      <c r="V89" s="165"/>
      <c r="W89" s="165"/>
      <c r="X89" s="165"/>
      <c r="Y89" s="165"/>
      <c r="Z89" s="171"/>
      <c r="AA89" s="171"/>
      <c r="AB89" s="165"/>
      <c r="AC89" s="165"/>
      <c r="AD89" s="171"/>
      <c r="AE89" s="171"/>
      <c r="AF89" s="169"/>
      <c r="AG89" s="169"/>
      <c r="AH89" s="171"/>
      <c r="AI89" s="171"/>
      <c r="AJ89" s="169"/>
      <c r="AK89" s="169"/>
      <c r="AL89" s="165"/>
      <c r="AM89" s="165"/>
      <c r="AN89" s="165"/>
      <c r="AW89" s="167"/>
      <c r="AX89" s="209"/>
    </row>
    <row r="90" spans="1:79" s="128" customFormat="1" ht="13.9" customHeight="1" x14ac:dyDescent="0.15">
      <c r="B90" s="394" t="s">
        <v>50</v>
      </c>
      <c r="C90" s="394"/>
      <c r="D90" s="394"/>
      <c r="E90" s="394"/>
      <c r="F90" s="394"/>
      <c r="G90" s="394"/>
      <c r="H90" s="394"/>
      <c r="I90" s="394"/>
      <c r="J90" s="394"/>
      <c r="K90" s="394"/>
      <c r="L90" s="394"/>
      <c r="M90" s="394"/>
      <c r="N90" s="394"/>
      <c r="O90" s="394"/>
      <c r="P90" s="394"/>
      <c r="Q90" s="172"/>
      <c r="R90" s="172"/>
      <c r="S90" s="172"/>
      <c r="T90" s="172"/>
      <c r="U90" s="172"/>
      <c r="V90" s="172"/>
      <c r="W90" s="130"/>
      <c r="X90" s="130"/>
      <c r="Y90" s="130"/>
      <c r="Z90" s="130"/>
      <c r="AA90" s="130"/>
      <c r="AB90" s="130"/>
      <c r="AC90" s="130"/>
      <c r="AD90" s="130"/>
      <c r="AE90" s="130"/>
      <c r="AF90" s="395" t="s">
        <v>51</v>
      </c>
      <c r="AG90" s="395"/>
      <c r="AH90" s="395"/>
      <c r="AI90" s="395"/>
      <c r="AJ90" s="395"/>
      <c r="AK90" s="395"/>
      <c r="AL90" s="395"/>
      <c r="AM90" s="395"/>
      <c r="AN90" s="395"/>
      <c r="AO90" s="395"/>
      <c r="AP90" s="395"/>
      <c r="AQ90" s="395"/>
      <c r="AR90" s="395"/>
      <c r="AS90" s="395"/>
      <c r="AT90" s="395"/>
      <c r="AU90" s="173"/>
      <c r="AV90" s="173"/>
      <c r="AW90" s="173"/>
      <c r="AX90" s="173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W90" s="174"/>
      <c r="BX90" s="174"/>
      <c r="BY90" s="174"/>
      <c r="BZ90" s="174"/>
      <c r="CA90" s="174"/>
    </row>
    <row r="91" spans="1:79" s="174" customFormat="1" ht="13.9" customHeight="1" x14ac:dyDescent="0.15">
      <c r="B91" s="405" t="s">
        <v>183</v>
      </c>
      <c r="C91" s="40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5"/>
      <c r="P91" s="405"/>
      <c r="Q91" s="405"/>
      <c r="R91" s="405"/>
      <c r="S91" s="405"/>
      <c r="T91" s="405"/>
      <c r="U91" s="405"/>
      <c r="V91" s="405"/>
      <c r="W91" s="405"/>
      <c r="X91" s="405"/>
      <c r="Y91" s="431" t="s">
        <v>2</v>
      </c>
      <c r="Z91" s="431"/>
      <c r="AA91" s="431"/>
      <c r="AB91" s="431"/>
      <c r="AC91" s="431"/>
      <c r="AD91" s="431"/>
      <c r="AE91" s="431"/>
      <c r="AF91" s="431"/>
      <c r="AG91" s="431"/>
      <c r="AH91" s="431"/>
      <c r="AI91" s="431"/>
      <c r="AJ91" s="431"/>
      <c r="AK91" s="431"/>
      <c r="AL91" s="431"/>
      <c r="AM91" s="431"/>
      <c r="AN91" s="431"/>
      <c r="AO91" s="431"/>
      <c r="AP91" s="431"/>
      <c r="AQ91" s="431"/>
      <c r="AR91" s="431"/>
      <c r="AS91" s="431"/>
      <c r="AT91" s="431"/>
      <c r="AU91" s="431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</row>
    <row r="92" spans="1:79" s="174" customFormat="1" ht="13.9" customHeight="1" x14ac:dyDescent="0.15">
      <c r="B92" s="405" t="s">
        <v>182</v>
      </c>
      <c r="C92" s="405"/>
      <c r="D92" s="405"/>
      <c r="E92" s="405"/>
      <c r="F92" s="405"/>
      <c r="G92" s="405"/>
      <c r="H92" s="405"/>
      <c r="I92" s="405"/>
      <c r="J92" s="405"/>
      <c r="K92" s="405"/>
      <c r="L92" s="405"/>
      <c r="M92" s="405"/>
      <c r="N92" s="405"/>
      <c r="O92" s="405"/>
      <c r="P92" s="405"/>
      <c r="Q92" s="405"/>
      <c r="R92" s="405"/>
      <c r="S92" s="405"/>
      <c r="T92" s="405"/>
      <c r="U92" s="405"/>
      <c r="V92" s="436"/>
      <c r="W92" s="436"/>
      <c r="X92" s="436"/>
      <c r="Y92" s="405"/>
      <c r="Z92" s="405"/>
      <c r="AA92" s="405"/>
      <c r="AB92" s="405"/>
      <c r="AC92" s="405"/>
      <c r="AD92" s="405"/>
      <c r="AE92" s="405"/>
      <c r="AF92" s="405"/>
      <c r="AG92" s="405"/>
      <c r="AH92" s="405"/>
      <c r="AI92" s="405"/>
      <c r="AJ92" s="405"/>
      <c r="AK92" s="405"/>
      <c r="AL92" s="405"/>
      <c r="AM92" s="405"/>
      <c r="AN92" s="405"/>
      <c r="AO92" s="405"/>
      <c r="AP92" s="405"/>
      <c r="AQ92" s="405"/>
      <c r="AR92" s="405"/>
      <c r="AS92" s="436"/>
      <c r="AT92" s="436"/>
      <c r="AU92" s="436"/>
      <c r="AW92" s="368"/>
      <c r="AX92" s="368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</row>
    <row r="93" spans="1:79" s="177" customFormat="1" ht="15.95" customHeight="1" x14ac:dyDescent="0.15">
      <c r="B93" s="406" t="s">
        <v>52</v>
      </c>
      <c r="C93" s="408" t="s">
        <v>193</v>
      </c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10"/>
      <c r="S93" s="429" t="s">
        <v>3</v>
      </c>
      <c r="T93" s="423" t="s">
        <v>160</v>
      </c>
      <c r="U93" s="423" t="s">
        <v>161</v>
      </c>
      <c r="V93" s="408" t="s">
        <v>179</v>
      </c>
      <c r="W93" s="409"/>
      <c r="X93" s="425"/>
      <c r="Y93" s="427" t="s">
        <v>117</v>
      </c>
      <c r="Z93" s="408" t="s">
        <v>194</v>
      </c>
      <c r="AA93" s="409"/>
      <c r="AB93" s="409"/>
      <c r="AC93" s="409"/>
      <c r="AD93" s="409"/>
      <c r="AE93" s="409"/>
      <c r="AF93" s="409"/>
      <c r="AG93" s="409"/>
      <c r="AH93" s="409"/>
      <c r="AI93" s="409"/>
      <c r="AJ93" s="409"/>
      <c r="AK93" s="409"/>
      <c r="AL93" s="409"/>
      <c r="AM93" s="409"/>
      <c r="AN93" s="409"/>
      <c r="AO93" s="410"/>
      <c r="AP93" s="429" t="s">
        <v>3</v>
      </c>
      <c r="AQ93" s="414" t="s">
        <v>163</v>
      </c>
      <c r="AR93" s="414" t="s">
        <v>162</v>
      </c>
      <c r="AS93" s="408" t="s">
        <v>179</v>
      </c>
      <c r="AT93" s="409"/>
      <c r="AU93" s="425"/>
      <c r="AW93" s="176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</row>
    <row r="94" spans="1:79" s="177" customFormat="1" ht="15.95" customHeight="1" x14ac:dyDescent="0.15">
      <c r="B94" s="407"/>
      <c r="C94" s="411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3"/>
      <c r="S94" s="430"/>
      <c r="T94" s="424"/>
      <c r="U94" s="424"/>
      <c r="V94" s="411"/>
      <c r="W94" s="412"/>
      <c r="X94" s="426"/>
      <c r="Y94" s="428"/>
      <c r="Z94" s="411"/>
      <c r="AA94" s="412"/>
      <c r="AB94" s="412"/>
      <c r="AC94" s="412"/>
      <c r="AD94" s="412"/>
      <c r="AE94" s="412"/>
      <c r="AF94" s="412"/>
      <c r="AG94" s="412"/>
      <c r="AH94" s="412"/>
      <c r="AI94" s="412"/>
      <c r="AJ94" s="412"/>
      <c r="AK94" s="412"/>
      <c r="AL94" s="412"/>
      <c r="AM94" s="412"/>
      <c r="AN94" s="412"/>
      <c r="AO94" s="413"/>
      <c r="AP94" s="430"/>
      <c r="AQ94" s="414"/>
      <c r="AR94" s="414"/>
      <c r="AS94" s="411"/>
      <c r="AT94" s="412"/>
      <c r="AU94" s="426"/>
      <c r="AW94" s="176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</row>
    <row r="95" spans="1:79" s="177" customFormat="1" ht="17.100000000000001" customHeight="1" x14ac:dyDescent="0.15">
      <c r="B95" s="179">
        <v>1</v>
      </c>
      <c r="C95" s="278" t="s">
        <v>67</v>
      </c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79"/>
      <c r="S95" s="180" t="s">
        <v>4</v>
      </c>
      <c r="T95" s="246">
        <v>2</v>
      </c>
      <c r="U95" s="246"/>
      <c r="V95" s="280"/>
      <c r="W95" s="281"/>
      <c r="X95" s="282"/>
      <c r="Y95" s="212">
        <v>100</v>
      </c>
      <c r="Z95" s="331" t="s">
        <v>5</v>
      </c>
      <c r="AA95" s="332"/>
      <c r="AB95" s="332"/>
      <c r="AC95" s="332"/>
      <c r="AD95" s="332"/>
      <c r="AE95" s="332"/>
      <c r="AF95" s="332"/>
      <c r="AG95" s="332"/>
      <c r="AH95" s="332"/>
      <c r="AI95" s="332"/>
      <c r="AJ95" s="332"/>
      <c r="AK95" s="332"/>
      <c r="AL95" s="332"/>
      <c r="AM95" s="332"/>
      <c r="AN95" s="332"/>
      <c r="AO95" s="332"/>
      <c r="AP95" s="181" t="s">
        <v>6</v>
      </c>
      <c r="AQ95" s="246">
        <v>2</v>
      </c>
      <c r="AR95" s="246"/>
      <c r="AS95" s="280"/>
      <c r="AT95" s="281"/>
      <c r="AU95" s="282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Y95" s="174"/>
      <c r="BZ95" s="198"/>
      <c r="CA95" s="175"/>
    </row>
    <row r="96" spans="1:79" s="177" customFormat="1" ht="17.100000000000001" customHeight="1" x14ac:dyDescent="0.15">
      <c r="B96" s="179">
        <v>2</v>
      </c>
      <c r="C96" s="331" t="s">
        <v>215</v>
      </c>
      <c r="D96" s="332"/>
      <c r="E96" s="332"/>
      <c r="F96" s="332"/>
      <c r="G96" s="332"/>
      <c r="H96" s="332"/>
      <c r="I96" s="332"/>
      <c r="J96" s="332"/>
      <c r="K96" s="332"/>
      <c r="L96" s="332"/>
      <c r="M96" s="332"/>
      <c r="N96" s="332"/>
      <c r="O96" s="332"/>
      <c r="P96" s="332"/>
      <c r="Q96" s="332"/>
      <c r="R96" s="332"/>
      <c r="S96" s="181" t="s">
        <v>4</v>
      </c>
      <c r="T96" s="246">
        <v>2</v>
      </c>
      <c r="U96" s="246"/>
      <c r="V96" s="280"/>
      <c r="W96" s="281"/>
      <c r="X96" s="282"/>
      <c r="Y96" s="212">
        <v>101</v>
      </c>
      <c r="Z96" s="331" t="s">
        <v>7</v>
      </c>
      <c r="AA96" s="332"/>
      <c r="AB96" s="332"/>
      <c r="AC96" s="332"/>
      <c r="AD96" s="332"/>
      <c r="AE96" s="332"/>
      <c r="AF96" s="332"/>
      <c r="AG96" s="332"/>
      <c r="AH96" s="332"/>
      <c r="AI96" s="332"/>
      <c r="AJ96" s="332"/>
      <c r="AK96" s="332"/>
      <c r="AL96" s="332"/>
      <c r="AM96" s="332"/>
      <c r="AN96" s="332"/>
      <c r="AO96" s="332"/>
      <c r="AP96" s="181" t="s">
        <v>6</v>
      </c>
      <c r="AQ96" s="246">
        <v>2</v>
      </c>
      <c r="AR96" s="246"/>
      <c r="AS96" s="280"/>
      <c r="AT96" s="281"/>
      <c r="AU96" s="282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Y96" s="174"/>
      <c r="BZ96" s="198"/>
      <c r="CA96" s="175"/>
    </row>
    <row r="97" spans="2:79" s="177" customFormat="1" ht="17.100000000000001" customHeight="1" x14ac:dyDescent="0.15">
      <c r="B97" s="179">
        <v>3</v>
      </c>
      <c r="C97" s="331" t="s">
        <v>228</v>
      </c>
      <c r="D97" s="332"/>
      <c r="E97" s="332"/>
      <c r="F97" s="332"/>
      <c r="G97" s="332"/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  <c r="S97" s="181" t="s">
        <v>4</v>
      </c>
      <c r="T97" s="246">
        <v>1</v>
      </c>
      <c r="U97" s="246"/>
      <c r="V97" s="280"/>
      <c r="W97" s="281"/>
      <c r="X97" s="282"/>
      <c r="Y97" s="212">
        <v>102</v>
      </c>
      <c r="Z97" s="331" t="s">
        <v>216</v>
      </c>
      <c r="AA97" s="332"/>
      <c r="AB97" s="332"/>
      <c r="AC97" s="332"/>
      <c r="AD97" s="332"/>
      <c r="AE97" s="332"/>
      <c r="AF97" s="332"/>
      <c r="AG97" s="332"/>
      <c r="AH97" s="332"/>
      <c r="AI97" s="332"/>
      <c r="AJ97" s="332"/>
      <c r="AK97" s="332"/>
      <c r="AL97" s="332"/>
      <c r="AM97" s="332"/>
      <c r="AN97" s="332"/>
      <c r="AO97" s="332"/>
      <c r="AP97" s="181" t="s">
        <v>6</v>
      </c>
      <c r="AQ97" s="246">
        <v>2</v>
      </c>
      <c r="AR97" s="246"/>
      <c r="AS97" s="280"/>
      <c r="AT97" s="281"/>
      <c r="AU97" s="282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M97" s="263"/>
      <c r="BY97" s="174"/>
      <c r="BZ97" s="198"/>
      <c r="CA97" s="175"/>
    </row>
    <row r="98" spans="2:79" s="177" customFormat="1" ht="17.100000000000001" customHeight="1" x14ac:dyDescent="0.15">
      <c r="B98" s="179">
        <v>4</v>
      </c>
      <c r="C98" s="331" t="s">
        <v>37</v>
      </c>
      <c r="D98" s="332"/>
      <c r="E98" s="332"/>
      <c r="F98" s="332"/>
      <c r="G98" s="332"/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2"/>
      <c r="S98" s="181" t="s">
        <v>4</v>
      </c>
      <c r="T98" s="246">
        <v>1</v>
      </c>
      <c r="U98" s="246"/>
      <c r="V98" s="280"/>
      <c r="W98" s="281"/>
      <c r="X98" s="282"/>
      <c r="Y98" s="212">
        <v>103</v>
      </c>
      <c r="Z98" s="331" t="s">
        <v>204</v>
      </c>
      <c r="AA98" s="332"/>
      <c r="AB98" s="332"/>
      <c r="AC98" s="332"/>
      <c r="AD98" s="332"/>
      <c r="AE98" s="332"/>
      <c r="AF98" s="332"/>
      <c r="AG98" s="332"/>
      <c r="AH98" s="332"/>
      <c r="AI98" s="332"/>
      <c r="AJ98" s="332"/>
      <c r="AK98" s="332"/>
      <c r="AL98" s="332"/>
      <c r="AM98" s="332"/>
      <c r="AN98" s="332"/>
      <c r="AO98" s="332"/>
      <c r="AP98" s="181" t="s">
        <v>6</v>
      </c>
      <c r="AQ98" s="246">
        <v>2</v>
      </c>
      <c r="AR98" s="246"/>
      <c r="AS98" s="280"/>
      <c r="AT98" s="281"/>
      <c r="AU98" s="282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Y98" s="174"/>
      <c r="BZ98" s="198"/>
      <c r="CA98" s="175"/>
    </row>
    <row r="99" spans="2:79" s="177" customFormat="1" ht="17.100000000000001" customHeight="1" x14ac:dyDescent="0.15">
      <c r="B99" s="179">
        <v>5</v>
      </c>
      <c r="C99" s="331" t="s">
        <v>211</v>
      </c>
      <c r="D99" s="332"/>
      <c r="E99" s="332"/>
      <c r="F99" s="332"/>
      <c r="G99" s="332"/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181" t="s">
        <v>8</v>
      </c>
      <c r="T99" s="246">
        <v>2</v>
      </c>
      <c r="U99" s="246"/>
      <c r="V99" s="280"/>
      <c r="W99" s="281"/>
      <c r="X99" s="282"/>
      <c r="Y99" s="202">
        <v>104</v>
      </c>
      <c r="Z99" s="331" t="s">
        <v>196</v>
      </c>
      <c r="AA99" s="332"/>
      <c r="AB99" s="332"/>
      <c r="AC99" s="332"/>
      <c r="AD99" s="332"/>
      <c r="AE99" s="332"/>
      <c r="AF99" s="332"/>
      <c r="AG99" s="332"/>
      <c r="AH99" s="332"/>
      <c r="AI99" s="332"/>
      <c r="AJ99" s="332"/>
      <c r="AK99" s="332"/>
      <c r="AL99" s="332"/>
      <c r="AM99" s="332"/>
      <c r="AN99" s="332"/>
      <c r="AO99" s="332"/>
      <c r="AP99" s="235" t="s">
        <v>6</v>
      </c>
      <c r="AQ99" s="246">
        <v>6</v>
      </c>
      <c r="AR99" s="246"/>
      <c r="AS99" s="280"/>
      <c r="AT99" s="281"/>
      <c r="AU99" s="282"/>
      <c r="AW99" s="176"/>
      <c r="AX99" s="368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Y99" s="174"/>
      <c r="BZ99" s="198"/>
      <c r="CA99" s="175"/>
    </row>
    <row r="100" spans="2:79" s="177" customFormat="1" ht="17.100000000000001" customHeight="1" x14ac:dyDescent="0.15">
      <c r="B100" s="179">
        <v>6</v>
      </c>
      <c r="C100" s="331" t="s">
        <v>172</v>
      </c>
      <c r="D100" s="332"/>
      <c r="E100" s="332"/>
      <c r="F100" s="332"/>
      <c r="G100" s="332"/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181" t="s">
        <v>8</v>
      </c>
      <c r="T100" s="246">
        <v>2</v>
      </c>
      <c r="U100" s="246"/>
      <c r="V100" s="280"/>
      <c r="W100" s="281"/>
      <c r="X100" s="282"/>
      <c r="Y100" s="212">
        <v>105</v>
      </c>
      <c r="Z100" s="331" t="s">
        <v>230</v>
      </c>
      <c r="AA100" s="332"/>
      <c r="AB100" s="332"/>
      <c r="AC100" s="332"/>
      <c r="AD100" s="332"/>
      <c r="AE100" s="332"/>
      <c r="AF100" s="332"/>
      <c r="AG100" s="332"/>
      <c r="AH100" s="332"/>
      <c r="AI100" s="332"/>
      <c r="AJ100" s="332"/>
      <c r="AK100" s="332"/>
      <c r="AL100" s="332"/>
      <c r="AM100" s="332"/>
      <c r="AN100" s="332"/>
      <c r="AO100" s="332"/>
      <c r="AP100" s="181" t="s">
        <v>6</v>
      </c>
      <c r="AQ100" s="246">
        <v>2</v>
      </c>
      <c r="AR100" s="246"/>
      <c r="AS100" s="280"/>
      <c r="AT100" s="281"/>
      <c r="AU100" s="282"/>
      <c r="AW100" s="176"/>
      <c r="AX100" s="368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Y100" s="198"/>
      <c r="BZ100" s="198"/>
      <c r="CA100" s="175"/>
    </row>
    <row r="101" spans="2:79" s="177" customFormat="1" ht="17.100000000000001" customHeight="1" x14ac:dyDescent="0.15">
      <c r="B101" s="179">
        <v>7</v>
      </c>
      <c r="C101" s="331" t="s">
        <v>10</v>
      </c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181" t="s">
        <v>4</v>
      </c>
      <c r="T101" s="246">
        <v>1</v>
      </c>
      <c r="U101" s="246"/>
      <c r="V101" s="280"/>
      <c r="W101" s="281"/>
      <c r="X101" s="282"/>
      <c r="Y101" s="212">
        <v>106</v>
      </c>
      <c r="Z101" s="331" t="s">
        <v>218</v>
      </c>
      <c r="AA101" s="332"/>
      <c r="AB101" s="332"/>
      <c r="AC101" s="332"/>
      <c r="AD101" s="332"/>
      <c r="AE101" s="332"/>
      <c r="AF101" s="332"/>
      <c r="AG101" s="332"/>
      <c r="AH101" s="332"/>
      <c r="AI101" s="332"/>
      <c r="AJ101" s="332"/>
      <c r="AK101" s="332"/>
      <c r="AL101" s="332"/>
      <c r="AM101" s="332"/>
      <c r="AN101" s="332"/>
      <c r="AO101" s="332"/>
      <c r="AP101" s="181" t="s">
        <v>6</v>
      </c>
      <c r="AQ101" s="246">
        <v>2</v>
      </c>
      <c r="AR101" s="246"/>
      <c r="AS101" s="280"/>
      <c r="AT101" s="281"/>
      <c r="AU101" s="282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CA101" s="175"/>
    </row>
    <row r="102" spans="2:79" s="177" customFormat="1" ht="17.100000000000001" customHeight="1" x14ac:dyDescent="0.15">
      <c r="B102" s="179">
        <v>8</v>
      </c>
      <c r="C102" s="331" t="s">
        <v>15</v>
      </c>
      <c r="D102" s="332"/>
      <c r="E102" s="332"/>
      <c r="F102" s="332"/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181" t="s">
        <v>8</v>
      </c>
      <c r="T102" s="246">
        <v>1</v>
      </c>
      <c r="U102" s="246"/>
      <c r="V102" s="280"/>
      <c r="W102" s="281"/>
      <c r="X102" s="282"/>
      <c r="Y102" s="212">
        <v>107</v>
      </c>
      <c r="Z102" s="331" t="s">
        <v>231</v>
      </c>
      <c r="AA102" s="332"/>
      <c r="AB102" s="332"/>
      <c r="AC102" s="332"/>
      <c r="AD102" s="332"/>
      <c r="AE102" s="332"/>
      <c r="AF102" s="332"/>
      <c r="AG102" s="332"/>
      <c r="AH102" s="332"/>
      <c r="AI102" s="332"/>
      <c r="AJ102" s="332"/>
      <c r="AK102" s="332"/>
      <c r="AL102" s="332"/>
      <c r="AM102" s="332"/>
      <c r="AN102" s="332"/>
      <c r="AO102" s="332"/>
      <c r="AP102" s="181" t="s">
        <v>6</v>
      </c>
      <c r="AQ102" s="246">
        <v>2</v>
      </c>
      <c r="AR102" s="246"/>
      <c r="AS102" s="280"/>
      <c r="AT102" s="281"/>
      <c r="AU102" s="282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CA102" s="175"/>
    </row>
    <row r="103" spans="2:79" s="177" customFormat="1" ht="17.100000000000001" customHeight="1" x14ac:dyDescent="0.15">
      <c r="B103" s="179">
        <v>9</v>
      </c>
      <c r="C103" s="331" t="s">
        <v>68</v>
      </c>
      <c r="D103" s="332"/>
      <c r="E103" s="332"/>
      <c r="F103" s="332"/>
      <c r="G103" s="332"/>
      <c r="H103" s="332"/>
      <c r="I103" s="332"/>
      <c r="J103" s="332"/>
      <c r="K103" s="332"/>
      <c r="L103" s="332"/>
      <c r="M103" s="332"/>
      <c r="N103" s="332"/>
      <c r="O103" s="332"/>
      <c r="P103" s="332"/>
      <c r="Q103" s="332"/>
      <c r="R103" s="332"/>
      <c r="S103" s="181" t="s">
        <v>4</v>
      </c>
      <c r="T103" s="246">
        <v>2</v>
      </c>
      <c r="U103" s="246"/>
      <c r="V103" s="280"/>
      <c r="W103" s="281"/>
      <c r="X103" s="282"/>
      <c r="Y103" s="212">
        <v>108</v>
      </c>
      <c r="Z103" s="331" t="s">
        <v>219</v>
      </c>
      <c r="AA103" s="332"/>
      <c r="AB103" s="332"/>
      <c r="AC103" s="332"/>
      <c r="AD103" s="332"/>
      <c r="AE103" s="332"/>
      <c r="AF103" s="332"/>
      <c r="AG103" s="332"/>
      <c r="AH103" s="332"/>
      <c r="AI103" s="332"/>
      <c r="AJ103" s="332"/>
      <c r="AK103" s="332"/>
      <c r="AL103" s="332"/>
      <c r="AM103" s="332"/>
      <c r="AN103" s="332"/>
      <c r="AO103" s="332"/>
      <c r="AP103" s="181" t="s">
        <v>6</v>
      </c>
      <c r="AQ103" s="246">
        <v>2</v>
      </c>
      <c r="AR103" s="246"/>
      <c r="AS103" s="280"/>
      <c r="AT103" s="281"/>
      <c r="AU103" s="282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76"/>
      <c r="BG103" s="176"/>
      <c r="BH103" s="176"/>
      <c r="BI103" s="176"/>
    </row>
    <row r="104" spans="2:79" s="177" customFormat="1" ht="17.100000000000001" customHeight="1" x14ac:dyDescent="0.15">
      <c r="B104" s="179">
        <v>10</v>
      </c>
      <c r="C104" s="331" t="s">
        <v>232</v>
      </c>
      <c r="D104" s="332"/>
      <c r="E104" s="332"/>
      <c r="F104" s="332"/>
      <c r="G104" s="332"/>
      <c r="H104" s="332"/>
      <c r="I104" s="332"/>
      <c r="J104" s="332"/>
      <c r="K104" s="332"/>
      <c r="L104" s="332"/>
      <c r="M104" s="332"/>
      <c r="N104" s="332"/>
      <c r="O104" s="332"/>
      <c r="P104" s="332"/>
      <c r="Q104" s="332"/>
      <c r="R104" s="341"/>
      <c r="S104" s="181" t="s">
        <v>40</v>
      </c>
      <c r="T104" s="246">
        <v>2</v>
      </c>
      <c r="U104" s="246"/>
      <c r="V104" s="280"/>
      <c r="W104" s="281"/>
      <c r="X104" s="282"/>
      <c r="Y104" s="212">
        <v>109</v>
      </c>
      <c r="Z104" s="331" t="s">
        <v>233</v>
      </c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/>
      <c r="AO104" s="332"/>
      <c r="AP104" s="181" t="s">
        <v>6</v>
      </c>
      <c r="AQ104" s="246">
        <v>2</v>
      </c>
      <c r="AR104" s="246"/>
      <c r="AS104" s="280"/>
      <c r="AT104" s="281"/>
      <c r="AU104" s="282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</row>
    <row r="105" spans="2:79" s="177" customFormat="1" ht="17.100000000000001" customHeight="1" x14ac:dyDescent="0.15">
      <c r="B105" s="179">
        <v>11</v>
      </c>
      <c r="C105" s="331" t="s">
        <v>196</v>
      </c>
      <c r="D105" s="332"/>
      <c r="E105" s="332"/>
      <c r="F105" s="332"/>
      <c r="G105" s="332"/>
      <c r="H105" s="332"/>
      <c r="I105" s="332"/>
      <c r="J105" s="332"/>
      <c r="K105" s="332"/>
      <c r="L105" s="332"/>
      <c r="M105" s="332"/>
      <c r="N105" s="332"/>
      <c r="O105" s="332"/>
      <c r="P105" s="332"/>
      <c r="Q105" s="332"/>
      <c r="R105" s="341"/>
      <c r="S105" s="181" t="s">
        <v>6</v>
      </c>
      <c r="T105" s="246">
        <v>2</v>
      </c>
      <c r="U105" s="246"/>
      <c r="V105" s="280"/>
      <c r="W105" s="281"/>
      <c r="X105" s="282"/>
      <c r="Y105" s="212">
        <v>110</v>
      </c>
      <c r="Z105" s="331" t="s">
        <v>234</v>
      </c>
      <c r="AA105" s="332"/>
      <c r="AB105" s="332"/>
      <c r="AC105" s="332"/>
      <c r="AD105" s="332"/>
      <c r="AE105" s="332"/>
      <c r="AF105" s="332"/>
      <c r="AG105" s="332"/>
      <c r="AH105" s="332"/>
      <c r="AI105" s="332"/>
      <c r="AJ105" s="332"/>
      <c r="AK105" s="332"/>
      <c r="AL105" s="332"/>
      <c r="AM105" s="332"/>
      <c r="AN105" s="332"/>
      <c r="AO105" s="332"/>
      <c r="AP105" s="181" t="s">
        <v>6</v>
      </c>
      <c r="AQ105" s="246">
        <v>2</v>
      </c>
      <c r="AR105" s="246"/>
      <c r="AS105" s="280"/>
      <c r="AT105" s="281"/>
      <c r="AU105" s="282"/>
      <c r="AW105" s="176"/>
      <c r="AX105" s="176"/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</row>
    <row r="106" spans="2:79" s="177" customFormat="1" ht="17.100000000000001" customHeight="1" x14ac:dyDescent="0.15">
      <c r="B106" s="179">
        <v>12</v>
      </c>
      <c r="C106" s="331" t="s">
        <v>235</v>
      </c>
      <c r="D106" s="332"/>
      <c r="E106" s="332"/>
      <c r="F106" s="332"/>
      <c r="G106" s="332"/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181" t="s">
        <v>12</v>
      </c>
      <c r="T106" s="246">
        <v>1</v>
      </c>
      <c r="U106" s="246"/>
      <c r="V106" s="280"/>
      <c r="W106" s="281"/>
      <c r="X106" s="282"/>
      <c r="Y106" s="212">
        <v>111</v>
      </c>
      <c r="Z106" s="331" t="s">
        <v>221</v>
      </c>
      <c r="AA106" s="332"/>
      <c r="AB106" s="332"/>
      <c r="AC106" s="332"/>
      <c r="AD106" s="332"/>
      <c r="AE106" s="332"/>
      <c r="AF106" s="332"/>
      <c r="AG106" s="332"/>
      <c r="AH106" s="332"/>
      <c r="AI106" s="332"/>
      <c r="AJ106" s="332"/>
      <c r="AK106" s="332"/>
      <c r="AL106" s="332"/>
      <c r="AM106" s="332"/>
      <c r="AN106" s="332"/>
      <c r="AO106" s="332"/>
      <c r="AP106" s="181" t="s">
        <v>6</v>
      </c>
      <c r="AQ106" s="246">
        <v>2</v>
      </c>
      <c r="AR106" s="246"/>
      <c r="AS106" s="280"/>
      <c r="AT106" s="281"/>
      <c r="AU106" s="282"/>
      <c r="AW106" s="176"/>
      <c r="AX106" s="176"/>
      <c r="AY106" s="176"/>
      <c r="AZ106" s="176"/>
      <c r="BA106" s="176"/>
      <c r="BB106" s="176"/>
      <c r="BC106" s="176"/>
      <c r="BD106" s="176"/>
      <c r="BE106" s="176"/>
      <c r="BF106" s="176"/>
      <c r="BG106" s="176"/>
      <c r="BH106" s="176"/>
      <c r="BI106" s="176"/>
    </row>
    <row r="107" spans="2:79" s="177" customFormat="1" ht="17.100000000000001" customHeight="1" x14ac:dyDescent="0.15">
      <c r="B107" s="179">
        <v>13</v>
      </c>
      <c r="C107" s="331" t="s">
        <v>236</v>
      </c>
      <c r="D107" s="332"/>
      <c r="E107" s="332"/>
      <c r="F107" s="332"/>
      <c r="G107" s="332"/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2"/>
      <c r="S107" s="181" t="s">
        <v>4</v>
      </c>
      <c r="T107" s="246">
        <v>1</v>
      </c>
      <c r="U107" s="246"/>
      <c r="V107" s="280"/>
      <c r="W107" s="281"/>
      <c r="X107" s="282"/>
      <c r="Y107" s="212">
        <v>112</v>
      </c>
      <c r="Z107" s="331" t="s">
        <v>41</v>
      </c>
      <c r="AA107" s="332"/>
      <c r="AB107" s="332"/>
      <c r="AC107" s="332"/>
      <c r="AD107" s="332"/>
      <c r="AE107" s="332"/>
      <c r="AF107" s="332"/>
      <c r="AG107" s="332"/>
      <c r="AH107" s="332"/>
      <c r="AI107" s="332"/>
      <c r="AJ107" s="332"/>
      <c r="AK107" s="332"/>
      <c r="AL107" s="332"/>
      <c r="AM107" s="332"/>
      <c r="AN107" s="332"/>
      <c r="AO107" s="332"/>
      <c r="AP107" s="181" t="s">
        <v>6</v>
      </c>
      <c r="AQ107" s="246">
        <v>2</v>
      </c>
      <c r="AR107" s="246"/>
      <c r="AS107" s="280"/>
      <c r="AT107" s="281"/>
      <c r="AU107" s="282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</row>
    <row r="108" spans="2:79" s="177" customFormat="1" ht="17.100000000000001" customHeight="1" x14ac:dyDescent="0.15">
      <c r="B108" s="179">
        <v>14</v>
      </c>
      <c r="C108" s="331" t="s">
        <v>18</v>
      </c>
      <c r="D108" s="332"/>
      <c r="E108" s="332"/>
      <c r="F108" s="332"/>
      <c r="G108" s="332"/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181" t="s">
        <v>4</v>
      </c>
      <c r="T108" s="246">
        <v>1</v>
      </c>
      <c r="U108" s="246"/>
      <c r="V108" s="280"/>
      <c r="W108" s="281"/>
      <c r="X108" s="282"/>
      <c r="Y108" s="212">
        <v>113</v>
      </c>
      <c r="Z108" s="331" t="s">
        <v>220</v>
      </c>
      <c r="AA108" s="332"/>
      <c r="AB108" s="332"/>
      <c r="AC108" s="332"/>
      <c r="AD108" s="332"/>
      <c r="AE108" s="332"/>
      <c r="AF108" s="332"/>
      <c r="AG108" s="332"/>
      <c r="AH108" s="332"/>
      <c r="AI108" s="332"/>
      <c r="AJ108" s="332"/>
      <c r="AK108" s="332"/>
      <c r="AL108" s="332"/>
      <c r="AM108" s="332"/>
      <c r="AN108" s="332"/>
      <c r="AO108" s="332"/>
      <c r="AP108" s="181" t="s">
        <v>6</v>
      </c>
      <c r="AQ108" s="246">
        <v>2</v>
      </c>
      <c r="AR108" s="246"/>
      <c r="AS108" s="280"/>
      <c r="AT108" s="281"/>
      <c r="AU108" s="282"/>
      <c r="AW108" s="176"/>
      <c r="AX108" s="176"/>
      <c r="AY108" s="176"/>
      <c r="AZ108" s="176"/>
      <c r="BA108" s="176"/>
      <c r="BB108" s="176"/>
      <c r="BC108" s="176"/>
      <c r="BD108" s="176"/>
      <c r="BE108" s="176"/>
      <c r="BF108" s="176"/>
      <c r="BG108" s="176"/>
      <c r="BH108" s="176"/>
      <c r="BI108" s="176"/>
    </row>
    <row r="109" spans="2:79" s="177" customFormat="1" ht="17.100000000000001" customHeight="1" x14ac:dyDescent="0.15">
      <c r="B109" s="179">
        <v>15</v>
      </c>
      <c r="C109" s="331" t="s">
        <v>237</v>
      </c>
      <c r="D109" s="332"/>
      <c r="E109" s="332"/>
      <c r="F109" s="332"/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181" t="s">
        <v>4</v>
      </c>
      <c r="T109" s="246">
        <v>2</v>
      </c>
      <c r="U109" s="246"/>
      <c r="V109" s="280"/>
      <c r="W109" s="281"/>
      <c r="X109" s="282"/>
      <c r="Y109" s="212">
        <v>114</v>
      </c>
      <c r="Z109" s="331" t="s">
        <v>205</v>
      </c>
      <c r="AA109" s="332"/>
      <c r="AB109" s="332"/>
      <c r="AC109" s="332"/>
      <c r="AD109" s="332"/>
      <c r="AE109" s="332"/>
      <c r="AF109" s="332"/>
      <c r="AG109" s="332"/>
      <c r="AH109" s="332"/>
      <c r="AI109" s="332"/>
      <c r="AJ109" s="332"/>
      <c r="AK109" s="332"/>
      <c r="AL109" s="332"/>
      <c r="AM109" s="332"/>
      <c r="AN109" s="332"/>
      <c r="AO109" s="332"/>
      <c r="AP109" s="181" t="s">
        <v>6</v>
      </c>
      <c r="AQ109" s="246">
        <v>2</v>
      </c>
      <c r="AR109" s="246"/>
      <c r="AS109" s="280"/>
      <c r="AT109" s="281"/>
      <c r="AU109" s="282"/>
      <c r="AW109" s="176"/>
      <c r="AX109" s="176"/>
      <c r="AY109" s="176"/>
      <c r="AZ109" s="176"/>
      <c r="BA109" s="176"/>
      <c r="BB109" s="176"/>
      <c r="BC109" s="176"/>
      <c r="BD109" s="176"/>
      <c r="BE109" s="176"/>
      <c r="BF109" s="176"/>
      <c r="BG109" s="176"/>
      <c r="BH109" s="176"/>
      <c r="BI109" s="176"/>
    </row>
    <row r="110" spans="2:79" s="177" customFormat="1" ht="17.100000000000001" customHeight="1" x14ac:dyDescent="0.15">
      <c r="B110" s="179">
        <v>16</v>
      </c>
      <c r="C110" s="331" t="s">
        <v>42</v>
      </c>
      <c r="D110" s="332"/>
      <c r="E110" s="332"/>
      <c r="F110" s="332"/>
      <c r="G110" s="332"/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181" t="s">
        <v>4</v>
      </c>
      <c r="T110" s="246">
        <v>2</v>
      </c>
      <c r="U110" s="246"/>
      <c r="V110" s="280"/>
      <c r="W110" s="281"/>
      <c r="X110" s="282"/>
      <c r="Y110" s="212">
        <v>115</v>
      </c>
      <c r="Z110" s="331" t="s">
        <v>238</v>
      </c>
      <c r="AA110" s="332"/>
      <c r="AB110" s="332"/>
      <c r="AC110" s="332"/>
      <c r="AD110" s="332"/>
      <c r="AE110" s="332"/>
      <c r="AF110" s="332"/>
      <c r="AG110" s="332"/>
      <c r="AH110" s="332"/>
      <c r="AI110" s="332"/>
      <c r="AJ110" s="332"/>
      <c r="AK110" s="332"/>
      <c r="AL110" s="332"/>
      <c r="AM110" s="332"/>
      <c r="AN110" s="332"/>
      <c r="AO110" s="332"/>
      <c r="AP110" s="181" t="s">
        <v>6</v>
      </c>
      <c r="AQ110" s="246">
        <v>2</v>
      </c>
      <c r="AR110" s="246"/>
      <c r="AS110" s="280"/>
      <c r="AT110" s="281"/>
      <c r="AU110" s="282"/>
      <c r="AW110" s="176"/>
      <c r="AX110" s="176"/>
      <c r="AY110" s="176"/>
      <c r="AZ110" s="176"/>
      <c r="BA110" s="176"/>
      <c r="BB110" s="176"/>
      <c r="BC110" s="176"/>
      <c r="BD110" s="176"/>
      <c r="BE110" s="176"/>
      <c r="BF110" s="176"/>
      <c r="BG110" s="176"/>
      <c r="BH110" s="176"/>
      <c r="BI110" s="176"/>
    </row>
    <row r="111" spans="2:79" s="177" customFormat="1" ht="17.100000000000001" customHeight="1" x14ac:dyDescent="0.15">
      <c r="B111" s="179">
        <v>17</v>
      </c>
      <c r="C111" s="331" t="s">
        <v>20</v>
      </c>
      <c r="D111" s="332"/>
      <c r="E111" s="332"/>
      <c r="F111" s="332"/>
      <c r="G111" s="332"/>
      <c r="H111" s="332"/>
      <c r="I111" s="332"/>
      <c r="J111" s="332"/>
      <c r="K111" s="332"/>
      <c r="L111" s="332"/>
      <c r="M111" s="332"/>
      <c r="N111" s="332"/>
      <c r="O111" s="332"/>
      <c r="P111" s="332"/>
      <c r="Q111" s="332"/>
      <c r="R111" s="332"/>
      <c r="S111" s="181" t="s">
        <v>4</v>
      </c>
      <c r="T111" s="246">
        <v>1</v>
      </c>
      <c r="U111" s="246"/>
      <c r="V111" s="280"/>
      <c r="W111" s="281"/>
      <c r="X111" s="282"/>
      <c r="Y111" s="212">
        <v>116</v>
      </c>
      <c r="Z111" s="331" t="s">
        <v>224</v>
      </c>
      <c r="AA111" s="332"/>
      <c r="AB111" s="332"/>
      <c r="AC111" s="332"/>
      <c r="AD111" s="332"/>
      <c r="AE111" s="332"/>
      <c r="AF111" s="332"/>
      <c r="AG111" s="332"/>
      <c r="AH111" s="332"/>
      <c r="AI111" s="332"/>
      <c r="AJ111" s="332"/>
      <c r="AK111" s="332"/>
      <c r="AL111" s="332"/>
      <c r="AM111" s="332"/>
      <c r="AN111" s="332"/>
      <c r="AO111" s="332"/>
      <c r="AP111" s="181" t="s">
        <v>6</v>
      </c>
      <c r="AQ111" s="246">
        <v>2</v>
      </c>
      <c r="AR111" s="246"/>
      <c r="AS111" s="280"/>
      <c r="AT111" s="281"/>
      <c r="AU111" s="282"/>
      <c r="AW111" s="176"/>
      <c r="AX111" s="176"/>
      <c r="AY111" s="176"/>
      <c r="AZ111" s="176"/>
      <c r="BA111" s="176"/>
      <c r="BB111" s="176"/>
      <c r="BC111" s="176"/>
      <c r="BD111" s="176"/>
      <c r="BE111" s="176"/>
      <c r="BF111" s="176"/>
      <c r="BG111" s="176"/>
      <c r="BH111" s="176"/>
      <c r="BI111" s="176"/>
    </row>
    <row r="112" spans="2:79" s="177" customFormat="1" ht="17.100000000000001" customHeight="1" x14ac:dyDescent="0.15">
      <c r="B112" s="179">
        <v>18</v>
      </c>
      <c r="C112" s="331" t="s">
        <v>21</v>
      </c>
      <c r="D112" s="332"/>
      <c r="E112" s="332"/>
      <c r="F112" s="332"/>
      <c r="G112" s="332"/>
      <c r="H112" s="332"/>
      <c r="I112" s="332"/>
      <c r="J112" s="332"/>
      <c r="K112" s="332"/>
      <c r="L112" s="332"/>
      <c r="M112" s="332"/>
      <c r="N112" s="332"/>
      <c r="O112" s="332"/>
      <c r="P112" s="332"/>
      <c r="Q112" s="332"/>
      <c r="R112" s="332"/>
      <c r="S112" s="181" t="s">
        <v>8</v>
      </c>
      <c r="T112" s="246">
        <v>1</v>
      </c>
      <c r="U112" s="246"/>
      <c r="V112" s="280"/>
      <c r="W112" s="281"/>
      <c r="X112" s="282"/>
      <c r="Y112" s="212">
        <v>117</v>
      </c>
      <c r="Z112" s="331" t="s">
        <v>223</v>
      </c>
      <c r="AA112" s="332"/>
      <c r="AB112" s="332"/>
      <c r="AC112" s="332"/>
      <c r="AD112" s="332"/>
      <c r="AE112" s="332"/>
      <c r="AF112" s="332"/>
      <c r="AG112" s="332"/>
      <c r="AH112" s="332"/>
      <c r="AI112" s="332"/>
      <c r="AJ112" s="332"/>
      <c r="AK112" s="332"/>
      <c r="AL112" s="332"/>
      <c r="AM112" s="332"/>
      <c r="AN112" s="332"/>
      <c r="AO112" s="332"/>
      <c r="AP112" s="181" t="s">
        <v>6</v>
      </c>
      <c r="AQ112" s="246">
        <v>2</v>
      </c>
      <c r="AR112" s="246"/>
      <c r="AS112" s="280"/>
      <c r="AT112" s="281"/>
      <c r="AU112" s="282"/>
      <c r="AW112" s="176"/>
      <c r="AX112" s="176"/>
      <c r="AY112" s="176"/>
      <c r="AZ112" s="176"/>
      <c r="BA112" s="176"/>
      <c r="BB112" s="176"/>
      <c r="BC112" s="176"/>
      <c r="BD112" s="176"/>
      <c r="BE112" s="176"/>
      <c r="BF112" s="176"/>
      <c r="BG112" s="176"/>
      <c r="BH112" s="176"/>
      <c r="BI112" s="176"/>
    </row>
    <row r="113" spans="2:61" s="177" customFormat="1" ht="17.100000000000001" customHeight="1" x14ac:dyDescent="0.15">
      <c r="B113" s="179">
        <v>19</v>
      </c>
      <c r="C113" s="331" t="s">
        <v>145</v>
      </c>
      <c r="D113" s="332"/>
      <c r="E113" s="332"/>
      <c r="F113" s="332"/>
      <c r="G113" s="332"/>
      <c r="H113" s="332"/>
      <c r="I113" s="332"/>
      <c r="J113" s="332"/>
      <c r="K113" s="332"/>
      <c r="L113" s="332"/>
      <c r="M113" s="332"/>
      <c r="N113" s="332"/>
      <c r="O113" s="332"/>
      <c r="P113" s="332"/>
      <c r="Q113" s="332"/>
      <c r="R113" s="332"/>
      <c r="S113" s="181" t="s">
        <v>12</v>
      </c>
      <c r="T113" s="246">
        <v>1</v>
      </c>
      <c r="U113" s="246"/>
      <c r="V113" s="280"/>
      <c r="W113" s="281"/>
      <c r="X113" s="282"/>
      <c r="Y113" s="212">
        <v>118</v>
      </c>
      <c r="Z113" s="331" t="s">
        <v>239</v>
      </c>
      <c r="AA113" s="332"/>
      <c r="AB113" s="332"/>
      <c r="AC113" s="332"/>
      <c r="AD113" s="332"/>
      <c r="AE113" s="332"/>
      <c r="AF113" s="332"/>
      <c r="AG113" s="332"/>
      <c r="AH113" s="332"/>
      <c r="AI113" s="332"/>
      <c r="AJ113" s="332"/>
      <c r="AK113" s="332"/>
      <c r="AL113" s="332"/>
      <c r="AM113" s="332"/>
      <c r="AN113" s="332"/>
      <c r="AO113" s="332"/>
      <c r="AP113" s="181" t="s">
        <v>6</v>
      </c>
      <c r="AQ113" s="246">
        <v>2</v>
      </c>
      <c r="AR113" s="246"/>
      <c r="AS113" s="280"/>
      <c r="AT113" s="281"/>
      <c r="AU113" s="282"/>
      <c r="AW113" s="176"/>
      <c r="AX113" s="176"/>
      <c r="AY113" s="176"/>
      <c r="AZ113" s="176"/>
      <c r="BA113" s="176"/>
      <c r="BB113" s="176"/>
      <c r="BC113" s="176"/>
      <c r="BD113" s="176"/>
      <c r="BE113" s="176"/>
      <c r="BF113" s="176"/>
      <c r="BG113" s="176"/>
      <c r="BH113" s="176"/>
      <c r="BI113" s="176"/>
    </row>
    <row r="114" spans="2:61" s="177" customFormat="1" ht="17.100000000000001" customHeight="1" x14ac:dyDescent="0.15">
      <c r="B114" s="179">
        <v>20</v>
      </c>
      <c r="C114" s="331" t="s">
        <v>157</v>
      </c>
      <c r="D114" s="332"/>
      <c r="E114" s="332"/>
      <c r="F114" s="332"/>
      <c r="G114" s="332"/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2"/>
      <c r="S114" s="181" t="s">
        <v>4</v>
      </c>
      <c r="T114" s="246">
        <v>1</v>
      </c>
      <c r="U114" s="246"/>
      <c r="V114" s="280"/>
      <c r="W114" s="281"/>
      <c r="X114" s="282"/>
      <c r="Y114" s="212">
        <v>119</v>
      </c>
      <c r="Z114" s="278" t="s">
        <v>184</v>
      </c>
      <c r="AA114" s="279"/>
      <c r="AB114" s="279"/>
      <c r="AC114" s="279"/>
      <c r="AD114" s="279"/>
      <c r="AE114" s="279"/>
      <c r="AF114" s="279"/>
      <c r="AG114" s="279"/>
      <c r="AH114" s="279"/>
      <c r="AI114" s="279"/>
      <c r="AJ114" s="279"/>
      <c r="AK114" s="279"/>
      <c r="AL114" s="279"/>
      <c r="AM114" s="279"/>
      <c r="AN114" s="279"/>
      <c r="AO114" s="279"/>
      <c r="AP114" s="180" t="s">
        <v>16</v>
      </c>
      <c r="AQ114" s="246">
        <v>2</v>
      </c>
      <c r="AR114" s="246"/>
      <c r="AS114" s="280"/>
      <c r="AT114" s="281"/>
      <c r="AU114" s="282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6"/>
    </row>
    <row r="115" spans="2:61" s="177" customFormat="1" ht="17.100000000000001" customHeight="1" x14ac:dyDescent="0.15">
      <c r="B115" s="179">
        <v>21</v>
      </c>
      <c r="C115" s="331" t="s">
        <v>43</v>
      </c>
      <c r="D115" s="332"/>
      <c r="E115" s="332"/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181" t="s">
        <v>4</v>
      </c>
      <c r="T115" s="246">
        <v>1</v>
      </c>
      <c r="U115" s="246"/>
      <c r="V115" s="280"/>
      <c r="W115" s="281"/>
      <c r="X115" s="282"/>
      <c r="Y115" s="212">
        <v>120</v>
      </c>
      <c r="Z115" s="331" t="s">
        <v>206</v>
      </c>
      <c r="AA115" s="332"/>
      <c r="AB115" s="332"/>
      <c r="AC115" s="332"/>
      <c r="AD115" s="332"/>
      <c r="AE115" s="332"/>
      <c r="AF115" s="332"/>
      <c r="AG115" s="332"/>
      <c r="AH115" s="332"/>
      <c r="AI115" s="332"/>
      <c r="AJ115" s="332"/>
      <c r="AK115" s="332"/>
      <c r="AL115" s="332"/>
      <c r="AM115" s="332"/>
      <c r="AN115" s="332"/>
      <c r="AO115" s="332"/>
      <c r="AP115" s="181" t="s">
        <v>6</v>
      </c>
      <c r="AQ115" s="246">
        <v>2</v>
      </c>
      <c r="AR115" s="246"/>
      <c r="AS115" s="280"/>
      <c r="AT115" s="281"/>
      <c r="AU115" s="282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98"/>
    </row>
    <row r="116" spans="2:61" s="177" customFormat="1" ht="17.100000000000001" customHeight="1" x14ac:dyDescent="0.15">
      <c r="B116" s="179">
        <v>22</v>
      </c>
      <c r="C116" s="331" t="s">
        <v>24</v>
      </c>
      <c r="D116" s="332"/>
      <c r="E116" s="332"/>
      <c r="F116" s="332"/>
      <c r="G116" s="332"/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181" t="s">
        <v>4</v>
      </c>
      <c r="T116" s="246">
        <v>1</v>
      </c>
      <c r="U116" s="246"/>
      <c r="V116" s="280"/>
      <c r="W116" s="281"/>
      <c r="X116" s="282"/>
      <c r="Y116" s="212">
        <v>121</v>
      </c>
      <c r="Z116" s="331" t="s">
        <v>226</v>
      </c>
      <c r="AA116" s="332"/>
      <c r="AB116" s="332"/>
      <c r="AC116" s="332"/>
      <c r="AD116" s="332"/>
      <c r="AE116" s="332"/>
      <c r="AF116" s="332"/>
      <c r="AG116" s="332"/>
      <c r="AH116" s="332"/>
      <c r="AI116" s="332"/>
      <c r="AJ116" s="332"/>
      <c r="AK116" s="332"/>
      <c r="AL116" s="332"/>
      <c r="AM116" s="332"/>
      <c r="AN116" s="332"/>
      <c r="AO116" s="332"/>
      <c r="AP116" s="181" t="s">
        <v>6</v>
      </c>
      <c r="AQ116" s="246">
        <v>2</v>
      </c>
      <c r="AR116" s="246"/>
      <c r="AS116" s="280"/>
      <c r="AT116" s="281"/>
      <c r="AU116" s="282"/>
      <c r="AW116" s="176"/>
      <c r="AX116" s="176"/>
      <c r="AY116" s="176"/>
      <c r="AZ116" s="176"/>
      <c r="BA116" s="176"/>
      <c r="BB116" s="176"/>
      <c r="BC116" s="176"/>
      <c r="BD116" s="176"/>
      <c r="BE116" s="176"/>
      <c r="BF116" s="176"/>
      <c r="BG116" s="176"/>
      <c r="BH116" s="176"/>
      <c r="BI116" s="176"/>
    </row>
    <row r="117" spans="2:61" s="177" customFormat="1" ht="17.100000000000001" customHeight="1" thickBot="1" x14ac:dyDescent="0.2">
      <c r="B117" s="179">
        <v>23</v>
      </c>
      <c r="C117" s="331" t="s">
        <v>23</v>
      </c>
      <c r="D117" s="332"/>
      <c r="E117" s="332"/>
      <c r="F117" s="332"/>
      <c r="G117" s="332"/>
      <c r="H117" s="332"/>
      <c r="I117" s="332"/>
      <c r="J117" s="332"/>
      <c r="K117" s="332"/>
      <c r="L117" s="332"/>
      <c r="M117" s="332"/>
      <c r="N117" s="332"/>
      <c r="O117" s="332"/>
      <c r="P117" s="332"/>
      <c r="Q117" s="332"/>
      <c r="R117" s="332"/>
      <c r="S117" s="181" t="s">
        <v>4</v>
      </c>
      <c r="T117" s="246">
        <v>1</v>
      </c>
      <c r="U117" s="246"/>
      <c r="V117" s="280"/>
      <c r="W117" s="281"/>
      <c r="X117" s="282"/>
      <c r="Y117" s="182">
        <v>122</v>
      </c>
      <c r="Z117" s="392" t="s">
        <v>127</v>
      </c>
      <c r="AA117" s="393"/>
      <c r="AB117" s="393"/>
      <c r="AC117" s="393"/>
      <c r="AD117" s="393"/>
      <c r="AE117" s="393"/>
      <c r="AF117" s="393"/>
      <c r="AG117" s="393"/>
      <c r="AH117" s="393"/>
      <c r="AI117" s="393"/>
      <c r="AJ117" s="393"/>
      <c r="AK117" s="393"/>
      <c r="AL117" s="393"/>
      <c r="AM117" s="393"/>
      <c r="AN117" s="393"/>
      <c r="AO117" s="393"/>
      <c r="AP117" s="183" t="s">
        <v>6</v>
      </c>
      <c r="AQ117" s="260">
        <v>2</v>
      </c>
      <c r="AR117" s="260"/>
      <c r="AS117" s="385"/>
      <c r="AT117" s="386"/>
      <c r="AU117" s="387"/>
      <c r="AW117" s="176"/>
      <c r="AX117" s="176"/>
      <c r="AY117" s="176"/>
      <c r="AZ117" s="176"/>
      <c r="BA117" s="176"/>
      <c r="BB117" s="176"/>
      <c r="BC117" s="176"/>
      <c r="BD117" s="176"/>
      <c r="BE117" s="176"/>
      <c r="BF117" s="176"/>
      <c r="BG117" s="176"/>
      <c r="BH117" s="176"/>
      <c r="BI117" s="176"/>
    </row>
    <row r="118" spans="2:61" s="177" customFormat="1" ht="17.100000000000001" customHeight="1" x14ac:dyDescent="0.15">
      <c r="B118" s="179">
        <v>24</v>
      </c>
      <c r="C118" s="331" t="s">
        <v>148</v>
      </c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181" t="s">
        <v>12</v>
      </c>
      <c r="T118" s="246">
        <v>2</v>
      </c>
      <c r="U118" s="246"/>
      <c r="V118" s="280"/>
      <c r="W118" s="281"/>
      <c r="X118" s="282"/>
      <c r="Y118" s="254"/>
      <c r="Z118" s="389"/>
      <c r="AA118" s="390"/>
      <c r="AB118" s="390"/>
      <c r="AC118" s="390"/>
      <c r="AD118" s="390"/>
      <c r="AE118" s="390"/>
      <c r="AF118" s="390"/>
      <c r="AG118" s="390"/>
      <c r="AH118" s="390"/>
      <c r="AI118" s="390"/>
      <c r="AJ118" s="390"/>
      <c r="AK118" s="390"/>
      <c r="AL118" s="390"/>
      <c r="AM118" s="390"/>
      <c r="AN118" s="390"/>
      <c r="AO118" s="391"/>
      <c r="AP118" s="255"/>
      <c r="AQ118" s="256"/>
      <c r="AR118" s="256"/>
      <c r="AS118" s="335"/>
      <c r="AT118" s="336"/>
      <c r="AU118" s="337"/>
      <c r="AW118" s="176"/>
      <c r="AX118" s="176"/>
      <c r="AY118" s="176"/>
      <c r="AZ118" s="176"/>
      <c r="BA118" s="176"/>
      <c r="BB118" s="176"/>
      <c r="BC118" s="176"/>
      <c r="BD118" s="176"/>
      <c r="BE118" s="176"/>
      <c r="BF118" s="176"/>
      <c r="BG118" s="176"/>
      <c r="BH118" s="176"/>
      <c r="BI118" s="176"/>
    </row>
    <row r="119" spans="2:61" s="177" customFormat="1" ht="17.100000000000001" customHeight="1" x14ac:dyDescent="0.15">
      <c r="B119" s="179">
        <v>25</v>
      </c>
      <c r="C119" s="331" t="s">
        <v>176</v>
      </c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181" t="s">
        <v>14</v>
      </c>
      <c r="T119" s="246">
        <v>2</v>
      </c>
      <c r="U119" s="246"/>
      <c r="V119" s="280"/>
      <c r="W119" s="281"/>
      <c r="X119" s="282"/>
      <c r="Y119" s="257"/>
      <c r="Z119" s="327"/>
      <c r="AA119" s="328"/>
      <c r="AB119" s="328"/>
      <c r="AC119" s="328"/>
      <c r="AD119" s="328"/>
      <c r="AE119" s="328"/>
      <c r="AF119" s="328"/>
      <c r="AG119" s="328"/>
      <c r="AH119" s="328"/>
      <c r="AI119" s="328"/>
      <c r="AJ119" s="328"/>
      <c r="AK119" s="328"/>
      <c r="AL119" s="328"/>
      <c r="AM119" s="328"/>
      <c r="AN119" s="328"/>
      <c r="AO119" s="362"/>
      <c r="AP119" s="258"/>
      <c r="AQ119" s="250"/>
      <c r="AR119" s="250"/>
      <c r="AS119" s="280"/>
      <c r="AT119" s="281"/>
      <c r="AU119" s="282"/>
      <c r="AW119" s="176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6"/>
    </row>
    <row r="120" spans="2:61" s="177" customFormat="1" ht="17.100000000000001" customHeight="1" x14ac:dyDescent="0.15">
      <c r="B120" s="179">
        <v>26</v>
      </c>
      <c r="C120" s="331" t="s">
        <v>36</v>
      </c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2"/>
      <c r="S120" s="181" t="s">
        <v>12</v>
      </c>
      <c r="T120" s="246">
        <v>1</v>
      </c>
      <c r="U120" s="246"/>
      <c r="V120" s="280"/>
      <c r="W120" s="281"/>
      <c r="X120" s="282"/>
      <c r="Y120" s="259"/>
      <c r="Z120" s="327"/>
      <c r="AA120" s="328"/>
      <c r="AB120" s="328"/>
      <c r="AC120" s="328"/>
      <c r="AD120" s="328"/>
      <c r="AE120" s="328"/>
      <c r="AF120" s="328"/>
      <c r="AG120" s="328"/>
      <c r="AH120" s="328"/>
      <c r="AI120" s="328"/>
      <c r="AJ120" s="328"/>
      <c r="AK120" s="328"/>
      <c r="AL120" s="328"/>
      <c r="AM120" s="328"/>
      <c r="AN120" s="328"/>
      <c r="AO120" s="362"/>
      <c r="AP120" s="253"/>
      <c r="AQ120" s="250"/>
      <c r="AR120" s="250"/>
      <c r="AS120" s="449"/>
      <c r="AT120" s="450"/>
      <c r="AU120" s="451"/>
      <c r="AW120" s="176"/>
      <c r="AX120" s="176"/>
      <c r="AY120" s="176"/>
      <c r="AZ120" s="176"/>
      <c r="BA120" s="176"/>
      <c r="BB120" s="176"/>
      <c r="BC120" s="176"/>
      <c r="BD120" s="176"/>
      <c r="BE120" s="176"/>
      <c r="BF120" s="176"/>
      <c r="BG120" s="176"/>
      <c r="BH120" s="176"/>
      <c r="BI120" s="176"/>
    </row>
    <row r="121" spans="2:61" s="177" customFormat="1" ht="17.100000000000001" customHeight="1" x14ac:dyDescent="0.15">
      <c r="B121" s="179">
        <v>27</v>
      </c>
      <c r="C121" s="331" t="s">
        <v>222</v>
      </c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181" t="s">
        <v>4</v>
      </c>
      <c r="T121" s="246">
        <v>2</v>
      </c>
      <c r="U121" s="246"/>
      <c r="V121" s="280"/>
      <c r="W121" s="281"/>
      <c r="X121" s="282"/>
      <c r="Y121" s="257"/>
      <c r="Z121" s="327"/>
      <c r="AA121" s="328"/>
      <c r="AB121" s="328"/>
      <c r="AC121" s="328"/>
      <c r="AD121" s="328"/>
      <c r="AE121" s="328"/>
      <c r="AF121" s="328"/>
      <c r="AG121" s="328"/>
      <c r="AH121" s="328"/>
      <c r="AI121" s="328"/>
      <c r="AJ121" s="328"/>
      <c r="AK121" s="328"/>
      <c r="AL121" s="328"/>
      <c r="AM121" s="328"/>
      <c r="AN121" s="328"/>
      <c r="AO121" s="362"/>
      <c r="AP121" s="253"/>
      <c r="AQ121" s="250"/>
      <c r="AR121" s="250"/>
      <c r="AS121" s="280"/>
      <c r="AT121" s="281"/>
      <c r="AU121" s="282"/>
      <c r="AW121" s="176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</row>
    <row r="122" spans="2:61" s="177" customFormat="1" ht="17.100000000000001" customHeight="1" x14ac:dyDescent="0.15">
      <c r="B122" s="179">
        <v>28</v>
      </c>
      <c r="C122" s="331" t="s">
        <v>26</v>
      </c>
      <c r="D122" s="332"/>
      <c r="E122" s="332"/>
      <c r="F122" s="332"/>
      <c r="G122" s="332"/>
      <c r="H122" s="332"/>
      <c r="I122" s="332"/>
      <c r="J122" s="332"/>
      <c r="K122" s="332"/>
      <c r="L122" s="332"/>
      <c r="M122" s="332"/>
      <c r="N122" s="332"/>
      <c r="O122" s="332"/>
      <c r="P122" s="332"/>
      <c r="Q122" s="332"/>
      <c r="R122" s="332"/>
      <c r="S122" s="181" t="s">
        <v>9</v>
      </c>
      <c r="T122" s="246">
        <v>2</v>
      </c>
      <c r="U122" s="246"/>
      <c r="V122" s="280"/>
      <c r="W122" s="281"/>
      <c r="X122" s="282"/>
      <c r="Y122" s="257"/>
      <c r="Z122" s="327"/>
      <c r="AA122" s="328"/>
      <c r="AB122" s="328"/>
      <c r="AC122" s="328"/>
      <c r="AD122" s="328"/>
      <c r="AE122" s="328"/>
      <c r="AF122" s="328"/>
      <c r="AG122" s="328"/>
      <c r="AH122" s="328"/>
      <c r="AI122" s="328"/>
      <c r="AJ122" s="328"/>
      <c r="AK122" s="328"/>
      <c r="AL122" s="328"/>
      <c r="AM122" s="328"/>
      <c r="AN122" s="328"/>
      <c r="AO122" s="362"/>
      <c r="AP122" s="253"/>
      <c r="AQ122" s="250"/>
      <c r="AR122" s="250"/>
      <c r="AS122" s="280"/>
      <c r="AT122" s="281"/>
      <c r="AU122" s="282"/>
      <c r="AW122" s="176"/>
      <c r="AX122" s="176"/>
      <c r="AY122" s="176"/>
      <c r="AZ122" s="176"/>
      <c r="BA122" s="176"/>
      <c r="BB122" s="176"/>
      <c r="BC122" s="176"/>
      <c r="BD122" s="176"/>
      <c r="BE122" s="176"/>
      <c r="BF122" s="176"/>
      <c r="BG122" s="176"/>
      <c r="BH122" s="176"/>
      <c r="BI122" s="176"/>
    </row>
    <row r="123" spans="2:61" s="177" customFormat="1" ht="17.100000000000001" customHeight="1" x14ac:dyDescent="0.15">
      <c r="B123" s="179">
        <v>29</v>
      </c>
      <c r="C123" s="331" t="s">
        <v>267</v>
      </c>
      <c r="D123" s="332"/>
      <c r="E123" s="332"/>
      <c r="F123" s="332"/>
      <c r="G123" s="332"/>
      <c r="H123" s="332"/>
      <c r="I123" s="332"/>
      <c r="J123" s="332"/>
      <c r="K123" s="332"/>
      <c r="L123" s="332"/>
      <c r="M123" s="332"/>
      <c r="N123" s="332"/>
      <c r="O123" s="332"/>
      <c r="P123" s="332"/>
      <c r="Q123" s="332"/>
      <c r="R123" s="332"/>
      <c r="S123" s="181" t="s">
        <v>9</v>
      </c>
      <c r="T123" s="246">
        <v>2</v>
      </c>
      <c r="U123" s="246"/>
      <c r="V123" s="280"/>
      <c r="W123" s="281"/>
      <c r="X123" s="282"/>
      <c r="Y123" s="257"/>
      <c r="Z123" s="327"/>
      <c r="AA123" s="328"/>
      <c r="AB123" s="328"/>
      <c r="AC123" s="328"/>
      <c r="AD123" s="328"/>
      <c r="AE123" s="328"/>
      <c r="AF123" s="328"/>
      <c r="AG123" s="328"/>
      <c r="AH123" s="328"/>
      <c r="AI123" s="328"/>
      <c r="AJ123" s="328"/>
      <c r="AK123" s="328"/>
      <c r="AL123" s="328"/>
      <c r="AM123" s="328"/>
      <c r="AN123" s="328"/>
      <c r="AO123" s="362"/>
      <c r="AP123" s="253"/>
      <c r="AQ123" s="250"/>
      <c r="AR123" s="250"/>
      <c r="AS123" s="280"/>
      <c r="AT123" s="281"/>
      <c r="AU123" s="282"/>
      <c r="AW123" s="176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4"/>
    </row>
    <row r="124" spans="2:61" s="177" customFormat="1" ht="17.100000000000001" customHeight="1" x14ac:dyDescent="0.15">
      <c r="B124" s="179">
        <v>30</v>
      </c>
      <c r="C124" s="331" t="s">
        <v>149</v>
      </c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181" t="s">
        <v>4</v>
      </c>
      <c r="T124" s="246">
        <v>2</v>
      </c>
      <c r="U124" s="246"/>
      <c r="V124" s="280"/>
      <c r="W124" s="281"/>
      <c r="X124" s="282"/>
      <c r="Y124" s="276">
        <f>SUM(AQ95:AQ123)</f>
        <v>50</v>
      </c>
      <c r="Z124" s="277"/>
      <c r="AA124" s="277"/>
      <c r="AB124" s="277"/>
      <c r="AC124" s="277"/>
      <c r="AD124" s="277"/>
      <c r="AE124" s="277"/>
      <c r="AF124" s="277"/>
      <c r="AG124" s="277"/>
      <c r="AH124" s="277"/>
      <c r="AI124" s="277"/>
      <c r="AJ124" s="277"/>
      <c r="AK124" s="277"/>
      <c r="AL124" s="277"/>
      <c r="AM124" s="277"/>
      <c r="AN124" s="277"/>
      <c r="AO124" s="277"/>
      <c r="AP124" s="329" t="s">
        <v>180</v>
      </c>
      <c r="AQ124" s="330"/>
      <c r="AR124" s="330"/>
      <c r="AS124" s="361">
        <f>SUM(AR95:AR123)</f>
        <v>0</v>
      </c>
      <c r="AT124" s="361"/>
      <c r="AU124" s="204" t="s">
        <v>181</v>
      </c>
      <c r="AW124" s="368"/>
      <c r="AX124" s="188"/>
      <c r="AY124" s="188"/>
      <c r="AZ124" s="188"/>
      <c r="BA124" s="188"/>
      <c r="BB124" s="188"/>
      <c r="BC124" s="188"/>
      <c r="BD124" s="188"/>
      <c r="BE124" s="188"/>
      <c r="BF124" s="188"/>
      <c r="BG124" s="188"/>
      <c r="BH124" s="188"/>
      <c r="BI124" s="188"/>
    </row>
    <row r="125" spans="2:61" s="177" customFormat="1" ht="17.100000000000001" customHeight="1" x14ac:dyDescent="0.15">
      <c r="B125" s="179">
        <v>31</v>
      </c>
      <c r="C125" s="331" t="s">
        <v>28</v>
      </c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181" t="s">
        <v>4</v>
      </c>
      <c r="T125" s="246">
        <v>1</v>
      </c>
      <c r="U125" s="246"/>
      <c r="V125" s="280"/>
      <c r="W125" s="281"/>
      <c r="X125" s="282"/>
      <c r="Y125" s="175"/>
      <c r="AT125" s="175"/>
      <c r="AU125" s="175"/>
      <c r="AW125" s="368"/>
      <c r="AX125" s="188"/>
      <c r="AY125" s="188"/>
      <c r="AZ125" s="188"/>
      <c r="BA125" s="188"/>
      <c r="BB125" s="188"/>
      <c r="BC125" s="188"/>
      <c r="BD125" s="188"/>
      <c r="BE125" s="188"/>
      <c r="BF125" s="188"/>
      <c r="BG125" s="188"/>
      <c r="BH125" s="188"/>
      <c r="BI125" s="188"/>
    </row>
    <row r="126" spans="2:61" s="177" customFormat="1" ht="17.100000000000001" customHeight="1" x14ac:dyDescent="0.15">
      <c r="B126" s="179">
        <v>32</v>
      </c>
      <c r="C126" s="331" t="s">
        <v>268</v>
      </c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181" t="s">
        <v>9</v>
      </c>
      <c r="T126" s="246">
        <v>4</v>
      </c>
      <c r="U126" s="246"/>
      <c r="V126" s="280"/>
      <c r="W126" s="281"/>
      <c r="X126" s="282"/>
      <c r="Y126" s="175"/>
      <c r="Z126" s="323" t="s">
        <v>115</v>
      </c>
      <c r="AA126" s="323"/>
      <c r="AB126" s="323"/>
      <c r="AC126" s="323"/>
      <c r="AD126" s="323"/>
      <c r="AE126" s="323"/>
      <c r="AF126" s="323"/>
      <c r="AG126" s="323"/>
      <c r="AH126" s="323"/>
      <c r="AI126" s="323"/>
      <c r="AJ126" s="323"/>
      <c r="AK126" s="323"/>
      <c r="AL126" s="323"/>
      <c r="AM126" s="323"/>
      <c r="AN126" s="323"/>
      <c r="AO126" s="323"/>
      <c r="AP126" s="323"/>
      <c r="AQ126" s="323"/>
      <c r="AR126" s="219"/>
      <c r="AS126" s="219"/>
      <c r="AT126" s="175"/>
      <c r="AU126" s="175"/>
      <c r="AW126" s="176"/>
      <c r="AX126" s="189"/>
      <c r="AY126" s="189"/>
      <c r="AZ126" s="189"/>
      <c r="BA126" s="189"/>
      <c r="BB126" s="189"/>
      <c r="BC126" s="189"/>
      <c r="BD126" s="189"/>
      <c r="BE126" s="189"/>
      <c r="BF126" s="189"/>
      <c r="BG126" s="189"/>
      <c r="BH126" s="189"/>
      <c r="BI126" s="189"/>
    </row>
    <row r="127" spans="2:61" s="177" customFormat="1" ht="17.100000000000001" customHeight="1" x14ac:dyDescent="0.15">
      <c r="B127" s="179">
        <v>33</v>
      </c>
      <c r="C127" s="331" t="s">
        <v>240</v>
      </c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2"/>
      <c r="S127" s="181" t="s">
        <v>40</v>
      </c>
      <c r="T127" s="246">
        <v>2</v>
      </c>
      <c r="U127" s="246"/>
      <c r="V127" s="280"/>
      <c r="W127" s="281"/>
      <c r="X127" s="282"/>
      <c r="Y127" s="175"/>
      <c r="Z127" s="303" t="s">
        <v>53</v>
      </c>
      <c r="AA127" s="304"/>
      <c r="AB127" s="304"/>
      <c r="AC127" s="305"/>
      <c r="AD127" s="309" t="s">
        <v>53</v>
      </c>
      <c r="AE127" s="304"/>
      <c r="AF127" s="304"/>
      <c r="AG127" s="305"/>
      <c r="AH127" s="309" t="s">
        <v>53</v>
      </c>
      <c r="AI127" s="304"/>
      <c r="AJ127" s="304"/>
      <c r="AK127" s="305"/>
      <c r="AL127" s="309" t="s">
        <v>53</v>
      </c>
      <c r="AM127" s="305"/>
      <c r="AN127" s="311" t="s">
        <v>62</v>
      </c>
      <c r="AO127" s="312"/>
      <c r="AP127" s="312"/>
      <c r="AQ127" s="312"/>
      <c r="AR127" s="312"/>
      <c r="AS127" s="313"/>
      <c r="AT127" s="190"/>
      <c r="AU127" s="190"/>
      <c r="AW127" s="176"/>
      <c r="AX127" s="189"/>
      <c r="AY127" s="189"/>
      <c r="AZ127" s="189"/>
      <c r="BA127" s="189"/>
      <c r="BB127" s="189"/>
      <c r="BC127" s="189"/>
      <c r="BD127" s="189"/>
      <c r="BE127" s="189"/>
      <c r="BF127" s="189"/>
      <c r="BG127" s="189"/>
      <c r="BH127" s="189"/>
      <c r="BI127" s="189"/>
    </row>
    <row r="128" spans="2:61" s="177" customFormat="1" ht="17.100000000000001" customHeight="1" x14ac:dyDescent="0.15">
      <c r="B128" s="179">
        <v>34</v>
      </c>
      <c r="C128" s="331" t="s">
        <v>13</v>
      </c>
      <c r="D128" s="332"/>
      <c r="E128" s="332"/>
      <c r="F128" s="332"/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181" t="s">
        <v>4</v>
      </c>
      <c r="T128" s="246">
        <v>1</v>
      </c>
      <c r="U128" s="246"/>
      <c r="V128" s="280"/>
      <c r="W128" s="281"/>
      <c r="X128" s="282"/>
      <c r="Y128" s="175"/>
      <c r="Z128" s="306"/>
      <c r="AA128" s="307"/>
      <c r="AB128" s="307"/>
      <c r="AC128" s="308"/>
      <c r="AD128" s="310"/>
      <c r="AE128" s="307"/>
      <c r="AF128" s="307"/>
      <c r="AG128" s="308"/>
      <c r="AH128" s="310"/>
      <c r="AI128" s="307"/>
      <c r="AJ128" s="307"/>
      <c r="AK128" s="308"/>
      <c r="AL128" s="310"/>
      <c r="AM128" s="308"/>
      <c r="AN128" s="314"/>
      <c r="AO128" s="315"/>
      <c r="AP128" s="315"/>
      <c r="AQ128" s="315"/>
      <c r="AR128" s="315"/>
      <c r="AS128" s="316"/>
      <c r="AT128" s="190"/>
      <c r="AU128" s="190"/>
      <c r="AW128" s="368"/>
      <c r="AX128" s="189"/>
      <c r="AY128" s="189"/>
      <c r="AZ128" s="189"/>
      <c r="BA128" s="189"/>
      <c r="BB128" s="189"/>
      <c r="BC128" s="189"/>
      <c r="BD128" s="189"/>
      <c r="BE128" s="189"/>
      <c r="BF128" s="189"/>
      <c r="BG128" s="189"/>
      <c r="BH128" s="189"/>
      <c r="BI128" s="189"/>
    </row>
    <row r="129" spans="2:68" s="177" customFormat="1" ht="17.100000000000001" customHeight="1" x14ac:dyDescent="0.15">
      <c r="B129" s="179">
        <v>35</v>
      </c>
      <c r="C129" s="331" t="s">
        <v>241</v>
      </c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  <c r="N129" s="332"/>
      <c r="O129" s="332"/>
      <c r="P129" s="332"/>
      <c r="Q129" s="332"/>
      <c r="R129" s="332"/>
      <c r="S129" s="181" t="s">
        <v>4</v>
      </c>
      <c r="T129" s="246">
        <v>2</v>
      </c>
      <c r="U129" s="246"/>
      <c r="V129" s="280"/>
      <c r="W129" s="281"/>
      <c r="X129" s="282"/>
      <c r="Y129" s="175"/>
      <c r="Z129" s="363"/>
      <c r="AA129" s="290"/>
      <c r="AB129" s="290"/>
      <c r="AC129" s="291"/>
      <c r="AD129" s="284"/>
      <c r="AE129" s="285"/>
      <c r="AF129" s="285"/>
      <c r="AG129" s="285"/>
      <c r="AH129" s="285"/>
      <c r="AI129" s="285"/>
      <c r="AJ129" s="285"/>
      <c r="AK129" s="285"/>
      <c r="AL129" s="285"/>
      <c r="AM129" s="286"/>
      <c r="AN129" s="271" t="s">
        <v>63</v>
      </c>
      <c r="AO129" s="287"/>
      <c r="AP129" s="287"/>
      <c r="AQ129" s="287"/>
      <c r="AR129" s="287"/>
      <c r="AS129" s="288"/>
      <c r="AT129" s="174"/>
      <c r="AU129" s="174"/>
      <c r="AW129" s="368"/>
      <c r="AX129" s="189"/>
      <c r="AY129" s="189"/>
      <c r="AZ129" s="189"/>
      <c r="BA129" s="189"/>
      <c r="BB129" s="189"/>
      <c r="BC129" s="189"/>
      <c r="BD129" s="189"/>
      <c r="BE129" s="189"/>
      <c r="BF129" s="189"/>
      <c r="BG129" s="189"/>
      <c r="BH129" s="189"/>
      <c r="BI129" s="189"/>
    </row>
    <row r="130" spans="2:68" s="177" customFormat="1" ht="17.100000000000001" customHeight="1" x14ac:dyDescent="0.15">
      <c r="B130" s="179">
        <v>36</v>
      </c>
      <c r="C130" s="331" t="s">
        <v>30</v>
      </c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2"/>
      <c r="S130" s="181" t="s">
        <v>4</v>
      </c>
      <c r="T130" s="246">
        <v>2</v>
      </c>
      <c r="U130" s="246"/>
      <c r="V130" s="280"/>
      <c r="W130" s="281"/>
      <c r="X130" s="282"/>
      <c r="Y130" s="175"/>
      <c r="Z130" s="363"/>
      <c r="AA130" s="290"/>
      <c r="AB130" s="290"/>
      <c r="AC130" s="290"/>
      <c r="AD130" s="289"/>
      <c r="AE130" s="290"/>
      <c r="AF130" s="290"/>
      <c r="AG130" s="291"/>
      <c r="AH130" s="292"/>
      <c r="AI130" s="290"/>
      <c r="AJ130" s="290"/>
      <c r="AK130" s="291"/>
      <c r="AL130" s="293"/>
      <c r="AM130" s="294"/>
      <c r="AN130" s="271" t="s">
        <v>151</v>
      </c>
      <c r="AO130" s="287"/>
      <c r="AP130" s="287"/>
      <c r="AQ130" s="287"/>
      <c r="AR130" s="287"/>
      <c r="AS130" s="288"/>
      <c r="AT130" s="191"/>
      <c r="AU130" s="191"/>
      <c r="AW130" s="176"/>
      <c r="AX130" s="189"/>
      <c r="AY130" s="189"/>
      <c r="AZ130" s="189"/>
      <c r="BA130" s="189"/>
      <c r="BB130" s="189"/>
      <c r="BC130" s="189"/>
      <c r="BD130" s="189"/>
      <c r="BE130" s="189"/>
      <c r="BF130" s="189"/>
      <c r="BG130" s="189"/>
      <c r="BH130" s="189"/>
      <c r="BI130" s="189"/>
    </row>
    <row r="131" spans="2:68" s="177" customFormat="1" ht="17.100000000000001" customHeight="1" x14ac:dyDescent="0.15">
      <c r="B131" s="179">
        <v>37</v>
      </c>
      <c r="C131" s="331" t="s">
        <v>242</v>
      </c>
      <c r="D131" s="332"/>
      <c r="E131" s="332"/>
      <c r="F131" s="332"/>
      <c r="G131" s="332"/>
      <c r="H131" s="332"/>
      <c r="I131" s="332"/>
      <c r="J131" s="332"/>
      <c r="K131" s="332"/>
      <c r="L131" s="332"/>
      <c r="M131" s="332"/>
      <c r="N131" s="332"/>
      <c r="O131" s="332"/>
      <c r="P131" s="332"/>
      <c r="Q131" s="332"/>
      <c r="R131" s="332"/>
      <c r="S131" s="181" t="s">
        <v>4</v>
      </c>
      <c r="T131" s="246">
        <v>2</v>
      </c>
      <c r="U131" s="246"/>
      <c r="V131" s="280"/>
      <c r="W131" s="281"/>
      <c r="X131" s="282"/>
      <c r="Y131" s="175"/>
      <c r="Z131" s="363"/>
      <c r="AA131" s="292"/>
      <c r="AB131" s="292"/>
      <c r="AC131" s="358"/>
      <c r="AD131" s="284"/>
      <c r="AE131" s="359"/>
      <c r="AF131" s="359"/>
      <c r="AG131" s="359"/>
      <c r="AH131" s="359"/>
      <c r="AI131" s="359"/>
      <c r="AJ131" s="359"/>
      <c r="AK131" s="359"/>
      <c r="AL131" s="359"/>
      <c r="AM131" s="360"/>
      <c r="AN131" s="271" t="s">
        <v>174</v>
      </c>
      <c r="AO131" s="272"/>
      <c r="AP131" s="272"/>
      <c r="AQ131" s="272"/>
      <c r="AR131" s="272"/>
      <c r="AS131" s="273"/>
      <c r="AT131" s="191"/>
      <c r="AU131" s="191"/>
      <c r="AW131" s="176"/>
      <c r="AX131" s="176"/>
      <c r="AY131" s="176"/>
      <c r="AZ131" s="176"/>
      <c r="BA131" s="176"/>
      <c r="BB131" s="176"/>
      <c r="BC131" s="176"/>
      <c r="BD131" s="176"/>
      <c r="BE131" s="176"/>
      <c r="BF131" s="176"/>
      <c r="BG131" s="176"/>
      <c r="BH131" s="176"/>
    </row>
    <row r="132" spans="2:68" s="177" customFormat="1" ht="17.100000000000001" customHeight="1" x14ac:dyDescent="0.15">
      <c r="B132" s="179">
        <v>38</v>
      </c>
      <c r="C132" s="331" t="s">
        <v>25</v>
      </c>
      <c r="D132" s="332"/>
      <c r="E132" s="332"/>
      <c r="F132" s="332"/>
      <c r="G132" s="332"/>
      <c r="H132" s="332"/>
      <c r="I132" s="332"/>
      <c r="J132" s="332"/>
      <c r="K132" s="332"/>
      <c r="L132" s="332"/>
      <c r="M132" s="332"/>
      <c r="N132" s="332"/>
      <c r="O132" s="332"/>
      <c r="P132" s="332"/>
      <c r="Q132" s="332"/>
      <c r="R132" s="332"/>
      <c r="S132" s="181" t="s">
        <v>4</v>
      </c>
      <c r="T132" s="246">
        <v>1</v>
      </c>
      <c r="U132" s="246"/>
      <c r="V132" s="280"/>
      <c r="W132" s="281"/>
      <c r="X132" s="282"/>
      <c r="Y132" s="175"/>
      <c r="Z132" s="363"/>
      <c r="AA132" s="292"/>
      <c r="AB132" s="292"/>
      <c r="AC132" s="358"/>
      <c r="AD132" s="289"/>
      <c r="AE132" s="292"/>
      <c r="AF132" s="292"/>
      <c r="AG132" s="358"/>
      <c r="AH132" s="359"/>
      <c r="AI132" s="359"/>
      <c r="AJ132" s="359"/>
      <c r="AK132" s="359"/>
      <c r="AL132" s="359"/>
      <c r="AM132" s="360"/>
      <c r="AN132" s="355" t="s">
        <v>175</v>
      </c>
      <c r="AO132" s="356"/>
      <c r="AP132" s="356"/>
      <c r="AQ132" s="356"/>
      <c r="AR132" s="356"/>
      <c r="AS132" s="357"/>
      <c r="AT132" s="188"/>
      <c r="AU132" s="188"/>
      <c r="AW132" s="176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6"/>
    </row>
    <row r="133" spans="2:68" s="177" customFormat="1" ht="17.100000000000001" customHeight="1" x14ac:dyDescent="0.15">
      <c r="B133" s="179">
        <v>39</v>
      </c>
      <c r="C133" s="331" t="s">
        <v>212</v>
      </c>
      <c r="D133" s="332"/>
      <c r="E133" s="332"/>
      <c r="F133" s="332"/>
      <c r="G133" s="332"/>
      <c r="H133" s="332"/>
      <c r="I133" s="332"/>
      <c r="J133" s="332"/>
      <c r="K133" s="332"/>
      <c r="L133" s="332"/>
      <c r="M133" s="332"/>
      <c r="N133" s="332"/>
      <c r="O133" s="332"/>
      <c r="P133" s="332"/>
      <c r="Q133" s="332"/>
      <c r="R133" s="332"/>
      <c r="S133" s="181" t="s">
        <v>8</v>
      </c>
      <c r="T133" s="246">
        <v>2</v>
      </c>
      <c r="U133" s="246"/>
      <c r="V133" s="280"/>
      <c r="W133" s="281"/>
      <c r="X133" s="282"/>
      <c r="Y133" s="175"/>
      <c r="Z133" s="363"/>
      <c r="AA133" s="292"/>
      <c r="AB133" s="292"/>
      <c r="AC133" s="358"/>
      <c r="AD133" s="289"/>
      <c r="AE133" s="292"/>
      <c r="AF133" s="292"/>
      <c r="AG133" s="358"/>
      <c r="AH133" s="359"/>
      <c r="AI133" s="359"/>
      <c r="AJ133" s="359"/>
      <c r="AK133" s="359"/>
      <c r="AL133" s="359"/>
      <c r="AM133" s="360"/>
      <c r="AN133" s="355" t="s">
        <v>164</v>
      </c>
      <c r="AO133" s="356"/>
      <c r="AP133" s="356"/>
      <c r="AQ133" s="356"/>
      <c r="AR133" s="356"/>
      <c r="AS133" s="357"/>
      <c r="AT133" s="188"/>
      <c r="AU133" s="188"/>
      <c r="AW133" s="176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6"/>
    </row>
    <row r="134" spans="2:68" s="177" customFormat="1" ht="17.100000000000001" customHeight="1" x14ac:dyDescent="0.15">
      <c r="B134" s="179">
        <v>40</v>
      </c>
      <c r="C134" s="331" t="s">
        <v>32</v>
      </c>
      <c r="D134" s="332"/>
      <c r="E134" s="332"/>
      <c r="F134" s="332"/>
      <c r="G134" s="332"/>
      <c r="H134" s="332"/>
      <c r="I134" s="332"/>
      <c r="J134" s="332"/>
      <c r="K134" s="332"/>
      <c r="L134" s="332"/>
      <c r="M134" s="332"/>
      <c r="N134" s="332"/>
      <c r="O134" s="332"/>
      <c r="P134" s="332"/>
      <c r="Q134" s="332"/>
      <c r="R134" s="332"/>
      <c r="S134" s="181" t="s">
        <v>11</v>
      </c>
      <c r="T134" s="246">
        <v>2</v>
      </c>
      <c r="U134" s="246"/>
      <c r="V134" s="280"/>
      <c r="W134" s="281"/>
      <c r="X134" s="282"/>
      <c r="Y134" s="175"/>
      <c r="Z134" s="349"/>
      <c r="AA134" s="349"/>
      <c r="AB134" s="349"/>
      <c r="AC134" s="349"/>
      <c r="AD134" s="349"/>
      <c r="AE134" s="349"/>
      <c r="AF134" s="349"/>
      <c r="AG134" s="349"/>
      <c r="AH134" s="304"/>
      <c r="AI134" s="304"/>
      <c r="AJ134" s="304"/>
      <c r="AK134" s="304"/>
      <c r="AL134" s="304"/>
      <c r="AM134" s="304"/>
      <c r="AN134" s="350"/>
      <c r="AO134" s="350"/>
      <c r="AP134" s="350"/>
      <c r="AQ134" s="350"/>
      <c r="AR134" s="350"/>
      <c r="AS134" s="350"/>
      <c r="AT134" s="188"/>
      <c r="AU134" s="188"/>
      <c r="AW134" s="176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6"/>
    </row>
    <row r="135" spans="2:68" s="177" customFormat="1" ht="17.100000000000001" customHeight="1" thickBot="1" x14ac:dyDescent="0.2">
      <c r="B135" s="179">
        <v>41</v>
      </c>
      <c r="C135" s="331" t="s">
        <v>195</v>
      </c>
      <c r="D135" s="332"/>
      <c r="E135" s="332"/>
      <c r="F135" s="332"/>
      <c r="G135" s="332"/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2"/>
      <c r="S135" s="181" t="s">
        <v>11</v>
      </c>
      <c r="T135" s="246">
        <v>2</v>
      </c>
      <c r="U135" s="246"/>
      <c r="V135" s="280"/>
      <c r="W135" s="281"/>
      <c r="X135" s="282"/>
      <c r="Y135" s="175"/>
      <c r="Z135" s="324" t="s">
        <v>165</v>
      </c>
      <c r="AA135" s="324"/>
      <c r="AB135" s="324"/>
      <c r="AC135" s="324"/>
      <c r="AD135" s="324"/>
      <c r="AE135" s="324"/>
      <c r="AF135" s="324"/>
      <c r="AG135" s="324"/>
      <c r="AH135" s="324"/>
      <c r="AI135" s="324"/>
      <c r="AJ135" s="324"/>
      <c r="AK135" s="324"/>
      <c r="AL135" s="324"/>
      <c r="AM135" s="324"/>
      <c r="AN135" s="324"/>
      <c r="AO135" s="324"/>
      <c r="AP135" s="192"/>
      <c r="AQ135" s="192"/>
      <c r="AR135" s="176"/>
      <c r="AS135" s="188"/>
      <c r="AT135" s="188"/>
      <c r="AU135" s="188"/>
    </row>
    <row r="136" spans="2:68" s="177" customFormat="1" ht="17.100000000000001" customHeight="1" x14ac:dyDescent="0.15">
      <c r="B136" s="179">
        <v>42</v>
      </c>
      <c r="C136" s="331" t="s">
        <v>33</v>
      </c>
      <c r="D136" s="332"/>
      <c r="E136" s="332"/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2"/>
      <c r="S136" s="181" t="s">
        <v>12</v>
      </c>
      <c r="T136" s="246">
        <v>2</v>
      </c>
      <c r="U136" s="246"/>
      <c r="V136" s="280"/>
      <c r="W136" s="281"/>
      <c r="X136" s="282"/>
      <c r="Y136" s="175"/>
      <c r="Z136" s="317"/>
      <c r="AA136" s="318"/>
      <c r="AB136" s="318"/>
      <c r="AC136" s="318"/>
      <c r="AD136" s="319"/>
      <c r="AE136" s="444" t="s">
        <v>161</v>
      </c>
      <c r="AF136" s="445"/>
      <c r="AG136" s="445"/>
      <c r="AH136" s="445"/>
      <c r="AI136" s="445"/>
      <c r="AJ136" s="445"/>
      <c r="AK136" s="445"/>
      <c r="AL136" s="445"/>
      <c r="AM136" s="445"/>
      <c r="AN136" s="445"/>
      <c r="AO136" s="446"/>
      <c r="AP136" s="193"/>
      <c r="AQ136" s="138"/>
      <c r="AR136" s="176"/>
      <c r="AS136" s="188"/>
      <c r="AT136" s="188"/>
      <c r="AU136" s="188"/>
    </row>
    <row r="137" spans="2:68" s="177" customFormat="1" ht="17.100000000000001" customHeight="1" thickBot="1" x14ac:dyDescent="0.2">
      <c r="B137" s="179">
        <v>43</v>
      </c>
      <c r="C137" s="331" t="s">
        <v>35</v>
      </c>
      <c r="D137" s="332"/>
      <c r="E137" s="332"/>
      <c r="F137" s="332"/>
      <c r="G137" s="332"/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332"/>
      <c r="S137" s="181" t="s">
        <v>8</v>
      </c>
      <c r="T137" s="246">
        <v>2</v>
      </c>
      <c r="U137" s="246"/>
      <c r="V137" s="280"/>
      <c r="W137" s="281"/>
      <c r="X137" s="282"/>
      <c r="Y137" s="175"/>
      <c r="Z137" s="320"/>
      <c r="AA137" s="321"/>
      <c r="AB137" s="321"/>
      <c r="AC137" s="321"/>
      <c r="AD137" s="322"/>
      <c r="AE137" s="447" t="s">
        <v>167</v>
      </c>
      <c r="AF137" s="448"/>
      <c r="AG137" s="448"/>
      <c r="AH137" s="448"/>
      <c r="AI137" s="448"/>
      <c r="AJ137" s="448"/>
      <c r="AK137" s="448" t="s">
        <v>168</v>
      </c>
      <c r="AL137" s="448"/>
      <c r="AM137" s="448"/>
      <c r="AN137" s="484" t="s">
        <v>185</v>
      </c>
      <c r="AO137" s="485"/>
      <c r="AP137" s="194"/>
      <c r="AQ137" s="352" t="s">
        <v>186</v>
      </c>
      <c r="AR137" s="352"/>
      <c r="AS137" s="352"/>
      <c r="AT137" s="352"/>
      <c r="AU137" s="352"/>
    </row>
    <row r="138" spans="2:68" s="177" customFormat="1" ht="17.100000000000001" customHeight="1" x14ac:dyDescent="0.15">
      <c r="B138" s="179">
        <v>44</v>
      </c>
      <c r="C138" s="331" t="s">
        <v>197</v>
      </c>
      <c r="D138" s="332"/>
      <c r="E138" s="332"/>
      <c r="F138" s="332"/>
      <c r="G138" s="332"/>
      <c r="H138" s="332"/>
      <c r="I138" s="332"/>
      <c r="J138" s="332"/>
      <c r="K138" s="332"/>
      <c r="L138" s="332"/>
      <c r="M138" s="332"/>
      <c r="N138" s="332"/>
      <c r="O138" s="332"/>
      <c r="P138" s="332"/>
      <c r="Q138" s="332"/>
      <c r="R138" s="332"/>
      <c r="S138" s="181" t="s">
        <v>11</v>
      </c>
      <c r="T138" s="246">
        <v>4</v>
      </c>
      <c r="U138" s="246"/>
      <c r="V138" s="280"/>
      <c r="W138" s="281"/>
      <c r="X138" s="282"/>
      <c r="Y138" s="175"/>
      <c r="Z138" s="274" t="s">
        <v>0</v>
      </c>
      <c r="AA138" s="274"/>
      <c r="AB138" s="274"/>
      <c r="AC138" s="274"/>
      <c r="AD138" s="275"/>
      <c r="AE138" s="351"/>
      <c r="AF138" s="295"/>
      <c r="AG138" s="295"/>
      <c r="AH138" s="295"/>
      <c r="AI138" s="295"/>
      <c r="AJ138" s="295"/>
      <c r="AK138" s="295"/>
      <c r="AL138" s="295"/>
      <c r="AM138" s="295"/>
      <c r="AN138" s="296" t="str">
        <f>IF(SUM(AE138:AM138)=0,"",SUM(AE138:AM138))</f>
        <v/>
      </c>
      <c r="AO138" s="297"/>
      <c r="AP138" s="194"/>
      <c r="AQ138" s="298" t="s">
        <v>167</v>
      </c>
      <c r="AR138" s="299"/>
      <c r="AS138" s="300">
        <f>B150</f>
        <v>80</v>
      </c>
      <c r="AT138" s="300"/>
      <c r="AU138" s="301"/>
    </row>
    <row r="139" spans="2:68" s="177" customFormat="1" ht="17.100000000000001" customHeight="1" x14ac:dyDescent="0.15">
      <c r="B139" s="179">
        <v>45</v>
      </c>
      <c r="C139" s="331" t="s">
        <v>244</v>
      </c>
      <c r="D139" s="332"/>
      <c r="E139" s="332"/>
      <c r="F139" s="332"/>
      <c r="G139" s="332"/>
      <c r="H139" s="332"/>
      <c r="I139" s="332"/>
      <c r="J139" s="332"/>
      <c r="K139" s="332"/>
      <c r="L139" s="332"/>
      <c r="M139" s="332"/>
      <c r="N139" s="332"/>
      <c r="O139" s="332"/>
      <c r="P139" s="332"/>
      <c r="Q139" s="332"/>
      <c r="R139" s="332"/>
      <c r="S139" s="181" t="s">
        <v>8</v>
      </c>
      <c r="T139" s="246">
        <v>2</v>
      </c>
      <c r="U139" s="246"/>
      <c r="V139" s="441"/>
      <c r="W139" s="442"/>
      <c r="X139" s="443"/>
      <c r="Y139" s="175"/>
      <c r="Z139" s="274" t="s">
        <v>1</v>
      </c>
      <c r="AA139" s="274"/>
      <c r="AB139" s="274"/>
      <c r="AC139" s="274"/>
      <c r="AD139" s="275"/>
      <c r="AE139" s="351"/>
      <c r="AF139" s="295"/>
      <c r="AG139" s="295"/>
      <c r="AH139" s="295"/>
      <c r="AI139" s="295"/>
      <c r="AJ139" s="295"/>
      <c r="AK139" s="295"/>
      <c r="AL139" s="295"/>
      <c r="AM139" s="295"/>
      <c r="AN139" s="296" t="str">
        <f>IF(SUM(AE139:AM139)=0,"",SUM(AE139:AM139))</f>
        <v/>
      </c>
      <c r="AO139" s="297"/>
      <c r="AP139" s="194"/>
      <c r="AQ139" s="447" t="s">
        <v>168</v>
      </c>
      <c r="AR139" s="448"/>
      <c r="AS139" s="484">
        <f>Y124</f>
        <v>50</v>
      </c>
      <c r="AT139" s="484"/>
      <c r="AU139" s="485"/>
    </row>
    <row r="140" spans="2:68" s="177" customFormat="1" ht="17.100000000000001" customHeight="1" thickBot="1" x14ac:dyDescent="0.2">
      <c r="B140" s="179">
        <v>46</v>
      </c>
      <c r="C140" s="331" t="s">
        <v>213</v>
      </c>
      <c r="D140" s="332"/>
      <c r="E140" s="332"/>
      <c r="F140" s="332"/>
      <c r="G140" s="332"/>
      <c r="H140" s="332"/>
      <c r="I140" s="332"/>
      <c r="J140" s="332"/>
      <c r="K140" s="332"/>
      <c r="L140" s="332"/>
      <c r="M140" s="332"/>
      <c r="N140" s="332"/>
      <c r="O140" s="332"/>
      <c r="P140" s="332"/>
      <c r="Q140" s="332"/>
      <c r="R140" s="332"/>
      <c r="S140" s="181" t="s">
        <v>4</v>
      </c>
      <c r="T140" s="246">
        <v>1</v>
      </c>
      <c r="U140" s="246"/>
      <c r="V140" s="280"/>
      <c r="W140" s="281"/>
      <c r="X140" s="282"/>
      <c r="Y140" s="175"/>
      <c r="Z140" s="275" t="s">
        <v>141</v>
      </c>
      <c r="AA140" s="366"/>
      <c r="AB140" s="366"/>
      <c r="AC140" s="366"/>
      <c r="AD140" s="366"/>
      <c r="AE140" s="351"/>
      <c r="AF140" s="295"/>
      <c r="AG140" s="295"/>
      <c r="AH140" s="295"/>
      <c r="AI140" s="295"/>
      <c r="AJ140" s="295"/>
      <c r="AK140" s="295"/>
      <c r="AL140" s="295"/>
      <c r="AM140" s="295"/>
      <c r="AN140" s="296" t="str">
        <f>IF(SUM(AE140:AM140)=0,"",SUM(AE140:AM140))</f>
        <v/>
      </c>
      <c r="AO140" s="297"/>
      <c r="AP140" s="194"/>
      <c r="AQ140" s="486" t="s">
        <v>185</v>
      </c>
      <c r="AR140" s="487"/>
      <c r="AS140" s="488">
        <f>SUM(AS138:AU139)</f>
        <v>130</v>
      </c>
      <c r="AT140" s="489"/>
      <c r="AU140" s="490"/>
    </row>
    <row r="141" spans="2:68" s="177" customFormat="1" ht="17.100000000000001" customHeight="1" thickBot="1" x14ac:dyDescent="0.2">
      <c r="B141" s="179">
        <v>47</v>
      </c>
      <c r="C141" s="331" t="s">
        <v>214</v>
      </c>
      <c r="D141" s="332"/>
      <c r="E141" s="332"/>
      <c r="F141" s="332"/>
      <c r="G141" s="332"/>
      <c r="H141" s="332"/>
      <c r="I141" s="332"/>
      <c r="J141" s="332"/>
      <c r="K141" s="332"/>
      <c r="L141" s="332"/>
      <c r="M141" s="332"/>
      <c r="N141" s="332"/>
      <c r="O141" s="332"/>
      <c r="P141" s="332"/>
      <c r="Q141" s="332"/>
      <c r="R141" s="332"/>
      <c r="S141" s="181" t="s">
        <v>12</v>
      </c>
      <c r="T141" s="246">
        <v>1</v>
      </c>
      <c r="U141" s="246"/>
      <c r="V141" s="280"/>
      <c r="W141" s="281"/>
      <c r="X141" s="282"/>
      <c r="Y141" s="175"/>
      <c r="Z141" s="274" t="s">
        <v>166</v>
      </c>
      <c r="AA141" s="274"/>
      <c r="AB141" s="274"/>
      <c r="AC141" s="274"/>
      <c r="AD141" s="275"/>
      <c r="AE141" s="452" t="str">
        <f>IF(SUM(AE138:AJ140)=0,"",SUM(AE138:AJ140))</f>
        <v/>
      </c>
      <c r="AF141" s="453"/>
      <c r="AG141" s="453"/>
      <c r="AH141" s="453"/>
      <c r="AI141" s="453"/>
      <c r="AJ141" s="453"/>
      <c r="AK141" s="453" t="str">
        <f>IF(SUM(AK138:AM140)=0,"",SUM(AK138:AM140))</f>
        <v/>
      </c>
      <c r="AL141" s="453"/>
      <c r="AM141" s="453"/>
      <c r="AN141" s="454" t="str">
        <f>IF(SUM(AE141:AM141)=0,"",SUM(AE141:AM141))</f>
        <v/>
      </c>
      <c r="AO141" s="455"/>
      <c r="AP141" s="195"/>
      <c r="AQ141" s="175"/>
      <c r="AR141" s="174"/>
      <c r="AS141" s="174"/>
      <c r="AT141" s="174"/>
      <c r="AU141" s="174"/>
    </row>
    <row r="142" spans="2:68" s="177" customFormat="1" ht="17.100000000000001" customHeight="1" x14ac:dyDescent="0.15">
      <c r="B142" s="179">
        <v>48</v>
      </c>
      <c r="C142" s="331" t="s">
        <v>128</v>
      </c>
      <c r="D142" s="332"/>
      <c r="E142" s="332"/>
      <c r="F142" s="332"/>
      <c r="G142" s="332"/>
      <c r="H142" s="332"/>
      <c r="I142" s="332"/>
      <c r="J142" s="332"/>
      <c r="K142" s="332"/>
      <c r="L142" s="332"/>
      <c r="M142" s="332"/>
      <c r="N142" s="332"/>
      <c r="O142" s="332"/>
      <c r="P142" s="332"/>
      <c r="Q142" s="332"/>
      <c r="R142" s="332"/>
      <c r="S142" s="181" t="s">
        <v>8</v>
      </c>
      <c r="T142" s="246">
        <v>1</v>
      </c>
      <c r="U142" s="246"/>
      <c r="V142" s="280"/>
      <c r="W142" s="281"/>
      <c r="X142" s="282"/>
      <c r="Y142" s="17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196"/>
    </row>
    <row r="143" spans="2:68" s="177" customFormat="1" ht="17.100000000000001" customHeight="1" thickBot="1" x14ac:dyDescent="0.2">
      <c r="B143" s="215">
        <v>49</v>
      </c>
      <c r="C143" s="338" t="s">
        <v>126</v>
      </c>
      <c r="D143" s="339"/>
      <c r="E143" s="339"/>
      <c r="F143" s="339"/>
      <c r="G143" s="339"/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184" t="s">
        <v>4</v>
      </c>
      <c r="T143" s="247">
        <v>1</v>
      </c>
      <c r="U143" s="247"/>
      <c r="V143" s="385"/>
      <c r="W143" s="386"/>
      <c r="X143" s="387"/>
      <c r="Y143" s="175"/>
      <c r="Z143" s="382" t="s">
        <v>147</v>
      </c>
      <c r="AA143" s="382"/>
      <c r="AB143" s="382"/>
      <c r="AC143" s="382"/>
      <c r="AD143" s="382"/>
      <c r="AE143" s="382"/>
      <c r="AF143" s="382"/>
      <c r="AG143" s="382"/>
      <c r="AH143" s="382"/>
      <c r="AI143" s="382"/>
      <c r="AJ143" s="382"/>
      <c r="AK143" s="382"/>
      <c r="AL143" s="382"/>
      <c r="AM143" s="382"/>
      <c r="AN143" s="382"/>
      <c r="AO143" s="382"/>
      <c r="AP143" s="382"/>
      <c r="AQ143" s="382"/>
      <c r="AR143" s="382"/>
      <c r="AS143" s="382"/>
      <c r="AT143" s="382"/>
      <c r="AU143" s="197"/>
    </row>
    <row r="144" spans="2:68" s="177" customFormat="1" ht="17.100000000000001" customHeight="1" x14ac:dyDescent="0.15">
      <c r="B144" s="251"/>
      <c r="C144" s="380"/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1"/>
      <c r="S144" s="252"/>
      <c r="T144" s="248"/>
      <c r="U144" s="248"/>
      <c r="V144" s="437"/>
      <c r="W144" s="438"/>
      <c r="X144" s="439"/>
      <c r="Y144" s="175"/>
      <c r="Z144" s="384" t="s">
        <v>154</v>
      </c>
      <c r="AA144" s="384"/>
      <c r="AB144" s="384"/>
      <c r="AC144" s="384"/>
      <c r="AD144" s="384"/>
      <c r="AE144" s="384"/>
      <c r="AF144" s="384"/>
      <c r="AG144" s="384"/>
      <c r="AH144" s="384"/>
      <c r="AI144" s="384"/>
      <c r="AJ144" s="384"/>
      <c r="AK144" s="384"/>
      <c r="AL144" s="384"/>
      <c r="AM144" s="384"/>
      <c r="AN144" s="384"/>
      <c r="AO144" s="384"/>
      <c r="AP144" s="384"/>
      <c r="AQ144" s="384"/>
      <c r="AR144" s="384"/>
      <c r="AS144" s="384"/>
      <c r="AT144" s="384"/>
      <c r="AU144" s="199"/>
      <c r="BP144" s="263"/>
    </row>
    <row r="145" spans="1:78" s="177" customFormat="1" ht="17.100000000000001" customHeight="1" x14ac:dyDescent="0.15">
      <c r="B145" s="250"/>
      <c r="C145" s="353"/>
      <c r="D145" s="354"/>
      <c r="E145" s="354"/>
      <c r="F145" s="354"/>
      <c r="G145" s="354"/>
      <c r="H145" s="354"/>
      <c r="I145" s="354"/>
      <c r="J145" s="354"/>
      <c r="K145" s="354"/>
      <c r="L145" s="354"/>
      <c r="M145" s="354"/>
      <c r="N145" s="354"/>
      <c r="O145" s="354"/>
      <c r="P145" s="354"/>
      <c r="Q145" s="354"/>
      <c r="R145" s="354"/>
      <c r="S145" s="253"/>
      <c r="T145" s="249"/>
      <c r="U145" s="249"/>
      <c r="V145" s="280"/>
      <c r="W145" s="281"/>
      <c r="X145" s="282"/>
      <c r="Y145" s="175"/>
      <c r="Z145" s="383" t="s">
        <v>155</v>
      </c>
      <c r="AA145" s="383"/>
      <c r="AB145" s="383"/>
      <c r="AC145" s="383"/>
      <c r="AD145" s="383"/>
      <c r="AE145" s="383"/>
      <c r="AF145" s="383"/>
      <c r="AG145" s="383"/>
      <c r="AH145" s="383"/>
      <c r="AI145" s="383"/>
      <c r="AJ145" s="383"/>
      <c r="AK145" s="383"/>
      <c r="AL145" s="383"/>
      <c r="AM145" s="383"/>
      <c r="AN145" s="383"/>
      <c r="AO145" s="383"/>
      <c r="AP145" s="383"/>
      <c r="AQ145" s="383"/>
      <c r="AR145" s="383"/>
      <c r="AS145" s="383"/>
      <c r="AT145" s="383"/>
      <c r="AU145" s="200"/>
    </row>
    <row r="146" spans="1:78" s="177" customFormat="1" ht="17.100000000000001" customHeight="1" x14ac:dyDescent="0.15">
      <c r="B146" s="250"/>
      <c r="C146" s="353"/>
      <c r="D146" s="354"/>
      <c r="E146" s="354"/>
      <c r="F146" s="354"/>
      <c r="G146" s="354"/>
      <c r="H146" s="354"/>
      <c r="I146" s="354"/>
      <c r="J146" s="354"/>
      <c r="K146" s="354"/>
      <c r="L146" s="354"/>
      <c r="M146" s="354"/>
      <c r="N146" s="354"/>
      <c r="O146" s="354"/>
      <c r="P146" s="354"/>
      <c r="Q146" s="354"/>
      <c r="R146" s="354"/>
      <c r="S146" s="253"/>
      <c r="T146" s="249"/>
      <c r="U146" s="249"/>
      <c r="V146" s="280"/>
      <c r="W146" s="281"/>
      <c r="X146" s="282"/>
      <c r="Y146" s="175"/>
      <c r="Z146" s="388" t="s">
        <v>156</v>
      </c>
      <c r="AA146" s="388"/>
      <c r="AB146" s="388"/>
      <c r="AC146" s="388"/>
      <c r="AD146" s="388"/>
      <c r="AE146" s="388"/>
      <c r="AF146" s="388"/>
      <c r="AG146" s="388"/>
      <c r="AH146" s="388"/>
      <c r="AI146" s="388"/>
      <c r="AJ146" s="388"/>
      <c r="AK146" s="388"/>
      <c r="AL146" s="388"/>
      <c r="AM146" s="388"/>
      <c r="AN146" s="388"/>
      <c r="AO146" s="388"/>
      <c r="AP146" s="388"/>
      <c r="AQ146" s="388"/>
      <c r="AR146" s="388"/>
      <c r="AS146" s="388"/>
      <c r="AT146" s="388"/>
      <c r="AU146" s="201"/>
      <c r="BL146" s="264"/>
    </row>
    <row r="147" spans="1:78" s="177" customFormat="1" ht="17.100000000000001" customHeight="1" x14ac:dyDescent="0.15">
      <c r="B147" s="250"/>
      <c r="C147" s="353"/>
      <c r="D147" s="354"/>
      <c r="E147" s="354"/>
      <c r="F147" s="354"/>
      <c r="G147" s="354"/>
      <c r="H147" s="354"/>
      <c r="I147" s="354"/>
      <c r="J147" s="354"/>
      <c r="K147" s="354"/>
      <c r="L147" s="354"/>
      <c r="M147" s="354"/>
      <c r="N147" s="354"/>
      <c r="O147" s="354"/>
      <c r="P147" s="354"/>
      <c r="Q147" s="354"/>
      <c r="R147" s="354"/>
      <c r="S147" s="253"/>
      <c r="T147" s="249"/>
      <c r="U147" s="249"/>
      <c r="V147" s="280"/>
      <c r="W147" s="281"/>
      <c r="X147" s="282"/>
      <c r="Y147" s="175"/>
      <c r="Z147" s="491"/>
      <c r="AA147" s="492"/>
      <c r="AB147" s="492"/>
      <c r="AC147" s="493"/>
      <c r="AD147" s="503" t="s">
        <v>135</v>
      </c>
      <c r="AE147" s="504"/>
      <c r="AF147" s="504"/>
      <c r="AG147" s="504"/>
      <c r="AH147" s="504"/>
      <c r="AI147" s="504"/>
      <c r="AJ147" s="504"/>
      <c r="AK147" s="504"/>
      <c r="AL147" s="504"/>
      <c r="AM147" s="504"/>
      <c r="AN147" s="505"/>
      <c r="AO147" s="303" t="s">
        <v>138</v>
      </c>
      <c r="AP147" s="304"/>
      <c r="AQ147" s="457"/>
      <c r="AR147" s="462" t="s">
        <v>144</v>
      </c>
      <c r="AS147" s="463"/>
      <c r="AT147" s="464"/>
      <c r="AU147" s="201"/>
    </row>
    <row r="148" spans="1:78" s="177" customFormat="1" ht="17.100000000000001" customHeight="1" x14ac:dyDescent="0.15">
      <c r="B148" s="250"/>
      <c r="C148" s="353"/>
      <c r="D148" s="354"/>
      <c r="E148" s="354"/>
      <c r="F148" s="354"/>
      <c r="G148" s="354"/>
      <c r="H148" s="354"/>
      <c r="I148" s="354"/>
      <c r="J148" s="354"/>
      <c r="K148" s="354"/>
      <c r="L148" s="354"/>
      <c r="M148" s="354"/>
      <c r="N148" s="354"/>
      <c r="O148" s="354"/>
      <c r="P148" s="354"/>
      <c r="Q148" s="354"/>
      <c r="R148" s="354"/>
      <c r="S148" s="253"/>
      <c r="T148" s="249"/>
      <c r="U148" s="249"/>
      <c r="V148" s="280"/>
      <c r="W148" s="281"/>
      <c r="X148" s="282"/>
      <c r="Y148" s="175"/>
      <c r="Z148" s="494"/>
      <c r="AA148" s="495"/>
      <c r="AB148" s="495"/>
      <c r="AC148" s="496"/>
      <c r="AD148" s="475" t="s">
        <v>136</v>
      </c>
      <c r="AE148" s="476"/>
      <c r="AF148" s="476"/>
      <c r="AG148" s="476"/>
      <c r="AH148" s="476"/>
      <c r="AI148" s="476"/>
      <c r="AJ148" s="477"/>
      <c r="AK148" s="303" t="s">
        <v>137</v>
      </c>
      <c r="AL148" s="304"/>
      <c r="AM148" s="304"/>
      <c r="AN148" s="457"/>
      <c r="AO148" s="458"/>
      <c r="AP148" s="459"/>
      <c r="AQ148" s="460"/>
      <c r="AR148" s="465"/>
      <c r="AS148" s="466"/>
      <c r="AT148" s="467"/>
      <c r="AU148" s="201"/>
    </row>
    <row r="149" spans="1:78" s="177" customFormat="1" ht="17.100000000000001" customHeight="1" x14ac:dyDescent="0.15">
      <c r="B149" s="250"/>
      <c r="C149" s="353"/>
      <c r="D149" s="354"/>
      <c r="E149" s="354"/>
      <c r="F149" s="354"/>
      <c r="G149" s="354"/>
      <c r="H149" s="354"/>
      <c r="I149" s="354"/>
      <c r="J149" s="354"/>
      <c r="K149" s="354"/>
      <c r="L149" s="354"/>
      <c r="M149" s="354"/>
      <c r="N149" s="354"/>
      <c r="O149" s="354"/>
      <c r="P149" s="354"/>
      <c r="Q149" s="354"/>
      <c r="R149" s="354"/>
      <c r="S149" s="253"/>
      <c r="T149" s="250"/>
      <c r="U149" s="250"/>
      <c r="V149" s="280"/>
      <c r="W149" s="281"/>
      <c r="X149" s="282"/>
      <c r="Y149" s="176"/>
      <c r="Z149" s="497"/>
      <c r="AA149" s="498"/>
      <c r="AB149" s="498"/>
      <c r="AC149" s="499"/>
      <c r="AD149" s="478"/>
      <c r="AE149" s="479"/>
      <c r="AF149" s="479"/>
      <c r="AG149" s="479"/>
      <c r="AH149" s="479"/>
      <c r="AI149" s="479"/>
      <c r="AJ149" s="480"/>
      <c r="AK149" s="306"/>
      <c r="AL149" s="307"/>
      <c r="AM149" s="307"/>
      <c r="AN149" s="461"/>
      <c r="AO149" s="306"/>
      <c r="AP149" s="307"/>
      <c r="AQ149" s="461"/>
      <c r="AR149" s="468"/>
      <c r="AS149" s="469"/>
      <c r="AT149" s="470"/>
      <c r="AU149" s="176"/>
    </row>
    <row r="150" spans="1:78" s="177" customFormat="1" ht="17.100000000000001" customHeight="1" x14ac:dyDescent="0.15">
      <c r="B150" s="276">
        <f>SUM(T95:T149)</f>
        <v>80</v>
      </c>
      <c r="C150" s="277"/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329" t="s">
        <v>180</v>
      </c>
      <c r="T150" s="330"/>
      <c r="U150" s="330"/>
      <c r="V150" s="330">
        <f>SUM(U95:U149)</f>
        <v>0</v>
      </c>
      <c r="W150" s="330"/>
      <c r="X150" s="186" t="s">
        <v>181</v>
      </c>
      <c r="Y150" s="176"/>
      <c r="Z150" s="275" t="s">
        <v>142</v>
      </c>
      <c r="AA150" s="366"/>
      <c r="AB150" s="366"/>
      <c r="AC150" s="500"/>
      <c r="AD150" s="471"/>
      <c r="AE150" s="472"/>
      <c r="AF150" s="472"/>
      <c r="AG150" s="472"/>
      <c r="AH150" s="472"/>
      <c r="AI150" s="472"/>
      <c r="AJ150" s="473"/>
      <c r="AK150" s="280"/>
      <c r="AL150" s="281"/>
      <c r="AM150" s="281"/>
      <c r="AN150" s="282"/>
      <c r="AO150" s="280"/>
      <c r="AP150" s="281"/>
      <c r="AQ150" s="282"/>
      <c r="AR150" s="353"/>
      <c r="AS150" s="354"/>
      <c r="AT150" s="474"/>
      <c r="AU150" s="233"/>
    </row>
    <row r="151" spans="1:78" s="177" customFormat="1" ht="6.75" customHeight="1" x14ac:dyDescent="0.15"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9"/>
      <c r="Y151" s="175"/>
      <c r="AW151" s="176"/>
      <c r="AX151" s="175"/>
      <c r="AY151" s="175"/>
      <c r="AZ151" s="175"/>
      <c r="BA151" s="175"/>
      <c r="BB151" s="175"/>
      <c r="BC151" s="175"/>
    </row>
    <row r="152" spans="1:78" s="177" customFormat="1" ht="5.25" customHeight="1" x14ac:dyDescent="0.15"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175"/>
      <c r="Z152" s="236"/>
      <c r="AA152" s="236"/>
      <c r="AB152" s="236"/>
      <c r="AC152" s="236"/>
      <c r="AD152" s="203"/>
      <c r="AE152" s="203"/>
      <c r="AF152" s="203"/>
      <c r="AG152" s="203"/>
      <c r="AH152" s="203"/>
      <c r="AI152" s="203"/>
      <c r="AJ152" s="203"/>
      <c r="AK152" s="236"/>
      <c r="AL152" s="236"/>
      <c r="AM152" s="236"/>
      <c r="AN152" s="236"/>
      <c r="AO152" s="236"/>
      <c r="AP152" s="236"/>
      <c r="AQ152" s="236"/>
      <c r="AR152" s="176"/>
      <c r="AS152" s="176"/>
      <c r="AT152" s="176"/>
      <c r="AU152" s="233"/>
      <c r="AW152" s="176"/>
      <c r="AX152" s="175"/>
      <c r="AY152" s="175"/>
      <c r="AZ152" s="175"/>
      <c r="BA152" s="175"/>
      <c r="BB152" s="175"/>
      <c r="BC152" s="175"/>
    </row>
    <row r="153" spans="1:78" s="177" customFormat="1" ht="14.25" customHeight="1" x14ac:dyDescent="0.15">
      <c r="B153" s="508" t="s">
        <v>191</v>
      </c>
      <c r="C153" s="509"/>
      <c r="D153" s="509"/>
      <c r="E153" s="509"/>
      <c r="F153" s="509"/>
      <c r="G153" s="509"/>
      <c r="H153" s="509"/>
      <c r="I153" s="509"/>
      <c r="J153" s="509"/>
      <c r="K153" s="509"/>
      <c r="L153" s="509"/>
      <c r="M153" s="509"/>
      <c r="N153" s="509"/>
      <c r="O153" s="509"/>
      <c r="P153" s="509"/>
      <c r="Q153" s="509"/>
      <c r="R153" s="509"/>
      <c r="S153" s="509"/>
      <c r="T153" s="509"/>
      <c r="U153" s="509"/>
      <c r="V153" s="509"/>
      <c r="W153" s="509"/>
      <c r="X153" s="509"/>
      <c r="Y153" s="509"/>
      <c r="Z153" s="509"/>
      <c r="AA153" s="509"/>
      <c r="AB153" s="509"/>
      <c r="AC153" s="509"/>
      <c r="AD153" s="509"/>
      <c r="AE153" s="509"/>
      <c r="AF153" s="509"/>
      <c r="AG153" s="509"/>
      <c r="AH153" s="509"/>
      <c r="AI153" s="509"/>
      <c r="AJ153" s="509"/>
      <c r="AK153" s="509"/>
      <c r="AL153" s="509"/>
      <c r="AM153" s="509"/>
      <c r="AN153" s="509"/>
      <c r="AO153" s="509"/>
      <c r="AP153" s="509"/>
      <c r="AQ153" s="509"/>
      <c r="AR153" s="509"/>
      <c r="AS153" s="509"/>
      <c r="AT153" s="509"/>
      <c r="AU153" s="510"/>
      <c r="AV153" s="230"/>
      <c r="AW153" s="176"/>
      <c r="AX153" s="175"/>
      <c r="AY153" s="175"/>
      <c r="AZ153" s="175"/>
      <c r="BA153" s="175"/>
      <c r="BB153" s="175"/>
      <c r="BC153" s="175"/>
    </row>
    <row r="154" spans="1:78" s="177" customFormat="1" ht="14.25" customHeight="1" x14ac:dyDescent="0.15">
      <c r="B154" s="511"/>
      <c r="C154" s="512"/>
      <c r="D154" s="512"/>
      <c r="E154" s="512"/>
      <c r="F154" s="512"/>
      <c r="G154" s="512"/>
      <c r="H154" s="512"/>
      <c r="I154" s="512"/>
      <c r="J154" s="512"/>
      <c r="K154" s="512"/>
      <c r="L154" s="512"/>
      <c r="M154" s="512"/>
      <c r="N154" s="512"/>
      <c r="O154" s="512"/>
      <c r="P154" s="512"/>
      <c r="Q154" s="512"/>
      <c r="R154" s="512"/>
      <c r="S154" s="512"/>
      <c r="T154" s="512"/>
      <c r="U154" s="512"/>
      <c r="V154" s="512"/>
      <c r="W154" s="512"/>
      <c r="X154" s="512"/>
      <c r="Y154" s="512"/>
      <c r="Z154" s="512"/>
      <c r="AA154" s="512"/>
      <c r="AB154" s="512"/>
      <c r="AC154" s="512"/>
      <c r="AD154" s="512"/>
      <c r="AE154" s="512"/>
      <c r="AF154" s="512"/>
      <c r="AG154" s="512"/>
      <c r="AH154" s="512"/>
      <c r="AI154" s="512"/>
      <c r="AJ154" s="512"/>
      <c r="AK154" s="512"/>
      <c r="AL154" s="512"/>
      <c r="AM154" s="512"/>
      <c r="AN154" s="512"/>
      <c r="AO154" s="512"/>
      <c r="AP154" s="512"/>
      <c r="AQ154" s="512"/>
      <c r="AR154" s="512"/>
      <c r="AS154" s="512"/>
      <c r="AT154" s="512"/>
      <c r="AU154" s="513"/>
      <c r="AV154" s="230"/>
      <c r="AW154" s="176"/>
      <c r="AX154" s="175"/>
      <c r="AY154" s="175"/>
      <c r="AZ154" s="175"/>
      <c r="BA154" s="175"/>
      <c r="BB154" s="175"/>
      <c r="BC154" s="175"/>
    </row>
    <row r="155" spans="1:78" s="175" customFormat="1" ht="20.25" customHeight="1" x14ac:dyDescent="0.15"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</row>
    <row r="156" spans="1:78" s="128" customFormat="1" ht="19.149999999999999" customHeight="1" x14ac:dyDescent="0.15">
      <c r="B156" s="343" t="s">
        <v>274</v>
      </c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  <c r="AN156" s="343"/>
      <c r="AO156" s="343"/>
      <c r="AP156" s="343"/>
      <c r="AQ156" s="343"/>
      <c r="AR156" s="343"/>
      <c r="AS156" s="343"/>
      <c r="AT156" s="343"/>
      <c r="AU156" s="343"/>
      <c r="AV156" s="129"/>
      <c r="AW156" s="206"/>
      <c r="AX156" s="206"/>
      <c r="AY156" s="129"/>
      <c r="AZ156" s="129"/>
      <c r="BA156" s="129"/>
      <c r="BB156" s="129"/>
      <c r="BC156" s="129"/>
      <c r="BD156" s="129"/>
      <c r="BE156" s="129"/>
      <c r="BF156" s="129"/>
      <c r="BG156" s="129"/>
      <c r="BH156" s="129"/>
      <c r="BI156" s="129"/>
      <c r="BK156" s="368"/>
      <c r="BL156" s="368"/>
      <c r="BM156" s="368"/>
      <c r="BN156" s="368"/>
      <c r="BO156" s="368"/>
      <c r="BP156" s="368"/>
      <c r="BQ156" s="404"/>
      <c r="BR156" s="404"/>
      <c r="BS156" s="404"/>
      <c r="BT156" s="404"/>
      <c r="BU156" s="404"/>
      <c r="BV156" s="403"/>
      <c r="BW156" s="403"/>
      <c r="BX156" s="402"/>
      <c r="BY156" s="402"/>
      <c r="BZ156" s="402"/>
    </row>
    <row r="157" spans="1:78" s="128" customFormat="1" ht="21" customHeight="1" x14ac:dyDescent="0.15">
      <c r="A157" s="207"/>
      <c r="B157" s="344" t="s">
        <v>69</v>
      </c>
      <c r="C157" s="344"/>
      <c r="D157" s="344"/>
      <c r="E157" s="344"/>
      <c r="F157" s="344"/>
      <c r="G157" s="344"/>
      <c r="H157" s="344"/>
      <c r="I157" s="344"/>
      <c r="J157" s="344"/>
      <c r="K157" s="344"/>
      <c r="L157" s="344"/>
      <c r="M157" s="344"/>
      <c r="N157" s="344"/>
      <c r="O157" s="344"/>
      <c r="P157" s="344"/>
      <c r="Q157" s="344"/>
      <c r="R157" s="344"/>
      <c r="S157" s="344"/>
      <c r="T157" s="344"/>
      <c r="U157" s="344"/>
      <c r="V157" s="344"/>
      <c r="W157" s="344"/>
      <c r="X157" s="344"/>
      <c r="Y157" s="344"/>
      <c r="Z157" s="344"/>
      <c r="AA157" s="344"/>
      <c r="AB157" s="344"/>
      <c r="AC157" s="344"/>
      <c r="AD157" s="344"/>
      <c r="AE157" s="344"/>
      <c r="AF157" s="344"/>
      <c r="AG157" s="344"/>
      <c r="AH157" s="344"/>
      <c r="AI157" s="344"/>
      <c r="AJ157" s="344"/>
      <c r="AK157" s="344"/>
      <c r="AL157" s="344"/>
      <c r="AM157" s="344"/>
      <c r="AN157" s="344"/>
      <c r="AO157" s="344"/>
      <c r="AP157" s="344"/>
      <c r="AQ157" s="344"/>
      <c r="AR157" s="344"/>
      <c r="AS157" s="344"/>
      <c r="AT157" s="344"/>
      <c r="AU157" s="344"/>
      <c r="AV157" s="207"/>
      <c r="AW157" s="208"/>
      <c r="AX157" s="208"/>
      <c r="AY157" s="207"/>
      <c r="AZ157" s="207"/>
      <c r="BA157" s="207"/>
      <c r="BB157" s="207"/>
      <c r="BC157" s="207"/>
      <c r="BD157" s="207"/>
      <c r="BE157" s="207"/>
      <c r="BF157" s="207"/>
      <c r="BG157" s="207"/>
      <c r="BH157" s="207"/>
      <c r="BI157" s="207"/>
      <c r="BK157" s="368"/>
      <c r="BL157" s="368"/>
      <c r="BM157" s="368"/>
      <c r="BN157" s="368"/>
      <c r="BO157" s="368"/>
      <c r="BP157" s="368"/>
      <c r="BQ157" s="404"/>
      <c r="BR157" s="404"/>
      <c r="BS157" s="404"/>
      <c r="BT157" s="404"/>
      <c r="BU157" s="404"/>
      <c r="BV157" s="403"/>
      <c r="BW157" s="403"/>
      <c r="BX157" s="402"/>
      <c r="BY157" s="402"/>
      <c r="BZ157" s="402"/>
    </row>
    <row r="158" spans="1:78" s="131" customFormat="1" ht="16.5" customHeight="1" x14ac:dyDescent="0.15">
      <c r="B158" s="377" t="s">
        <v>131</v>
      </c>
      <c r="C158" s="378"/>
      <c r="D158" s="378"/>
      <c r="E158" s="379"/>
      <c r="F158" s="346"/>
      <c r="G158" s="347"/>
      <c r="H158" s="347"/>
      <c r="I158" s="347"/>
      <c r="J158" s="348"/>
      <c r="K158" s="132"/>
      <c r="L158" s="132"/>
      <c r="M158" s="133"/>
      <c r="N158" s="375"/>
      <c r="O158" s="375"/>
      <c r="P158" s="375"/>
      <c r="Q158" s="134"/>
      <c r="R158" s="375"/>
      <c r="S158" s="375"/>
      <c r="T158" s="375"/>
      <c r="U158" s="375"/>
      <c r="V158" s="133"/>
      <c r="W158" s="133"/>
      <c r="X158" s="133"/>
      <c r="Y158" s="133"/>
      <c r="Z158" s="132"/>
      <c r="AA158" s="132"/>
      <c r="AB158" s="133"/>
      <c r="AC158" s="133"/>
      <c r="AD158" s="132"/>
      <c r="AE158" s="132"/>
      <c r="AF158" s="135" t="s">
        <v>73</v>
      </c>
      <c r="AH158" s="132"/>
      <c r="AI158" s="132"/>
      <c r="AO158" s="138"/>
      <c r="AP158" s="138"/>
      <c r="AQ158" s="422" t="s">
        <v>71</v>
      </c>
      <c r="AR158" s="422"/>
      <c r="AS158" s="422"/>
      <c r="AT158" s="422" t="s">
        <v>72</v>
      </c>
      <c r="AU158" s="422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</row>
    <row r="159" spans="1:78" s="131" customFormat="1" ht="16.5" customHeight="1" x14ac:dyDescent="0.15">
      <c r="A159" s="137"/>
      <c r="B159" s="376"/>
      <c r="C159" s="376"/>
      <c r="D159" s="376"/>
      <c r="E159" s="376"/>
      <c r="F159" s="376"/>
      <c r="G159" s="132"/>
      <c r="H159" s="132"/>
      <c r="I159" s="434"/>
      <c r="J159" s="434"/>
      <c r="K159" s="434"/>
      <c r="L159" s="434"/>
      <c r="M159" s="434"/>
      <c r="N159" s="434"/>
      <c r="O159" s="434"/>
      <c r="P159" s="434"/>
      <c r="Q159" s="434"/>
      <c r="R159" s="434"/>
      <c r="S159" s="434"/>
      <c r="T159" s="434"/>
      <c r="U159" s="434"/>
      <c r="V159" s="138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9"/>
      <c r="AP159" s="139"/>
      <c r="AQ159" s="432"/>
      <c r="AR159" s="432"/>
      <c r="AS159" s="432"/>
      <c r="AT159" s="432"/>
      <c r="AU159" s="432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</row>
    <row r="160" spans="1:78" s="131" customFormat="1" ht="17.25" customHeight="1" x14ac:dyDescent="0.15">
      <c r="A160" s="140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2"/>
      <c r="W160" s="143"/>
      <c r="X160" s="143"/>
      <c r="Y160" s="133"/>
      <c r="Z160" s="138"/>
      <c r="AA160" s="138"/>
      <c r="AB160" s="342" t="s">
        <v>75</v>
      </c>
      <c r="AC160" s="342"/>
      <c r="AD160" s="342"/>
      <c r="AE160" s="342"/>
      <c r="AF160" s="342"/>
      <c r="AG160" s="342"/>
      <c r="AH160" s="144"/>
      <c r="AI160" s="144"/>
      <c r="AJ160" s="133"/>
      <c r="AK160" s="133"/>
      <c r="AL160" s="133"/>
      <c r="AM160" s="133"/>
      <c r="AN160" s="133"/>
      <c r="AW160" s="143"/>
    </row>
    <row r="161" spans="1:78" s="131" customFormat="1" ht="16.5" customHeight="1" x14ac:dyDescent="0.15">
      <c r="A161" s="145"/>
      <c r="B161" s="377" t="s">
        <v>132</v>
      </c>
      <c r="C161" s="378"/>
      <c r="D161" s="378"/>
      <c r="E161" s="378"/>
      <c r="F161" s="379"/>
      <c r="G161" s="346"/>
      <c r="H161" s="347"/>
      <c r="I161" s="347"/>
      <c r="J161" s="347"/>
      <c r="K161" s="347"/>
      <c r="L161" s="347"/>
      <c r="M161" s="348"/>
      <c r="N161" s="136"/>
      <c r="O161" s="146" t="s">
        <v>158</v>
      </c>
      <c r="P161" s="346"/>
      <c r="Q161" s="347"/>
      <c r="R161" s="347"/>
      <c r="S161" s="347"/>
      <c r="T161" s="347"/>
      <c r="U161" s="348"/>
      <c r="V161" s="147"/>
      <c r="W161" s="148"/>
      <c r="X161" s="148"/>
      <c r="Y161" s="149" t="s">
        <v>79</v>
      </c>
      <c r="Z161" s="433"/>
      <c r="AA161" s="433"/>
      <c r="AB161" s="433"/>
      <c r="AC161" s="433"/>
      <c r="AD161" s="433"/>
      <c r="AE161" s="433"/>
      <c r="AF161" s="433"/>
      <c r="AG161" s="433"/>
      <c r="AH161" s="433"/>
      <c r="AI161" s="433"/>
      <c r="AJ161" s="433"/>
      <c r="AK161" s="433"/>
      <c r="AL161" s="433"/>
      <c r="AM161" s="433"/>
      <c r="AN161" s="433"/>
      <c r="AO161" s="433"/>
      <c r="AP161" s="433"/>
      <c r="AQ161" s="134" t="s">
        <v>80</v>
      </c>
      <c r="AW161" s="133"/>
    </row>
    <row r="162" spans="1:78" s="131" customFormat="1" ht="12.75" customHeight="1" x14ac:dyDescent="0.15">
      <c r="A162" s="145"/>
      <c r="B162" s="150"/>
      <c r="C162" s="151"/>
      <c r="D162" s="151"/>
      <c r="E162" s="151"/>
      <c r="F162" s="151"/>
      <c r="G162" s="151"/>
      <c r="H162" s="151"/>
      <c r="I162" s="151" t="s">
        <v>74</v>
      </c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47"/>
      <c r="W162" s="149"/>
      <c r="X162" s="149"/>
      <c r="Y162" s="152"/>
      <c r="Z162" s="153"/>
      <c r="AA162" s="153"/>
      <c r="AB162" s="152"/>
      <c r="AC162" s="152"/>
      <c r="AD162" s="153"/>
      <c r="AE162" s="153"/>
      <c r="AF162" s="152"/>
      <c r="AG162" s="152"/>
      <c r="AH162" s="153"/>
      <c r="AI162" s="153"/>
      <c r="AJ162" s="152"/>
      <c r="AK162" s="152"/>
      <c r="AL162" s="152"/>
      <c r="AM162" s="152"/>
      <c r="AN162" s="152"/>
      <c r="AO162" s="152"/>
      <c r="AW162" s="143"/>
    </row>
    <row r="163" spans="1:78" s="131" customFormat="1" ht="16.5" customHeight="1" x14ac:dyDescent="0.15">
      <c r="A163" s="145"/>
      <c r="B163" s="396" t="s">
        <v>76</v>
      </c>
      <c r="C163" s="397"/>
      <c r="D163" s="346"/>
      <c r="E163" s="347"/>
      <c r="F163" s="347"/>
      <c r="G163" s="347"/>
      <c r="H163" s="347"/>
      <c r="I163" s="347"/>
      <c r="J163" s="348"/>
      <c r="K163" s="153"/>
      <c r="L163" s="153"/>
      <c r="M163" s="396" t="s">
        <v>77</v>
      </c>
      <c r="N163" s="397"/>
      <c r="O163" s="245"/>
      <c r="P163" s="154"/>
      <c r="Q163" s="396" t="s">
        <v>78</v>
      </c>
      <c r="R163" s="418"/>
      <c r="S163" s="419"/>
      <c r="T163" s="420"/>
      <c r="U163" s="421"/>
      <c r="V163" s="147"/>
      <c r="W163" s="148"/>
      <c r="X163" s="148"/>
      <c r="Y163" s="148"/>
      <c r="Z163" s="148"/>
      <c r="AA163" s="148"/>
      <c r="AB163" s="417" t="s">
        <v>81</v>
      </c>
      <c r="AC163" s="417"/>
      <c r="AD163" s="417"/>
      <c r="AE163" s="417"/>
      <c r="AF163" s="417"/>
      <c r="AG163" s="417"/>
      <c r="AH163" s="155"/>
      <c r="AI163" s="155"/>
      <c r="AJ163" s="148"/>
      <c r="AK163" s="148"/>
      <c r="AL163" s="148"/>
      <c r="AM163" s="148"/>
      <c r="AN163" s="148"/>
      <c r="AO163" s="152"/>
      <c r="AW163" s="133"/>
    </row>
    <row r="164" spans="1:78" s="131" customFormat="1" ht="16.5" customHeight="1" x14ac:dyDescent="0.15">
      <c r="A164" s="156"/>
      <c r="B164" s="157"/>
      <c r="C164" s="157"/>
      <c r="D164" s="158"/>
      <c r="E164" s="158"/>
      <c r="F164" s="158"/>
      <c r="G164" s="158"/>
      <c r="H164" s="158"/>
      <c r="I164" s="158"/>
      <c r="J164" s="158"/>
      <c r="K164" s="159"/>
      <c r="L164" s="159"/>
      <c r="M164" s="157"/>
      <c r="N164" s="157"/>
      <c r="O164" s="159"/>
      <c r="P164" s="157"/>
      <c r="Q164" s="157"/>
      <c r="R164" s="157"/>
      <c r="S164" s="157"/>
      <c r="T164" s="157"/>
      <c r="U164" s="157"/>
      <c r="V164" s="160"/>
      <c r="W164" s="148"/>
      <c r="X164" s="148"/>
      <c r="Y164" s="149" t="s">
        <v>79</v>
      </c>
      <c r="Z164" s="415"/>
      <c r="AA164" s="415"/>
      <c r="AB164" s="415"/>
      <c r="AC164" s="415"/>
      <c r="AD164" s="415"/>
      <c r="AE164" s="415"/>
      <c r="AF164" s="415"/>
      <c r="AG164" s="415"/>
      <c r="AH164" s="415"/>
      <c r="AI164" s="415"/>
      <c r="AJ164" s="415"/>
      <c r="AK164" s="415"/>
      <c r="AL164" s="415"/>
      <c r="AM164" s="415"/>
      <c r="AN164" s="416"/>
      <c r="AO164" s="261" t="s">
        <v>82</v>
      </c>
      <c r="AP164" s="262"/>
      <c r="AQ164" s="134" t="s">
        <v>80</v>
      </c>
      <c r="AW164" s="133"/>
    </row>
    <row r="165" spans="1:78" s="170" customFormat="1" ht="11.45" customHeight="1" x14ac:dyDescent="0.15">
      <c r="A165" s="161"/>
      <c r="B165" s="162"/>
      <c r="C165" s="162"/>
      <c r="D165" s="162"/>
      <c r="E165" s="163"/>
      <c r="F165" s="163"/>
      <c r="G165" s="162"/>
      <c r="H165" s="162"/>
      <c r="I165" s="163"/>
      <c r="J165" s="163"/>
      <c r="K165" s="162"/>
      <c r="L165" s="162"/>
      <c r="M165" s="162"/>
      <c r="N165" s="162"/>
      <c r="O165" s="162"/>
      <c r="P165" s="164"/>
      <c r="Q165" s="162"/>
      <c r="R165" s="162"/>
      <c r="S165" s="162"/>
      <c r="T165" s="162"/>
      <c r="U165" s="162"/>
      <c r="V165" s="164"/>
      <c r="W165" s="165"/>
      <c r="X165" s="165"/>
      <c r="Y165" s="165"/>
      <c r="Z165" s="166"/>
      <c r="AA165" s="166"/>
      <c r="AB165" s="167"/>
      <c r="AC165" s="167"/>
      <c r="AD165" s="166"/>
      <c r="AE165" s="166"/>
      <c r="AF165" s="168"/>
      <c r="AG165" s="168"/>
      <c r="AH165" s="166"/>
      <c r="AI165" s="166"/>
      <c r="AJ165" s="169"/>
      <c r="AK165" s="169"/>
      <c r="AL165" s="165"/>
      <c r="AM165" s="165"/>
      <c r="AN165" s="165"/>
      <c r="AW165" s="165"/>
    </row>
    <row r="166" spans="1:78" s="170" customFormat="1" ht="3.6" customHeight="1" x14ac:dyDescent="0.15">
      <c r="B166" s="171"/>
      <c r="C166" s="171"/>
      <c r="D166" s="171"/>
      <c r="E166" s="144"/>
      <c r="F166" s="144"/>
      <c r="G166" s="171"/>
      <c r="H166" s="171"/>
      <c r="I166" s="144"/>
      <c r="J166" s="144"/>
      <c r="K166" s="171"/>
      <c r="L166" s="171"/>
      <c r="M166" s="171"/>
      <c r="N166" s="171"/>
      <c r="O166" s="171"/>
      <c r="P166" s="165"/>
      <c r="Q166" s="171"/>
      <c r="R166" s="171"/>
      <c r="S166" s="171"/>
      <c r="T166" s="171"/>
      <c r="U166" s="171"/>
      <c r="V166" s="165"/>
      <c r="W166" s="165"/>
      <c r="X166" s="165"/>
      <c r="Y166" s="165"/>
      <c r="Z166" s="171"/>
      <c r="AA166" s="171"/>
      <c r="AB166" s="165"/>
      <c r="AC166" s="165"/>
      <c r="AD166" s="171"/>
      <c r="AE166" s="171"/>
      <c r="AF166" s="169"/>
      <c r="AG166" s="169"/>
      <c r="AH166" s="171"/>
      <c r="AI166" s="171"/>
      <c r="AJ166" s="169"/>
      <c r="AK166" s="169"/>
      <c r="AL166" s="165"/>
      <c r="AM166" s="165"/>
      <c r="AN166" s="165"/>
      <c r="AW166" s="167"/>
      <c r="AX166" s="209"/>
      <c r="BK166" s="175"/>
      <c r="BL166" s="175"/>
      <c r="BM166" s="175"/>
      <c r="BN166" s="175"/>
      <c r="BO166" s="175"/>
      <c r="BP166" s="175"/>
      <c r="BQ166" s="175"/>
      <c r="BR166" s="175"/>
      <c r="BS166" s="175"/>
      <c r="BT166" s="175"/>
      <c r="BU166" s="175"/>
      <c r="BV166" s="175"/>
      <c r="BW166" s="175"/>
      <c r="BX166" s="198"/>
      <c r="BY166" s="198"/>
      <c r="BZ166" s="175"/>
    </row>
    <row r="167" spans="1:78" s="128" customFormat="1" ht="17.45" customHeight="1" x14ac:dyDescent="0.15">
      <c r="B167" s="394" t="s">
        <v>50</v>
      </c>
      <c r="C167" s="394"/>
      <c r="D167" s="394"/>
      <c r="E167" s="394"/>
      <c r="F167" s="394"/>
      <c r="G167" s="394"/>
      <c r="H167" s="394"/>
      <c r="I167" s="394"/>
      <c r="J167" s="394"/>
      <c r="K167" s="394"/>
      <c r="L167" s="394"/>
      <c r="M167" s="394"/>
      <c r="N167" s="394"/>
      <c r="O167" s="394"/>
      <c r="P167" s="394"/>
      <c r="Q167" s="172"/>
      <c r="R167" s="172"/>
      <c r="S167" s="172"/>
      <c r="T167" s="172"/>
      <c r="U167" s="172"/>
      <c r="V167" s="172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240"/>
      <c r="AG167" s="240"/>
      <c r="AH167" s="240"/>
      <c r="AI167" s="240"/>
      <c r="AJ167" s="240"/>
      <c r="AK167" s="240"/>
      <c r="AL167" s="240"/>
      <c r="AM167" s="240"/>
      <c r="AN167" s="240"/>
      <c r="AO167" s="240"/>
      <c r="AP167" s="240"/>
      <c r="AQ167" s="240"/>
      <c r="AR167" s="240"/>
      <c r="AS167" s="240"/>
      <c r="AT167" s="240"/>
      <c r="AU167" s="210"/>
      <c r="AV167" s="173"/>
      <c r="AW167" s="173"/>
      <c r="AX167" s="173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K167" s="400"/>
      <c r="BL167" s="400"/>
      <c r="BM167" s="399"/>
      <c r="BN167" s="399"/>
      <c r="BO167" s="399"/>
      <c r="BP167" s="399"/>
      <c r="BQ167" s="399"/>
      <c r="BR167" s="399"/>
      <c r="BS167" s="401"/>
      <c r="BT167" s="401"/>
      <c r="BU167" s="401"/>
      <c r="BV167" s="401"/>
      <c r="BW167" s="175"/>
      <c r="BX167" s="198"/>
      <c r="BY167" s="198"/>
      <c r="BZ167" s="175"/>
    </row>
    <row r="168" spans="1:78" s="128" customFormat="1" ht="17.45" customHeight="1" x14ac:dyDescent="0.15">
      <c r="B168" s="440" t="s">
        <v>118</v>
      </c>
      <c r="C168" s="440"/>
      <c r="D168" s="440"/>
      <c r="E168" s="440"/>
      <c r="F168" s="440"/>
      <c r="G168" s="440"/>
      <c r="H168" s="440"/>
      <c r="I168" s="440"/>
      <c r="J168" s="440"/>
      <c r="K168" s="440"/>
      <c r="L168" s="440"/>
      <c r="M168" s="440"/>
      <c r="N168" s="440"/>
      <c r="O168" s="440"/>
      <c r="P168" s="440"/>
      <c r="Q168" s="440"/>
      <c r="R168" s="440"/>
      <c r="S168" s="440"/>
      <c r="T168" s="440"/>
      <c r="U168" s="440"/>
      <c r="V168" s="440"/>
      <c r="W168" s="440"/>
      <c r="X168" s="440"/>
      <c r="Y168" s="440"/>
      <c r="Z168" s="440"/>
      <c r="AA168" s="440"/>
      <c r="AB168" s="440"/>
      <c r="AC168" s="440"/>
      <c r="AD168" s="440"/>
      <c r="AE168" s="440"/>
      <c r="AF168" s="440"/>
      <c r="AG168" s="440"/>
      <c r="AH168" s="440"/>
      <c r="AI168" s="440"/>
      <c r="AJ168" s="440"/>
      <c r="AK168" s="440"/>
      <c r="AL168" s="440"/>
      <c r="AM168" s="440"/>
      <c r="AN168" s="440"/>
      <c r="AO168" s="440"/>
      <c r="AP168" s="440"/>
      <c r="AQ168" s="440"/>
      <c r="AR168" s="440"/>
      <c r="AS168" s="440"/>
      <c r="AT168" s="440"/>
      <c r="AU168" s="440"/>
      <c r="AV168" s="211"/>
      <c r="AW168" s="211"/>
      <c r="AX168" s="211"/>
      <c r="AY168" s="211"/>
      <c r="AZ168" s="211"/>
      <c r="BA168" s="211"/>
      <c r="BB168" s="211"/>
      <c r="BC168" s="211"/>
      <c r="BD168" s="211"/>
      <c r="BE168" s="211"/>
      <c r="BF168" s="211"/>
      <c r="BG168" s="211"/>
      <c r="BH168" s="211"/>
      <c r="BI168" s="211"/>
      <c r="BK168" s="400"/>
      <c r="BL168" s="400"/>
      <c r="BM168" s="302"/>
      <c r="BN168" s="302"/>
      <c r="BO168" s="302"/>
      <c r="BP168" s="302"/>
      <c r="BQ168" s="302"/>
      <c r="BR168" s="302"/>
      <c r="BS168" s="302"/>
      <c r="BT168" s="302"/>
      <c r="BU168" s="302"/>
      <c r="BV168" s="302"/>
      <c r="BW168" s="175"/>
      <c r="BX168" s="198"/>
      <c r="BY168" s="198"/>
      <c r="BZ168" s="175"/>
    </row>
    <row r="169" spans="1:78" s="177" customFormat="1" ht="15.95" customHeight="1" x14ac:dyDescent="0.15">
      <c r="B169" s="406" t="s">
        <v>52</v>
      </c>
      <c r="C169" s="408" t="s">
        <v>193</v>
      </c>
      <c r="D169" s="409"/>
      <c r="E169" s="409"/>
      <c r="F169" s="409"/>
      <c r="G169" s="409"/>
      <c r="H169" s="409"/>
      <c r="I169" s="409"/>
      <c r="J169" s="409"/>
      <c r="K169" s="409"/>
      <c r="L169" s="409"/>
      <c r="M169" s="409"/>
      <c r="N169" s="409"/>
      <c r="O169" s="409"/>
      <c r="P169" s="409"/>
      <c r="Q169" s="409"/>
      <c r="R169" s="410"/>
      <c r="S169" s="429" t="s">
        <v>3</v>
      </c>
      <c r="T169" s="423" t="s">
        <v>163</v>
      </c>
      <c r="U169" s="423" t="s">
        <v>161</v>
      </c>
      <c r="V169" s="408" t="s">
        <v>179</v>
      </c>
      <c r="W169" s="409"/>
      <c r="X169" s="425"/>
      <c r="Y169" s="501" t="s">
        <v>117</v>
      </c>
      <c r="Z169" s="408" t="s">
        <v>194</v>
      </c>
      <c r="AA169" s="409"/>
      <c r="AB169" s="409"/>
      <c r="AC169" s="409"/>
      <c r="AD169" s="409"/>
      <c r="AE169" s="409"/>
      <c r="AF169" s="409"/>
      <c r="AG169" s="409"/>
      <c r="AH169" s="409"/>
      <c r="AI169" s="409"/>
      <c r="AJ169" s="409"/>
      <c r="AK169" s="409"/>
      <c r="AL169" s="409"/>
      <c r="AM169" s="409"/>
      <c r="AN169" s="409"/>
      <c r="AO169" s="410"/>
      <c r="AP169" s="429" t="s">
        <v>3</v>
      </c>
      <c r="AQ169" s="423" t="s">
        <v>163</v>
      </c>
      <c r="AR169" s="423" t="s">
        <v>161</v>
      </c>
      <c r="AS169" s="408" t="s">
        <v>179</v>
      </c>
      <c r="AT169" s="409"/>
      <c r="AU169" s="425"/>
      <c r="AW169" s="176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</row>
    <row r="170" spans="1:78" s="177" customFormat="1" ht="15.95" customHeight="1" x14ac:dyDescent="0.15">
      <c r="B170" s="407"/>
      <c r="C170" s="411"/>
      <c r="D170" s="412"/>
      <c r="E170" s="412"/>
      <c r="F170" s="412"/>
      <c r="G170" s="412"/>
      <c r="H170" s="412"/>
      <c r="I170" s="412"/>
      <c r="J170" s="412"/>
      <c r="K170" s="412"/>
      <c r="L170" s="412"/>
      <c r="M170" s="412"/>
      <c r="N170" s="412"/>
      <c r="O170" s="412"/>
      <c r="P170" s="412"/>
      <c r="Q170" s="412"/>
      <c r="R170" s="413"/>
      <c r="S170" s="430"/>
      <c r="T170" s="424"/>
      <c r="U170" s="424"/>
      <c r="V170" s="411"/>
      <c r="W170" s="412"/>
      <c r="X170" s="426"/>
      <c r="Y170" s="502"/>
      <c r="Z170" s="411"/>
      <c r="AA170" s="412"/>
      <c r="AB170" s="412"/>
      <c r="AC170" s="412"/>
      <c r="AD170" s="412"/>
      <c r="AE170" s="412"/>
      <c r="AF170" s="412"/>
      <c r="AG170" s="412"/>
      <c r="AH170" s="412"/>
      <c r="AI170" s="412"/>
      <c r="AJ170" s="412"/>
      <c r="AK170" s="412"/>
      <c r="AL170" s="412"/>
      <c r="AM170" s="412"/>
      <c r="AN170" s="412"/>
      <c r="AO170" s="413"/>
      <c r="AP170" s="430"/>
      <c r="AQ170" s="424"/>
      <c r="AR170" s="424"/>
      <c r="AS170" s="411"/>
      <c r="AT170" s="412"/>
      <c r="AU170" s="426"/>
      <c r="AW170" s="176"/>
      <c r="AX170" s="178"/>
      <c r="AY170" s="178"/>
      <c r="AZ170" s="178"/>
      <c r="BA170" s="178"/>
      <c r="BB170" s="178"/>
      <c r="BC170" s="178"/>
      <c r="BD170" s="178"/>
      <c r="BE170" s="178"/>
      <c r="BF170" s="178"/>
      <c r="BG170" s="178"/>
      <c r="BH170" s="178"/>
      <c r="BI170" s="178"/>
    </row>
    <row r="171" spans="1:78" s="174" customFormat="1" ht="19.5" customHeight="1" x14ac:dyDescent="0.15">
      <c r="B171" s="179">
        <v>1</v>
      </c>
      <c r="C171" s="278" t="s">
        <v>54</v>
      </c>
      <c r="D171" s="279"/>
      <c r="E171" s="279"/>
      <c r="F171" s="279"/>
      <c r="G171" s="279"/>
      <c r="H171" s="279"/>
      <c r="I171" s="279"/>
      <c r="J171" s="279"/>
      <c r="K171" s="279"/>
      <c r="L171" s="279"/>
      <c r="M171" s="279"/>
      <c r="N171" s="279"/>
      <c r="O171" s="279"/>
      <c r="P171" s="279"/>
      <c r="Q171" s="279"/>
      <c r="R171" s="345"/>
      <c r="S171" s="180" t="s">
        <v>4</v>
      </c>
      <c r="T171" s="246">
        <v>2</v>
      </c>
      <c r="U171" s="246"/>
      <c r="V171" s="280"/>
      <c r="W171" s="281"/>
      <c r="X171" s="282"/>
      <c r="Y171" s="212">
        <v>100</v>
      </c>
      <c r="Z171" s="331" t="s">
        <v>5</v>
      </c>
      <c r="AA171" s="332"/>
      <c r="AB171" s="332"/>
      <c r="AC171" s="332"/>
      <c r="AD171" s="332"/>
      <c r="AE171" s="332"/>
      <c r="AF171" s="332"/>
      <c r="AG171" s="332"/>
      <c r="AH171" s="332"/>
      <c r="AI171" s="332"/>
      <c r="AJ171" s="332"/>
      <c r="AK171" s="332"/>
      <c r="AL171" s="332"/>
      <c r="AM171" s="332"/>
      <c r="AN171" s="332"/>
      <c r="AO171" s="332"/>
      <c r="AP171" s="181" t="s">
        <v>6</v>
      </c>
      <c r="AQ171" s="246">
        <v>3</v>
      </c>
      <c r="AR171" s="246"/>
      <c r="AS171" s="280"/>
      <c r="AT171" s="281"/>
      <c r="AU171" s="282"/>
      <c r="AW171" s="176"/>
      <c r="AX171" s="176"/>
      <c r="AY171" s="176"/>
      <c r="AZ171" s="176"/>
      <c r="BA171" s="176"/>
      <c r="BB171" s="176"/>
      <c r="BC171" s="176"/>
      <c r="BD171" s="176"/>
      <c r="BE171" s="176"/>
      <c r="BF171" s="176"/>
      <c r="BG171" s="176"/>
      <c r="BH171" s="176"/>
      <c r="BI171" s="176"/>
      <c r="BJ171" s="175"/>
      <c r="BK171" s="399"/>
      <c r="BL171" s="399"/>
      <c r="BM171" s="302"/>
      <c r="BN171" s="302"/>
      <c r="BO171" s="302"/>
      <c r="BP171" s="302"/>
      <c r="BQ171" s="283"/>
      <c r="BR171" s="283"/>
      <c r="BS171" s="302"/>
      <c r="BT171" s="302"/>
      <c r="BU171" s="398"/>
      <c r="BV171" s="398"/>
      <c r="BW171" s="198"/>
      <c r="BX171" s="198"/>
      <c r="BY171" s="198"/>
      <c r="BZ171" s="175"/>
    </row>
    <row r="172" spans="1:78" s="174" customFormat="1" ht="19.5" customHeight="1" x14ac:dyDescent="0.15">
      <c r="B172" s="179">
        <v>2</v>
      </c>
      <c r="C172" s="331" t="s">
        <v>215</v>
      </c>
      <c r="D172" s="332"/>
      <c r="E172" s="332"/>
      <c r="F172" s="332"/>
      <c r="G172" s="332"/>
      <c r="H172" s="332"/>
      <c r="I172" s="332"/>
      <c r="J172" s="332"/>
      <c r="K172" s="332"/>
      <c r="L172" s="332"/>
      <c r="M172" s="332"/>
      <c r="N172" s="332"/>
      <c r="O172" s="332"/>
      <c r="P172" s="332"/>
      <c r="Q172" s="332"/>
      <c r="R172" s="341"/>
      <c r="S172" s="181" t="s">
        <v>4</v>
      </c>
      <c r="T172" s="246">
        <v>2</v>
      </c>
      <c r="U172" s="246"/>
      <c r="V172" s="280"/>
      <c r="W172" s="281"/>
      <c r="X172" s="282"/>
      <c r="Y172" s="212">
        <v>101</v>
      </c>
      <c r="Z172" s="331" t="s">
        <v>7</v>
      </c>
      <c r="AA172" s="332"/>
      <c r="AB172" s="332"/>
      <c r="AC172" s="332"/>
      <c r="AD172" s="332"/>
      <c r="AE172" s="332"/>
      <c r="AF172" s="332"/>
      <c r="AG172" s="332"/>
      <c r="AH172" s="332"/>
      <c r="AI172" s="332"/>
      <c r="AJ172" s="332"/>
      <c r="AK172" s="332"/>
      <c r="AL172" s="332"/>
      <c r="AM172" s="332"/>
      <c r="AN172" s="332"/>
      <c r="AO172" s="332"/>
      <c r="AP172" s="181" t="s">
        <v>6</v>
      </c>
      <c r="AQ172" s="246">
        <v>3</v>
      </c>
      <c r="AR172" s="246"/>
      <c r="AS172" s="280"/>
      <c r="AT172" s="281"/>
      <c r="AU172" s="282"/>
      <c r="AW172" s="176"/>
      <c r="AX172" s="176"/>
      <c r="AY172" s="176"/>
      <c r="AZ172" s="176"/>
      <c r="BA172" s="176"/>
      <c r="BB172" s="176"/>
      <c r="BC172" s="176"/>
      <c r="BD172" s="176"/>
      <c r="BE172" s="176"/>
      <c r="BF172" s="176"/>
      <c r="BG172" s="176"/>
      <c r="BH172" s="176"/>
      <c r="BI172" s="176"/>
      <c r="BK172" s="302"/>
      <c r="BL172" s="302"/>
      <c r="BM172" s="302"/>
      <c r="BN172" s="302"/>
      <c r="BO172" s="302"/>
      <c r="BP172" s="302"/>
      <c r="BQ172" s="283"/>
      <c r="BR172" s="283"/>
      <c r="BS172" s="302"/>
      <c r="BT172" s="302"/>
      <c r="BU172" s="398"/>
      <c r="BV172" s="398"/>
      <c r="BW172" s="176"/>
      <c r="BX172" s="176"/>
      <c r="BY172" s="176"/>
      <c r="BZ172" s="175"/>
    </row>
    <row r="173" spans="1:78" s="174" customFormat="1" ht="19.5" customHeight="1" x14ac:dyDescent="0.15">
      <c r="B173" s="179">
        <v>3</v>
      </c>
      <c r="C173" s="372" t="s">
        <v>38</v>
      </c>
      <c r="D173" s="373"/>
      <c r="E173" s="373"/>
      <c r="F173" s="373"/>
      <c r="G173" s="373"/>
      <c r="H173" s="373"/>
      <c r="I173" s="373"/>
      <c r="J173" s="373"/>
      <c r="K173" s="373"/>
      <c r="L173" s="373"/>
      <c r="M173" s="373"/>
      <c r="N173" s="373"/>
      <c r="O173" s="373"/>
      <c r="P173" s="373"/>
      <c r="Q173" s="373"/>
      <c r="R173" s="374"/>
      <c r="S173" s="181" t="s">
        <v>4</v>
      </c>
      <c r="T173" s="246">
        <v>2</v>
      </c>
      <c r="U173" s="246"/>
      <c r="V173" s="280"/>
      <c r="W173" s="281"/>
      <c r="X173" s="282"/>
      <c r="Y173" s="212">
        <v>102</v>
      </c>
      <c r="Z173" s="331" t="s">
        <v>216</v>
      </c>
      <c r="AA173" s="332"/>
      <c r="AB173" s="332"/>
      <c r="AC173" s="332"/>
      <c r="AD173" s="332"/>
      <c r="AE173" s="332"/>
      <c r="AF173" s="332"/>
      <c r="AG173" s="332"/>
      <c r="AH173" s="332"/>
      <c r="AI173" s="332"/>
      <c r="AJ173" s="332"/>
      <c r="AK173" s="332"/>
      <c r="AL173" s="332"/>
      <c r="AM173" s="332"/>
      <c r="AN173" s="332"/>
      <c r="AO173" s="332"/>
      <c r="AP173" s="181" t="s">
        <v>6</v>
      </c>
      <c r="AQ173" s="246">
        <v>3</v>
      </c>
      <c r="AR173" s="246"/>
      <c r="AS173" s="280"/>
      <c r="AT173" s="281"/>
      <c r="AU173" s="282"/>
      <c r="AW173" s="176"/>
      <c r="AX173" s="176"/>
      <c r="AY173" s="176"/>
      <c r="AZ173" s="176"/>
      <c r="BA173" s="176"/>
      <c r="BB173" s="176"/>
      <c r="BC173" s="176"/>
      <c r="BD173" s="176"/>
      <c r="BE173" s="176"/>
      <c r="BF173" s="176"/>
      <c r="BG173" s="176"/>
      <c r="BH173" s="176"/>
      <c r="BI173" s="176"/>
      <c r="BK173" s="399"/>
      <c r="BL173" s="399"/>
      <c r="BM173" s="367"/>
      <c r="BN173" s="367"/>
      <c r="BO173" s="367"/>
      <c r="BP173" s="367"/>
      <c r="BQ173" s="283"/>
      <c r="BR173" s="283"/>
      <c r="BS173" s="367"/>
      <c r="BT173" s="367"/>
      <c r="BU173" s="367"/>
      <c r="BV173" s="367"/>
      <c r="BW173" s="176"/>
      <c r="BX173" s="176"/>
      <c r="BY173" s="176"/>
      <c r="BZ173" s="175"/>
    </row>
    <row r="174" spans="1:78" s="174" customFormat="1" ht="19.5" customHeight="1" x14ac:dyDescent="0.15">
      <c r="B174" s="179">
        <v>4</v>
      </c>
      <c r="C174" s="331" t="s">
        <v>10</v>
      </c>
      <c r="D174" s="332"/>
      <c r="E174" s="332"/>
      <c r="F174" s="332"/>
      <c r="G174" s="332"/>
      <c r="H174" s="332"/>
      <c r="I174" s="332"/>
      <c r="J174" s="332"/>
      <c r="K174" s="332"/>
      <c r="L174" s="332"/>
      <c r="M174" s="332"/>
      <c r="N174" s="332"/>
      <c r="O174" s="332"/>
      <c r="P174" s="332"/>
      <c r="Q174" s="332"/>
      <c r="R174" s="341"/>
      <c r="S174" s="181" t="s">
        <v>4</v>
      </c>
      <c r="T174" s="246">
        <v>2</v>
      </c>
      <c r="U174" s="246"/>
      <c r="V174" s="280"/>
      <c r="W174" s="281"/>
      <c r="X174" s="282"/>
      <c r="Y174" s="212">
        <v>103</v>
      </c>
      <c r="Z174" s="331" t="s">
        <v>204</v>
      </c>
      <c r="AA174" s="332"/>
      <c r="AB174" s="332"/>
      <c r="AC174" s="332"/>
      <c r="AD174" s="332"/>
      <c r="AE174" s="332"/>
      <c r="AF174" s="332"/>
      <c r="AG174" s="332"/>
      <c r="AH174" s="332"/>
      <c r="AI174" s="332"/>
      <c r="AJ174" s="332"/>
      <c r="AK174" s="332"/>
      <c r="AL174" s="332"/>
      <c r="AM174" s="332"/>
      <c r="AN174" s="332"/>
      <c r="AO174" s="332"/>
      <c r="AP174" s="181" t="s">
        <v>6</v>
      </c>
      <c r="AQ174" s="246">
        <v>2</v>
      </c>
      <c r="AR174" s="246"/>
      <c r="AS174" s="280"/>
      <c r="AT174" s="281"/>
      <c r="AU174" s="282"/>
      <c r="AW174" s="176"/>
      <c r="AX174" s="176"/>
      <c r="AY174" s="176"/>
      <c r="AZ174" s="176"/>
      <c r="BA174" s="176"/>
      <c r="BB174" s="176"/>
      <c r="BC174" s="176"/>
      <c r="BD174" s="176"/>
      <c r="BE174" s="176"/>
      <c r="BF174" s="176"/>
      <c r="BG174" s="176"/>
      <c r="BH174" s="176"/>
      <c r="BI174" s="176"/>
      <c r="BK174" s="175"/>
      <c r="BL174" s="175"/>
      <c r="BM174" s="175"/>
      <c r="BN174" s="175"/>
      <c r="BO174" s="175"/>
      <c r="BP174" s="175"/>
      <c r="BQ174" s="175"/>
      <c r="BR174" s="175"/>
      <c r="BS174" s="175"/>
      <c r="BT174" s="175"/>
      <c r="BU174" s="175"/>
      <c r="BV174" s="175"/>
      <c r="BW174" s="175"/>
      <c r="BX174" s="175"/>
      <c r="BY174" s="175"/>
      <c r="BZ174" s="175"/>
    </row>
    <row r="175" spans="1:78" s="174" customFormat="1" ht="19.5" customHeight="1" x14ac:dyDescent="0.15">
      <c r="B175" s="179">
        <v>5</v>
      </c>
      <c r="C175" s="372" t="s">
        <v>44</v>
      </c>
      <c r="D175" s="373"/>
      <c r="E175" s="373"/>
      <c r="F175" s="373"/>
      <c r="G175" s="373"/>
      <c r="H175" s="373"/>
      <c r="I175" s="373"/>
      <c r="J175" s="373"/>
      <c r="K175" s="373"/>
      <c r="L175" s="373"/>
      <c r="M175" s="373"/>
      <c r="N175" s="373"/>
      <c r="O175" s="373"/>
      <c r="P175" s="373"/>
      <c r="Q175" s="373"/>
      <c r="R175" s="374"/>
      <c r="S175" s="181" t="s">
        <v>8</v>
      </c>
      <c r="T175" s="246">
        <v>2</v>
      </c>
      <c r="U175" s="246"/>
      <c r="V175" s="280"/>
      <c r="W175" s="281"/>
      <c r="X175" s="282"/>
      <c r="Y175" s="202">
        <v>104</v>
      </c>
      <c r="Z175" s="331" t="s">
        <v>196</v>
      </c>
      <c r="AA175" s="332"/>
      <c r="AB175" s="332"/>
      <c r="AC175" s="332"/>
      <c r="AD175" s="332"/>
      <c r="AE175" s="332"/>
      <c r="AF175" s="332"/>
      <c r="AG175" s="332"/>
      <c r="AH175" s="332"/>
      <c r="AI175" s="332"/>
      <c r="AJ175" s="332"/>
      <c r="AK175" s="332"/>
      <c r="AL175" s="332"/>
      <c r="AM175" s="332"/>
      <c r="AN175" s="332"/>
      <c r="AO175" s="332"/>
      <c r="AP175" s="185" t="s">
        <v>6</v>
      </c>
      <c r="AQ175" s="246">
        <v>9</v>
      </c>
      <c r="AR175" s="246"/>
      <c r="AS175" s="280"/>
      <c r="AT175" s="281"/>
      <c r="AU175" s="282"/>
      <c r="AW175" s="176"/>
      <c r="AX175" s="368"/>
      <c r="AY175" s="176"/>
      <c r="AZ175" s="176"/>
      <c r="BA175" s="176"/>
      <c r="BB175" s="176"/>
      <c r="BC175" s="176"/>
      <c r="BD175" s="176"/>
      <c r="BE175" s="176"/>
      <c r="BF175" s="176"/>
      <c r="BG175" s="176"/>
      <c r="BH175" s="176"/>
      <c r="BI175" s="176"/>
    </row>
    <row r="176" spans="1:78" s="174" customFormat="1" ht="19.5" customHeight="1" x14ac:dyDescent="0.15">
      <c r="B176" s="179">
        <v>6</v>
      </c>
      <c r="C176" s="331" t="s">
        <v>217</v>
      </c>
      <c r="D176" s="332"/>
      <c r="E176" s="332"/>
      <c r="F176" s="332"/>
      <c r="G176" s="332"/>
      <c r="H176" s="332"/>
      <c r="I176" s="332"/>
      <c r="J176" s="332"/>
      <c r="K176" s="332"/>
      <c r="L176" s="332"/>
      <c r="M176" s="332"/>
      <c r="N176" s="332"/>
      <c r="O176" s="332"/>
      <c r="P176" s="332"/>
      <c r="Q176" s="332"/>
      <c r="R176" s="341"/>
      <c r="S176" s="181" t="s">
        <v>8</v>
      </c>
      <c r="T176" s="246">
        <v>2</v>
      </c>
      <c r="U176" s="246"/>
      <c r="V176" s="280"/>
      <c r="W176" s="281"/>
      <c r="X176" s="282"/>
      <c r="Y176" s="212">
        <v>105</v>
      </c>
      <c r="Z176" s="331" t="s">
        <v>233</v>
      </c>
      <c r="AA176" s="332"/>
      <c r="AB176" s="332"/>
      <c r="AC176" s="332"/>
      <c r="AD176" s="332"/>
      <c r="AE176" s="332"/>
      <c r="AF176" s="332"/>
      <c r="AG176" s="332"/>
      <c r="AH176" s="332"/>
      <c r="AI176" s="332"/>
      <c r="AJ176" s="332"/>
      <c r="AK176" s="332"/>
      <c r="AL176" s="332"/>
      <c r="AM176" s="332"/>
      <c r="AN176" s="332"/>
      <c r="AO176" s="332"/>
      <c r="AP176" s="181" t="s">
        <v>6</v>
      </c>
      <c r="AQ176" s="246">
        <v>2</v>
      </c>
      <c r="AR176" s="246"/>
      <c r="AS176" s="280"/>
      <c r="AT176" s="281"/>
      <c r="AU176" s="282"/>
      <c r="AW176" s="176"/>
      <c r="AX176" s="368"/>
      <c r="AY176" s="176"/>
      <c r="AZ176" s="176"/>
      <c r="BA176" s="176"/>
      <c r="BB176" s="176"/>
      <c r="BC176" s="176"/>
      <c r="BD176" s="176"/>
      <c r="BE176" s="176"/>
      <c r="BF176" s="176"/>
      <c r="BG176" s="176"/>
      <c r="BH176" s="176"/>
      <c r="BI176" s="175"/>
    </row>
    <row r="177" spans="2:61" s="174" customFormat="1" ht="19.5" customHeight="1" x14ac:dyDescent="0.15">
      <c r="B177" s="179">
        <v>7</v>
      </c>
      <c r="C177" s="331" t="s">
        <v>45</v>
      </c>
      <c r="D177" s="332"/>
      <c r="E177" s="332"/>
      <c r="F177" s="332"/>
      <c r="G177" s="332"/>
      <c r="H177" s="332"/>
      <c r="I177" s="332"/>
      <c r="J177" s="332"/>
      <c r="K177" s="332"/>
      <c r="L177" s="332"/>
      <c r="M177" s="332"/>
      <c r="N177" s="332"/>
      <c r="O177" s="332"/>
      <c r="P177" s="332"/>
      <c r="Q177" s="332"/>
      <c r="R177" s="341"/>
      <c r="S177" s="181" t="s">
        <v>8</v>
      </c>
      <c r="T177" s="246">
        <v>2</v>
      </c>
      <c r="U177" s="246"/>
      <c r="V177" s="280"/>
      <c r="W177" s="281"/>
      <c r="X177" s="282"/>
      <c r="Y177" s="212">
        <v>106</v>
      </c>
      <c r="Z177" s="331" t="s">
        <v>230</v>
      </c>
      <c r="AA177" s="332"/>
      <c r="AB177" s="332"/>
      <c r="AC177" s="332"/>
      <c r="AD177" s="332"/>
      <c r="AE177" s="332"/>
      <c r="AF177" s="332"/>
      <c r="AG177" s="332"/>
      <c r="AH177" s="332"/>
      <c r="AI177" s="332"/>
      <c r="AJ177" s="332"/>
      <c r="AK177" s="332"/>
      <c r="AL177" s="332"/>
      <c r="AM177" s="332"/>
      <c r="AN177" s="332"/>
      <c r="AO177" s="332"/>
      <c r="AP177" s="181" t="s">
        <v>6</v>
      </c>
      <c r="AQ177" s="246">
        <v>3</v>
      </c>
      <c r="AR177" s="246"/>
      <c r="AS177" s="280"/>
      <c r="AT177" s="281"/>
      <c r="AU177" s="282"/>
      <c r="AW177" s="176"/>
      <c r="AX177" s="368"/>
      <c r="AY177" s="176"/>
      <c r="AZ177" s="176"/>
      <c r="BA177" s="176"/>
      <c r="BB177" s="176"/>
      <c r="BC177" s="176"/>
      <c r="BD177" s="176"/>
      <c r="BE177" s="176"/>
      <c r="BF177" s="176"/>
      <c r="BG177" s="176"/>
      <c r="BH177" s="176"/>
      <c r="BI177" s="176"/>
    </row>
    <row r="178" spans="2:61" s="174" customFormat="1" ht="19.5" customHeight="1" x14ac:dyDescent="0.15">
      <c r="B178" s="179">
        <v>8</v>
      </c>
      <c r="C178" s="331" t="s">
        <v>46</v>
      </c>
      <c r="D178" s="332"/>
      <c r="E178" s="332"/>
      <c r="F178" s="332"/>
      <c r="G178" s="332"/>
      <c r="H178" s="332"/>
      <c r="I178" s="332"/>
      <c r="J178" s="332"/>
      <c r="K178" s="332"/>
      <c r="L178" s="332"/>
      <c r="M178" s="332"/>
      <c r="N178" s="332"/>
      <c r="O178" s="332"/>
      <c r="P178" s="332"/>
      <c r="Q178" s="332"/>
      <c r="R178" s="341"/>
      <c r="S178" s="181" t="s">
        <v>4</v>
      </c>
      <c r="T178" s="246">
        <v>2</v>
      </c>
      <c r="U178" s="246"/>
      <c r="V178" s="280"/>
      <c r="W178" s="281"/>
      <c r="X178" s="282"/>
      <c r="Y178" s="212">
        <v>107</v>
      </c>
      <c r="Z178" s="331" t="s">
        <v>218</v>
      </c>
      <c r="AA178" s="332"/>
      <c r="AB178" s="332"/>
      <c r="AC178" s="332"/>
      <c r="AD178" s="332"/>
      <c r="AE178" s="332"/>
      <c r="AF178" s="332"/>
      <c r="AG178" s="332"/>
      <c r="AH178" s="332"/>
      <c r="AI178" s="332"/>
      <c r="AJ178" s="332"/>
      <c r="AK178" s="332"/>
      <c r="AL178" s="332"/>
      <c r="AM178" s="332"/>
      <c r="AN178" s="332"/>
      <c r="AO178" s="332"/>
      <c r="AP178" s="181" t="s">
        <v>6</v>
      </c>
      <c r="AQ178" s="246">
        <v>2</v>
      </c>
      <c r="AR178" s="246"/>
      <c r="AS178" s="280"/>
      <c r="AT178" s="281"/>
      <c r="AU178" s="282"/>
      <c r="AW178" s="176"/>
      <c r="AX178" s="176"/>
      <c r="AY178" s="176"/>
      <c r="AZ178" s="176"/>
      <c r="BA178" s="176"/>
      <c r="BB178" s="176"/>
      <c r="BC178" s="176"/>
      <c r="BD178" s="176"/>
      <c r="BE178" s="176"/>
      <c r="BF178" s="176"/>
      <c r="BG178" s="176"/>
      <c r="BH178" s="176"/>
      <c r="BI178" s="176"/>
    </row>
    <row r="179" spans="2:61" s="174" customFormat="1" ht="19.5" customHeight="1" x14ac:dyDescent="0.15">
      <c r="B179" s="179">
        <v>9</v>
      </c>
      <c r="C179" s="331" t="s">
        <v>70</v>
      </c>
      <c r="D179" s="332"/>
      <c r="E179" s="332"/>
      <c r="F179" s="332"/>
      <c r="G179" s="332"/>
      <c r="H179" s="332"/>
      <c r="I179" s="332"/>
      <c r="J179" s="332"/>
      <c r="K179" s="332"/>
      <c r="L179" s="332"/>
      <c r="M179" s="332"/>
      <c r="N179" s="332"/>
      <c r="O179" s="332"/>
      <c r="P179" s="332"/>
      <c r="Q179" s="332"/>
      <c r="R179" s="341"/>
      <c r="S179" s="181" t="s">
        <v>4</v>
      </c>
      <c r="T179" s="246">
        <v>2</v>
      </c>
      <c r="U179" s="246"/>
      <c r="V179" s="280"/>
      <c r="W179" s="281"/>
      <c r="X179" s="282"/>
      <c r="Y179" s="212">
        <v>108</v>
      </c>
      <c r="Z179" s="331" t="s">
        <v>231</v>
      </c>
      <c r="AA179" s="332"/>
      <c r="AB179" s="332"/>
      <c r="AC179" s="332"/>
      <c r="AD179" s="332"/>
      <c r="AE179" s="332"/>
      <c r="AF179" s="332"/>
      <c r="AG179" s="332"/>
      <c r="AH179" s="332"/>
      <c r="AI179" s="332"/>
      <c r="AJ179" s="332"/>
      <c r="AK179" s="332"/>
      <c r="AL179" s="332"/>
      <c r="AM179" s="332"/>
      <c r="AN179" s="332"/>
      <c r="AO179" s="332"/>
      <c r="AP179" s="181" t="s">
        <v>6</v>
      </c>
      <c r="AQ179" s="246">
        <v>2</v>
      </c>
      <c r="AR179" s="246"/>
      <c r="AS179" s="280"/>
      <c r="AT179" s="281"/>
      <c r="AU179" s="282"/>
      <c r="AW179" s="176"/>
      <c r="AX179" s="176"/>
      <c r="AY179" s="176"/>
      <c r="AZ179" s="176"/>
      <c r="BA179" s="176"/>
      <c r="BB179" s="176"/>
      <c r="BC179" s="176"/>
      <c r="BD179" s="176"/>
      <c r="BE179" s="176"/>
      <c r="BF179" s="176"/>
      <c r="BG179" s="176"/>
      <c r="BH179" s="176"/>
      <c r="BI179" s="176"/>
    </row>
    <row r="180" spans="2:61" s="174" customFormat="1" ht="19.5" customHeight="1" x14ac:dyDescent="0.15">
      <c r="B180" s="179">
        <v>10</v>
      </c>
      <c r="C180" s="369" t="s">
        <v>150</v>
      </c>
      <c r="D180" s="370"/>
      <c r="E180" s="370"/>
      <c r="F180" s="370"/>
      <c r="G180" s="370"/>
      <c r="H180" s="370"/>
      <c r="I180" s="370"/>
      <c r="J180" s="370"/>
      <c r="K180" s="370"/>
      <c r="L180" s="370"/>
      <c r="M180" s="370"/>
      <c r="N180" s="370"/>
      <c r="O180" s="370"/>
      <c r="P180" s="370"/>
      <c r="Q180" s="370"/>
      <c r="R180" s="371"/>
      <c r="S180" s="181" t="s">
        <v>4</v>
      </c>
      <c r="T180" s="246">
        <v>2</v>
      </c>
      <c r="U180" s="246"/>
      <c r="V180" s="280"/>
      <c r="W180" s="281"/>
      <c r="X180" s="282"/>
      <c r="Y180" s="212">
        <v>109</v>
      </c>
      <c r="Z180" s="331" t="s">
        <v>220</v>
      </c>
      <c r="AA180" s="332"/>
      <c r="AB180" s="332"/>
      <c r="AC180" s="332"/>
      <c r="AD180" s="332"/>
      <c r="AE180" s="332"/>
      <c r="AF180" s="332"/>
      <c r="AG180" s="332"/>
      <c r="AH180" s="332"/>
      <c r="AI180" s="332"/>
      <c r="AJ180" s="332"/>
      <c r="AK180" s="332"/>
      <c r="AL180" s="332"/>
      <c r="AM180" s="332"/>
      <c r="AN180" s="332"/>
      <c r="AO180" s="332"/>
      <c r="AP180" s="181" t="s">
        <v>6</v>
      </c>
      <c r="AQ180" s="246">
        <v>3</v>
      </c>
      <c r="AR180" s="246"/>
      <c r="AS180" s="280"/>
      <c r="AT180" s="281"/>
      <c r="AU180" s="282"/>
      <c r="AW180" s="176"/>
      <c r="AX180" s="176"/>
      <c r="AY180" s="176"/>
      <c r="AZ180" s="176"/>
      <c r="BA180" s="176"/>
      <c r="BB180" s="176"/>
      <c r="BC180" s="176"/>
      <c r="BD180" s="176"/>
      <c r="BE180" s="176"/>
      <c r="BF180" s="176"/>
      <c r="BG180" s="176"/>
      <c r="BH180" s="176"/>
      <c r="BI180" s="176"/>
    </row>
    <row r="181" spans="2:61" s="174" customFormat="1" ht="19.5" customHeight="1" x14ac:dyDescent="0.15">
      <c r="B181" s="179">
        <v>11</v>
      </c>
      <c r="C181" s="331" t="s">
        <v>146</v>
      </c>
      <c r="D181" s="332"/>
      <c r="E181" s="332"/>
      <c r="F181" s="332"/>
      <c r="G181" s="332"/>
      <c r="H181" s="332"/>
      <c r="I181" s="332"/>
      <c r="J181" s="332"/>
      <c r="K181" s="332"/>
      <c r="L181" s="332"/>
      <c r="M181" s="332"/>
      <c r="N181" s="332"/>
      <c r="O181" s="332"/>
      <c r="P181" s="332"/>
      <c r="Q181" s="332"/>
      <c r="R181" s="341"/>
      <c r="S181" s="181" t="s">
        <v>11</v>
      </c>
      <c r="T181" s="246">
        <v>2</v>
      </c>
      <c r="U181" s="246"/>
      <c r="V181" s="280"/>
      <c r="W181" s="281"/>
      <c r="X181" s="282"/>
      <c r="Y181" s="212">
        <v>110</v>
      </c>
      <c r="Z181" s="331" t="s">
        <v>221</v>
      </c>
      <c r="AA181" s="332"/>
      <c r="AB181" s="332"/>
      <c r="AC181" s="332"/>
      <c r="AD181" s="332"/>
      <c r="AE181" s="332"/>
      <c r="AF181" s="332"/>
      <c r="AG181" s="332"/>
      <c r="AH181" s="332"/>
      <c r="AI181" s="332"/>
      <c r="AJ181" s="332"/>
      <c r="AK181" s="332"/>
      <c r="AL181" s="332"/>
      <c r="AM181" s="332"/>
      <c r="AN181" s="332"/>
      <c r="AO181" s="332"/>
      <c r="AP181" s="181" t="s">
        <v>6</v>
      </c>
      <c r="AQ181" s="246">
        <v>2</v>
      </c>
      <c r="AR181" s="246"/>
      <c r="AS181" s="280"/>
      <c r="AT181" s="281"/>
      <c r="AU181" s="282"/>
      <c r="AW181" s="176"/>
      <c r="AX181" s="176"/>
      <c r="AY181" s="176"/>
      <c r="AZ181" s="176"/>
      <c r="BA181" s="176"/>
      <c r="BB181" s="176"/>
      <c r="BC181" s="176"/>
      <c r="BD181" s="176"/>
      <c r="BE181" s="176"/>
      <c r="BF181" s="176"/>
      <c r="BG181" s="176"/>
      <c r="BH181" s="176"/>
      <c r="BI181" s="176"/>
    </row>
    <row r="182" spans="2:61" s="174" customFormat="1" ht="19.5" customHeight="1" x14ac:dyDescent="0.15">
      <c r="B182" s="179">
        <v>12</v>
      </c>
      <c r="C182" s="331" t="s">
        <v>24</v>
      </c>
      <c r="D182" s="332"/>
      <c r="E182" s="332"/>
      <c r="F182" s="332"/>
      <c r="G182" s="332"/>
      <c r="H182" s="332"/>
      <c r="I182" s="332"/>
      <c r="J182" s="332"/>
      <c r="K182" s="332"/>
      <c r="L182" s="332"/>
      <c r="M182" s="332"/>
      <c r="N182" s="332"/>
      <c r="O182" s="332"/>
      <c r="P182" s="332"/>
      <c r="Q182" s="332"/>
      <c r="R182" s="341"/>
      <c r="S182" s="181" t="s">
        <v>4</v>
      </c>
      <c r="T182" s="246">
        <v>2</v>
      </c>
      <c r="U182" s="246"/>
      <c r="V182" s="280"/>
      <c r="W182" s="281"/>
      <c r="X182" s="282"/>
      <c r="Y182" s="212">
        <v>111</v>
      </c>
      <c r="Z182" s="278" t="s">
        <v>223</v>
      </c>
      <c r="AA182" s="279"/>
      <c r="AB182" s="279"/>
      <c r="AC182" s="279"/>
      <c r="AD182" s="279"/>
      <c r="AE182" s="279"/>
      <c r="AF182" s="279"/>
      <c r="AG182" s="279"/>
      <c r="AH182" s="279"/>
      <c r="AI182" s="279"/>
      <c r="AJ182" s="279"/>
      <c r="AK182" s="279"/>
      <c r="AL182" s="279"/>
      <c r="AM182" s="279"/>
      <c r="AN182" s="279"/>
      <c r="AO182" s="279"/>
      <c r="AP182" s="180" t="s">
        <v>6</v>
      </c>
      <c r="AQ182" s="246">
        <v>2</v>
      </c>
      <c r="AR182" s="246"/>
      <c r="AS182" s="280"/>
      <c r="AT182" s="281"/>
      <c r="AU182" s="282"/>
      <c r="AW182" s="176"/>
      <c r="AX182" s="176"/>
      <c r="AY182" s="176"/>
      <c r="AZ182" s="176"/>
      <c r="BA182" s="176"/>
      <c r="BB182" s="176"/>
      <c r="BC182" s="176"/>
      <c r="BD182" s="176"/>
      <c r="BE182" s="176"/>
      <c r="BF182" s="176"/>
      <c r="BG182" s="176"/>
      <c r="BH182" s="176"/>
      <c r="BI182" s="176"/>
    </row>
    <row r="183" spans="2:61" s="174" customFormat="1" ht="19.5" customHeight="1" x14ac:dyDescent="0.15">
      <c r="B183" s="179">
        <v>13</v>
      </c>
      <c r="C183" s="331" t="s">
        <v>47</v>
      </c>
      <c r="D183" s="332"/>
      <c r="E183" s="332"/>
      <c r="F183" s="332"/>
      <c r="G183" s="332"/>
      <c r="H183" s="332"/>
      <c r="I183" s="332"/>
      <c r="J183" s="332"/>
      <c r="K183" s="332"/>
      <c r="L183" s="332"/>
      <c r="M183" s="332"/>
      <c r="N183" s="332"/>
      <c r="O183" s="332"/>
      <c r="P183" s="332"/>
      <c r="Q183" s="332"/>
      <c r="R183" s="341"/>
      <c r="S183" s="181" t="s">
        <v>4</v>
      </c>
      <c r="T183" s="246">
        <v>2</v>
      </c>
      <c r="U183" s="246"/>
      <c r="V183" s="280"/>
      <c r="W183" s="281"/>
      <c r="X183" s="282"/>
      <c r="Y183" s="212">
        <v>112</v>
      </c>
      <c r="Z183" s="331" t="s">
        <v>199</v>
      </c>
      <c r="AA183" s="332"/>
      <c r="AB183" s="332"/>
      <c r="AC183" s="332"/>
      <c r="AD183" s="332"/>
      <c r="AE183" s="332"/>
      <c r="AF183" s="332"/>
      <c r="AG183" s="332"/>
      <c r="AH183" s="332"/>
      <c r="AI183" s="332"/>
      <c r="AJ183" s="332"/>
      <c r="AK183" s="332"/>
      <c r="AL183" s="332"/>
      <c r="AM183" s="332"/>
      <c r="AN183" s="332"/>
      <c r="AO183" s="332"/>
      <c r="AP183" s="181" t="s">
        <v>6</v>
      </c>
      <c r="AQ183" s="246">
        <v>3</v>
      </c>
      <c r="AR183" s="246"/>
      <c r="AS183" s="280"/>
      <c r="AT183" s="281"/>
      <c r="AU183" s="282"/>
      <c r="AW183" s="176"/>
      <c r="AX183" s="176"/>
      <c r="AY183" s="176"/>
      <c r="AZ183" s="176"/>
      <c r="BA183" s="176"/>
      <c r="BB183" s="176"/>
      <c r="BC183" s="176"/>
      <c r="BD183" s="176"/>
      <c r="BE183" s="176"/>
      <c r="BF183" s="176"/>
      <c r="BG183" s="176"/>
      <c r="BH183" s="176"/>
      <c r="BI183" s="198"/>
    </row>
    <row r="184" spans="2:61" s="174" customFormat="1" ht="19.5" customHeight="1" x14ac:dyDescent="0.15">
      <c r="B184" s="179">
        <v>14</v>
      </c>
      <c r="C184" s="331" t="s">
        <v>222</v>
      </c>
      <c r="D184" s="332"/>
      <c r="E184" s="332"/>
      <c r="F184" s="332"/>
      <c r="G184" s="332"/>
      <c r="H184" s="332"/>
      <c r="I184" s="332"/>
      <c r="J184" s="332"/>
      <c r="K184" s="332"/>
      <c r="L184" s="332"/>
      <c r="M184" s="332"/>
      <c r="N184" s="332"/>
      <c r="O184" s="332"/>
      <c r="P184" s="332"/>
      <c r="Q184" s="332"/>
      <c r="R184" s="341"/>
      <c r="S184" s="181" t="s">
        <v>4</v>
      </c>
      <c r="T184" s="246">
        <v>2</v>
      </c>
      <c r="U184" s="246"/>
      <c r="V184" s="280"/>
      <c r="W184" s="281"/>
      <c r="X184" s="282"/>
      <c r="Y184" s="212">
        <v>113</v>
      </c>
      <c r="Z184" s="331" t="s">
        <v>245</v>
      </c>
      <c r="AA184" s="332"/>
      <c r="AB184" s="332"/>
      <c r="AC184" s="332"/>
      <c r="AD184" s="332"/>
      <c r="AE184" s="332"/>
      <c r="AF184" s="332"/>
      <c r="AG184" s="332"/>
      <c r="AH184" s="332"/>
      <c r="AI184" s="332"/>
      <c r="AJ184" s="332"/>
      <c r="AK184" s="332"/>
      <c r="AL184" s="332"/>
      <c r="AM184" s="332"/>
      <c r="AN184" s="332"/>
      <c r="AO184" s="332"/>
      <c r="AP184" s="185" t="s">
        <v>6</v>
      </c>
      <c r="AQ184" s="246">
        <v>6</v>
      </c>
      <c r="AR184" s="246"/>
      <c r="AS184" s="280"/>
      <c r="AT184" s="281"/>
      <c r="AU184" s="282"/>
      <c r="AW184" s="176"/>
      <c r="AX184" s="176"/>
      <c r="AY184" s="176"/>
      <c r="AZ184" s="176"/>
      <c r="BA184" s="176"/>
      <c r="BB184" s="176"/>
      <c r="BC184" s="176"/>
      <c r="BD184" s="176"/>
      <c r="BE184" s="176"/>
      <c r="BF184" s="176"/>
      <c r="BG184" s="176"/>
      <c r="BH184" s="176"/>
      <c r="BI184" s="176"/>
    </row>
    <row r="185" spans="2:61" s="174" customFormat="1" ht="19.5" customHeight="1" x14ac:dyDescent="0.15">
      <c r="B185" s="179">
        <v>15</v>
      </c>
      <c r="C185" s="331" t="s">
        <v>148</v>
      </c>
      <c r="D185" s="332"/>
      <c r="E185" s="332"/>
      <c r="F185" s="332"/>
      <c r="G185" s="332"/>
      <c r="H185" s="332"/>
      <c r="I185" s="332"/>
      <c r="J185" s="332"/>
      <c r="K185" s="332"/>
      <c r="L185" s="332"/>
      <c r="M185" s="332"/>
      <c r="N185" s="332"/>
      <c r="O185" s="332"/>
      <c r="P185" s="332"/>
      <c r="Q185" s="332"/>
      <c r="R185" s="341"/>
      <c r="S185" s="181" t="s">
        <v>11</v>
      </c>
      <c r="T185" s="246">
        <v>2</v>
      </c>
      <c r="U185" s="246"/>
      <c r="V185" s="280"/>
      <c r="W185" s="281"/>
      <c r="X185" s="282"/>
      <c r="Y185" s="212">
        <v>114</v>
      </c>
      <c r="Z185" s="331" t="s">
        <v>219</v>
      </c>
      <c r="AA185" s="332"/>
      <c r="AB185" s="332"/>
      <c r="AC185" s="332"/>
      <c r="AD185" s="332"/>
      <c r="AE185" s="332"/>
      <c r="AF185" s="332"/>
      <c r="AG185" s="332"/>
      <c r="AH185" s="332"/>
      <c r="AI185" s="332"/>
      <c r="AJ185" s="332"/>
      <c r="AK185" s="332"/>
      <c r="AL185" s="332"/>
      <c r="AM185" s="332"/>
      <c r="AN185" s="332"/>
      <c r="AO185" s="332"/>
      <c r="AP185" s="181" t="s">
        <v>6</v>
      </c>
      <c r="AQ185" s="246">
        <v>2</v>
      </c>
      <c r="AR185" s="246"/>
      <c r="AS185" s="280"/>
      <c r="AT185" s="281"/>
      <c r="AU185" s="282"/>
      <c r="AW185" s="176"/>
      <c r="AX185" s="176"/>
      <c r="AY185" s="176"/>
      <c r="AZ185" s="176"/>
      <c r="BA185" s="176"/>
      <c r="BB185" s="176"/>
      <c r="BC185" s="176"/>
      <c r="BD185" s="176"/>
      <c r="BE185" s="176"/>
      <c r="BF185" s="176"/>
      <c r="BG185" s="176"/>
      <c r="BH185" s="176"/>
      <c r="BI185" s="176"/>
    </row>
    <row r="186" spans="2:61" s="174" customFormat="1" ht="19.5" customHeight="1" x14ac:dyDescent="0.15">
      <c r="B186" s="179">
        <v>16</v>
      </c>
      <c r="C186" s="331" t="s">
        <v>36</v>
      </c>
      <c r="D186" s="332"/>
      <c r="E186" s="332"/>
      <c r="F186" s="332"/>
      <c r="G186" s="332"/>
      <c r="H186" s="332"/>
      <c r="I186" s="332"/>
      <c r="J186" s="332"/>
      <c r="K186" s="332"/>
      <c r="L186" s="332"/>
      <c r="M186" s="332"/>
      <c r="N186" s="332"/>
      <c r="O186" s="332"/>
      <c r="P186" s="332"/>
      <c r="Q186" s="332"/>
      <c r="R186" s="341"/>
      <c r="S186" s="181" t="s">
        <v>11</v>
      </c>
      <c r="T186" s="246">
        <v>2</v>
      </c>
      <c r="U186" s="246"/>
      <c r="V186" s="280"/>
      <c r="W186" s="281"/>
      <c r="X186" s="282"/>
      <c r="Y186" s="212">
        <v>115</v>
      </c>
      <c r="Z186" s="331" t="s">
        <v>224</v>
      </c>
      <c r="AA186" s="332"/>
      <c r="AB186" s="332"/>
      <c r="AC186" s="332"/>
      <c r="AD186" s="332"/>
      <c r="AE186" s="332"/>
      <c r="AF186" s="332"/>
      <c r="AG186" s="332"/>
      <c r="AH186" s="332"/>
      <c r="AI186" s="332"/>
      <c r="AJ186" s="332"/>
      <c r="AK186" s="332"/>
      <c r="AL186" s="332"/>
      <c r="AM186" s="332"/>
      <c r="AN186" s="332"/>
      <c r="AO186" s="332"/>
      <c r="AP186" s="181" t="s">
        <v>6</v>
      </c>
      <c r="AQ186" s="246">
        <v>3</v>
      </c>
      <c r="AR186" s="246"/>
      <c r="AS186" s="280"/>
      <c r="AT186" s="281"/>
      <c r="AU186" s="282"/>
      <c r="AW186" s="176"/>
      <c r="AX186" s="368"/>
      <c r="AY186" s="176"/>
      <c r="AZ186" s="176"/>
      <c r="BA186" s="176"/>
      <c r="BB186" s="176"/>
      <c r="BC186" s="176"/>
      <c r="BD186" s="176"/>
      <c r="BE186" s="176"/>
      <c r="BF186" s="176"/>
      <c r="BG186" s="176"/>
      <c r="BH186" s="176"/>
      <c r="BI186" s="175"/>
    </row>
    <row r="187" spans="2:61" s="174" customFormat="1" ht="19.5" customHeight="1" x14ac:dyDescent="0.15">
      <c r="B187" s="179">
        <v>17</v>
      </c>
      <c r="C187" s="331" t="s">
        <v>270</v>
      </c>
      <c r="D187" s="332"/>
      <c r="E187" s="332"/>
      <c r="F187" s="332"/>
      <c r="G187" s="332"/>
      <c r="H187" s="332"/>
      <c r="I187" s="332"/>
      <c r="J187" s="332"/>
      <c r="K187" s="332"/>
      <c r="L187" s="332"/>
      <c r="M187" s="332"/>
      <c r="N187" s="332"/>
      <c r="O187" s="332"/>
      <c r="P187" s="332"/>
      <c r="Q187" s="332"/>
      <c r="R187" s="341"/>
      <c r="S187" s="181" t="s">
        <v>12</v>
      </c>
      <c r="T187" s="246">
        <v>2</v>
      </c>
      <c r="U187" s="246"/>
      <c r="V187" s="280"/>
      <c r="W187" s="281"/>
      <c r="X187" s="282"/>
      <c r="Y187" s="212">
        <v>116</v>
      </c>
      <c r="Z187" s="278" t="s">
        <v>31</v>
      </c>
      <c r="AA187" s="279"/>
      <c r="AB187" s="279"/>
      <c r="AC187" s="279"/>
      <c r="AD187" s="279"/>
      <c r="AE187" s="279"/>
      <c r="AF187" s="279"/>
      <c r="AG187" s="279"/>
      <c r="AH187" s="279"/>
      <c r="AI187" s="279"/>
      <c r="AJ187" s="279"/>
      <c r="AK187" s="279"/>
      <c r="AL187" s="279"/>
      <c r="AM187" s="279"/>
      <c r="AN187" s="279"/>
      <c r="AO187" s="279"/>
      <c r="AP187" s="180" t="s">
        <v>16</v>
      </c>
      <c r="AQ187" s="246">
        <v>3</v>
      </c>
      <c r="AR187" s="246"/>
      <c r="AS187" s="280"/>
      <c r="AT187" s="281"/>
      <c r="AU187" s="282"/>
      <c r="AW187" s="176"/>
      <c r="AX187" s="368"/>
      <c r="AY187" s="176"/>
      <c r="AZ187" s="176"/>
      <c r="BA187" s="176"/>
      <c r="BB187" s="176"/>
      <c r="BC187" s="176"/>
      <c r="BD187" s="176"/>
      <c r="BE187" s="176"/>
      <c r="BF187" s="176"/>
      <c r="BG187" s="176"/>
      <c r="BH187" s="176"/>
      <c r="BI187" s="176"/>
    </row>
    <row r="188" spans="2:61" s="174" customFormat="1" ht="19.5" customHeight="1" x14ac:dyDescent="0.15">
      <c r="B188" s="179">
        <v>18</v>
      </c>
      <c r="C188" s="331" t="s">
        <v>48</v>
      </c>
      <c r="D188" s="332"/>
      <c r="E188" s="332"/>
      <c r="F188" s="332"/>
      <c r="G188" s="332"/>
      <c r="H188" s="332"/>
      <c r="I188" s="332"/>
      <c r="J188" s="332"/>
      <c r="K188" s="332"/>
      <c r="L188" s="332"/>
      <c r="M188" s="332"/>
      <c r="N188" s="332"/>
      <c r="O188" s="332"/>
      <c r="P188" s="332"/>
      <c r="Q188" s="332"/>
      <c r="R188" s="341"/>
      <c r="S188" s="181" t="s">
        <v>14</v>
      </c>
      <c r="T188" s="246">
        <v>2</v>
      </c>
      <c r="U188" s="246"/>
      <c r="V188" s="280"/>
      <c r="W188" s="281"/>
      <c r="X188" s="282"/>
      <c r="Y188" s="212">
        <v>117</v>
      </c>
      <c r="Z188" s="331" t="s">
        <v>234</v>
      </c>
      <c r="AA188" s="332"/>
      <c r="AB188" s="332"/>
      <c r="AC188" s="332"/>
      <c r="AD188" s="332"/>
      <c r="AE188" s="332"/>
      <c r="AF188" s="332"/>
      <c r="AG188" s="332"/>
      <c r="AH188" s="332"/>
      <c r="AI188" s="332"/>
      <c r="AJ188" s="332"/>
      <c r="AK188" s="332"/>
      <c r="AL188" s="332"/>
      <c r="AM188" s="332"/>
      <c r="AN188" s="332"/>
      <c r="AO188" s="332"/>
      <c r="AP188" s="181" t="s">
        <v>6</v>
      </c>
      <c r="AQ188" s="246">
        <v>2</v>
      </c>
      <c r="AR188" s="246"/>
      <c r="AS188" s="280"/>
      <c r="AT188" s="281"/>
      <c r="AU188" s="282"/>
      <c r="AW188" s="176"/>
      <c r="AX188" s="176"/>
      <c r="AY188" s="176"/>
      <c r="AZ188" s="176"/>
      <c r="BA188" s="176"/>
      <c r="BB188" s="176"/>
      <c r="BC188" s="176"/>
      <c r="BD188" s="176"/>
      <c r="BE188" s="176"/>
      <c r="BF188" s="176"/>
      <c r="BG188" s="176"/>
      <c r="BH188" s="176"/>
      <c r="BI188" s="176"/>
    </row>
    <row r="189" spans="2:61" s="174" customFormat="1" ht="19.5" customHeight="1" x14ac:dyDescent="0.15">
      <c r="B189" s="179">
        <v>19</v>
      </c>
      <c r="C189" s="331" t="s">
        <v>49</v>
      </c>
      <c r="D189" s="332"/>
      <c r="E189" s="332"/>
      <c r="F189" s="332"/>
      <c r="G189" s="332"/>
      <c r="H189" s="332"/>
      <c r="I189" s="332"/>
      <c r="J189" s="332"/>
      <c r="K189" s="332"/>
      <c r="L189" s="332"/>
      <c r="M189" s="332"/>
      <c r="N189" s="332"/>
      <c r="O189" s="332"/>
      <c r="P189" s="332"/>
      <c r="Q189" s="332"/>
      <c r="R189" s="341"/>
      <c r="S189" s="181" t="s">
        <v>16</v>
      </c>
      <c r="T189" s="246">
        <v>2</v>
      </c>
      <c r="U189" s="246"/>
      <c r="V189" s="280"/>
      <c r="W189" s="281"/>
      <c r="X189" s="282"/>
      <c r="Y189" s="212">
        <v>118</v>
      </c>
      <c r="Z189" s="331" t="s">
        <v>225</v>
      </c>
      <c r="AA189" s="332"/>
      <c r="AB189" s="332"/>
      <c r="AC189" s="332"/>
      <c r="AD189" s="332"/>
      <c r="AE189" s="332"/>
      <c r="AF189" s="332"/>
      <c r="AG189" s="332"/>
      <c r="AH189" s="332"/>
      <c r="AI189" s="332"/>
      <c r="AJ189" s="332"/>
      <c r="AK189" s="332"/>
      <c r="AL189" s="332"/>
      <c r="AM189" s="332"/>
      <c r="AN189" s="332"/>
      <c r="AO189" s="332"/>
      <c r="AP189" s="181" t="s">
        <v>6</v>
      </c>
      <c r="AQ189" s="246">
        <v>2</v>
      </c>
      <c r="AR189" s="246"/>
      <c r="AS189" s="280"/>
      <c r="AT189" s="281"/>
      <c r="AU189" s="282"/>
      <c r="AW189" s="176"/>
      <c r="AX189" s="176"/>
      <c r="AY189" s="176"/>
      <c r="AZ189" s="176"/>
      <c r="BA189" s="176"/>
      <c r="BB189" s="176"/>
      <c r="BC189" s="176"/>
      <c r="BD189" s="176"/>
      <c r="BE189" s="176"/>
      <c r="BF189" s="176"/>
      <c r="BG189" s="176"/>
      <c r="BH189" s="176"/>
      <c r="BI189" s="198"/>
    </row>
    <row r="190" spans="2:61" s="174" customFormat="1" ht="19.5" customHeight="1" x14ac:dyDescent="0.15">
      <c r="B190" s="179">
        <v>20</v>
      </c>
      <c r="C190" s="331" t="s">
        <v>26</v>
      </c>
      <c r="D190" s="332"/>
      <c r="E190" s="332"/>
      <c r="F190" s="332"/>
      <c r="G190" s="332"/>
      <c r="H190" s="332"/>
      <c r="I190" s="332"/>
      <c r="J190" s="332"/>
      <c r="K190" s="332"/>
      <c r="L190" s="332"/>
      <c r="M190" s="332"/>
      <c r="N190" s="332"/>
      <c r="O190" s="332"/>
      <c r="P190" s="332"/>
      <c r="Q190" s="332"/>
      <c r="R190" s="341"/>
      <c r="S190" s="181" t="s">
        <v>4</v>
      </c>
      <c r="T190" s="246">
        <v>2</v>
      </c>
      <c r="U190" s="246"/>
      <c r="V190" s="280"/>
      <c r="W190" s="281"/>
      <c r="X190" s="282"/>
      <c r="Y190" s="212">
        <v>119</v>
      </c>
      <c r="Z190" s="331" t="s">
        <v>226</v>
      </c>
      <c r="AA190" s="332"/>
      <c r="AB190" s="332"/>
      <c r="AC190" s="332"/>
      <c r="AD190" s="332"/>
      <c r="AE190" s="332"/>
      <c r="AF190" s="332"/>
      <c r="AG190" s="332"/>
      <c r="AH190" s="332"/>
      <c r="AI190" s="332"/>
      <c r="AJ190" s="332"/>
      <c r="AK190" s="332"/>
      <c r="AL190" s="332"/>
      <c r="AM190" s="332"/>
      <c r="AN190" s="332"/>
      <c r="AO190" s="332"/>
      <c r="AP190" s="181" t="s">
        <v>6</v>
      </c>
      <c r="AQ190" s="246">
        <v>3</v>
      </c>
      <c r="AR190" s="246"/>
      <c r="AS190" s="280"/>
      <c r="AT190" s="281"/>
      <c r="AU190" s="282"/>
      <c r="AW190" s="176"/>
      <c r="AX190" s="176"/>
      <c r="AY190" s="176"/>
      <c r="AZ190" s="176"/>
      <c r="BA190" s="176"/>
      <c r="BB190" s="176"/>
      <c r="BC190" s="176"/>
      <c r="BD190" s="176"/>
      <c r="BE190" s="176"/>
      <c r="BF190" s="176"/>
      <c r="BG190" s="176"/>
      <c r="BH190" s="176"/>
      <c r="BI190" s="176"/>
    </row>
    <row r="191" spans="2:61" s="174" customFormat="1" ht="19.5" customHeight="1" x14ac:dyDescent="0.15">
      <c r="B191" s="179">
        <v>21</v>
      </c>
      <c r="C191" s="331" t="s">
        <v>227</v>
      </c>
      <c r="D191" s="332"/>
      <c r="E191" s="332"/>
      <c r="F191" s="332"/>
      <c r="G191" s="332"/>
      <c r="H191" s="332"/>
      <c r="I191" s="332"/>
      <c r="J191" s="332"/>
      <c r="K191" s="332"/>
      <c r="L191" s="332"/>
      <c r="M191" s="332"/>
      <c r="N191" s="332"/>
      <c r="O191" s="332"/>
      <c r="P191" s="332"/>
      <c r="Q191" s="332"/>
      <c r="R191" s="341"/>
      <c r="S191" s="181" t="s">
        <v>8</v>
      </c>
      <c r="T191" s="246">
        <v>2</v>
      </c>
      <c r="U191" s="246"/>
      <c r="V191" s="280"/>
      <c r="W191" s="281"/>
      <c r="X191" s="282"/>
      <c r="Y191" s="212">
        <v>120</v>
      </c>
      <c r="Z191" s="331" t="s">
        <v>238</v>
      </c>
      <c r="AA191" s="332"/>
      <c r="AB191" s="332"/>
      <c r="AC191" s="332"/>
      <c r="AD191" s="332"/>
      <c r="AE191" s="332"/>
      <c r="AF191" s="332"/>
      <c r="AG191" s="332"/>
      <c r="AH191" s="332"/>
      <c r="AI191" s="332"/>
      <c r="AJ191" s="332"/>
      <c r="AK191" s="332"/>
      <c r="AL191" s="332"/>
      <c r="AM191" s="332"/>
      <c r="AN191" s="332"/>
      <c r="AO191" s="332"/>
      <c r="AP191" s="181" t="s">
        <v>6</v>
      </c>
      <c r="AQ191" s="246">
        <v>2</v>
      </c>
      <c r="AR191" s="246"/>
      <c r="AS191" s="280"/>
      <c r="AT191" s="281"/>
      <c r="AU191" s="282"/>
      <c r="AW191" s="176"/>
      <c r="AX191" s="176"/>
      <c r="AY191" s="176"/>
      <c r="AZ191" s="176"/>
      <c r="BA191" s="176"/>
      <c r="BB191" s="176"/>
      <c r="BC191" s="176"/>
      <c r="BD191" s="176"/>
      <c r="BE191" s="176"/>
      <c r="BF191" s="176"/>
      <c r="BG191" s="176"/>
      <c r="BH191" s="176"/>
      <c r="BI191" s="176"/>
    </row>
    <row r="192" spans="2:61" s="174" customFormat="1" ht="19.5" customHeight="1" x14ac:dyDescent="0.15">
      <c r="B192" s="179">
        <v>22</v>
      </c>
      <c r="C192" s="331" t="s">
        <v>13</v>
      </c>
      <c r="D192" s="332"/>
      <c r="E192" s="332"/>
      <c r="F192" s="332"/>
      <c r="G192" s="332"/>
      <c r="H192" s="332"/>
      <c r="I192" s="332"/>
      <c r="J192" s="332"/>
      <c r="K192" s="332"/>
      <c r="L192" s="332"/>
      <c r="M192" s="332"/>
      <c r="N192" s="332"/>
      <c r="O192" s="332"/>
      <c r="P192" s="332"/>
      <c r="Q192" s="332"/>
      <c r="R192" s="341"/>
      <c r="S192" s="181" t="s">
        <v>4</v>
      </c>
      <c r="T192" s="246">
        <v>2</v>
      </c>
      <c r="U192" s="246"/>
      <c r="V192" s="280"/>
      <c r="W192" s="281"/>
      <c r="X192" s="282"/>
      <c r="Y192" s="212">
        <v>121</v>
      </c>
      <c r="Z192" s="331" t="s">
        <v>206</v>
      </c>
      <c r="AA192" s="332"/>
      <c r="AB192" s="332"/>
      <c r="AC192" s="332"/>
      <c r="AD192" s="332"/>
      <c r="AE192" s="332"/>
      <c r="AF192" s="332"/>
      <c r="AG192" s="332"/>
      <c r="AH192" s="332"/>
      <c r="AI192" s="332"/>
      <c r="AJ192" s="332"/>
      <c r="AK192" s="332"/>
      <c r="AL192" s="332"/>
      <c r="AM192" s="332"/>
      <c r="AN192" s="332"/>
      <c r="AO192" s="332"/>
      <c r="AP192" s="181" t="s">
        <v>6</v>
      </c>
      <c r="AQ192" s="246">
        <v>3</v>
      </c>
      <c r="AR192" s="246"/>
      <c r="AS192" s="280"/>
      <c r="AT192" s="281"/>
      <c r="AU192" s="282"/>
      <c r="AW192" s="176"/>
      <c r="AX192" s="176"/>
      <c r="AY192" s="176"/>
      <c r="AZ192" s="176"/>
      <c r="BA192" s="176"/>
      <c r="BB192" s="176"/>
      <c r="BC192" s="176"/>
      <c r="BD192" s="176"/>
      <c r="BE192" s="176"/>
      <c r="BF192" s="176"/>
      <c r="BG192" s="176"/>
      <c r="BH192" s="176"/>
      <c r="BI192" s="176"/>
    </row>
    <row r="193" spans="2:97" s="174" customFormat="1" ht="19.5" customHeight="1" x14ac:dyDescent="0.15">
      <c r="B193" s="179">
        <v>23</v>
      </c>
      <c r="C193" s="331" t="s">
        <v>32</v>
      </c>
      <c r="D193" s="332"/>
      <c r="E193" s="332"/>
      <c r="F193" s="332"/>
      <c r="G193" s="332"/>
      <c r="H193" s="332"/>
      <c r="I193" s="332"/>
      <c r="J193" s="332"/>
      <c r="K193" s="332"/>
      <c r="L193" s="332"/>
      <c r="M193" s="332"/>
      <c r="N193" s="332"/>
      <c r="O193" s="332"/>
      <c r="P193" s="332"/>
      <c r="Q193" s="332"/>
      <c r="R193" s="341"/>
      <c r="S193" s="181" t="s">
        <v>9</v>
      </c>
      <c r="T193" s="246">
        <v>2</v>
      </c>
      <c r="U193" s="246"/>
      <c r="V193" s="280"/>
      <c r="W193" s="281"/>
      <c r="X193" s="282"/>
      <c r="Y193" s="212">
        <v>122</v>
      </c>
      <c r="Z193" s="278" t="s">
        <v>184</v>
      </c>
      <c r="AA193" s="279"/>
      <c r="AB193" s="279"/>
      <c r="AC193" s="279"/>
      <c r="AD193" s="279"/>
      <c r="AE193" s="279"/>
      <c r="AF193" s="279"/>
      <c r="AG193" s="279"/>
      <c r="AH193" s="279"/>
      <c r="AI193" s="279"/>
      <c r="AJ193" s="279"/>
      <c r="AK193" s="279"/>
      <c r="AL193" s="279"/>
      <c r="AM193" s="279"/>
      <c r="AN193" s="279"/>
      <c r="AO193" s="279"/>
      <c r="AP193" s="180" t="s">
        <v>16</v>
      </c>
      <c r="AQ193" s="246">
        <v>3</v>
      </c>
      <c r="AR193" s="246"/>
      <c r="AS193" s="441"/>
      <c r="AT193" s="442"/>
      <c r="AU193" s="443"/>
      <c r="AW193" s="176"/>
      <c r="AX193" s="176"/>
      <c r="AY193" s="176"/>
      <c r="AZ193" s="176"/>
      <c r="BA193" s="176"/>
      <c r="BB193" s="176"/>
      <c r="BC193" s="176"/>
      <c r="BD193" s="176"/>
      <c r="BE193" s="176"/>
      <c r="BF193" s="176"/>
      <c r="BG193" s="176"/>
      <c r="BH193" s="176"/>
      <c r="BI193" s="176"/>
    </row>
    <row r="194" spans="2:97" s="174" customFormat="1" ht="19.5" customHeight="1" thickBot="1" x14ac:dyDescent="0.2">
      <c r="B194" s="179">
        <v>24</v>
      </c>
      <c r="C194" s="331" t="s">
        <v>198</v>
      </c>
      <c r="D194" s="332"/>
      <c r="E194" s="332"/>
      <c r="F194" s="332"/>
      <c r="G194" s="332"/>
      <c r="H194" s="332"/>
      <c r="I194" s="332"/>
      <c r="J194" s="332"/>
      <c r="K194" s="332"/>
      <c r="L194" s="332"/>
      <c r="M194" s="332"/>
      <c r="N194" s="332"/>
      <c r="O194" s="332"/>
      <c r="P194" s="332"/>
      <c r="Q194" s="332"/>
      <c r="R194" s="341"/>
      <c r="S194" s="181" t="s">
        <v>9</v>
      </c>
      <c r="T194" s="246">
        <v>2</v>
      </c>
      <c r="U194" s="246"/>
      <c r="V194" s="280"/>
      <c r="W194" s="281"/>
      <c r="X194" s="282"/>
      <c r="Y194" s="241">
        <v>123</v>
      </c>
      <c r="Z194" s="338" t="s">
        <v>127</v>
      </c>
      <c r="AA194" s="339"/>
      <c r="AB194" s="339"/>
      <c r="AC194" s="339"/>
      <c r="AD194" s="339"/>
      <c r="AE194" s="339"/>
      <c r="AF194" s="339"/>
      <c r="AG194" s="339"/>
      <c r="AH194" s="339"/>
      <c r="AI194" s="339"/>
      <c r="AJ194" s="339"/>
      <c r="AK194" s="339"/>
      <c r="AL194" s="339"/>
      <c r="AM194" s="339"/>
      <c r="AN194" s="339"/>
      <c r="AO194" s="339"/>
      <c r="AP194" s="184" t="s">
        <v>6</v>
      </c>
      <c r="AQ194" s="247">
        <v>2</v>
      </c>
      <c r="AR194" s="247"/>
      <c r="AS194" s="385"/>
      <c r="AT194" s="386"/>
      <c r="AU194" s="387"/>
      <c r="AW194" s="176"/>
      <c r="AX194" s="176"/>
      <c r="AY194" s="176"/>
      <c r="AZ194" s="176"/>
      <c r="BA194" s="176"/>
      <c r="BB194" s="176"/>
      <c r="BC194" s="176"/>
      <c r="BD194" s="176"/>
      <c r="BE194" s="176"/>
      <c r="BF194" s="176"/>
      <c r="BG194" s="176"/>
      <c r="BH194" s="176"/>
      <c r="BI194" s="176"/>
    </row>
    <row r="195" spans="2:97" s="174" customFormat="1" ht="19.5" customHeight="1" x14ac:dyDescent="0.15">
      <c r="B195" s="179">
        <v>25</v>
      </c>
      <c r="C195" s="331" t="s">
        <v>39</v>
      </c>
      <c r="D195" s="332"/>
      <c r="E195" s="332"/>
      <c r="F195" s="332"/>
      <c r="G195" s="332"/>
      <c r="H195" s="332"/>
      <c r="I195" s="332"/>
      <c r="J195" s="332"/>
      <c r="K195" s="332"/>
      <c r="L195" s="332"/>
      <c r="M195" s="332"/>
      <c r="N195" s="332"/>
      <c r="O195" s="332"/>
      <c r="P195" s="332"/>
      <c r="Q195" s="332"/>
      <c r="R195" s="341"/>
      <c r="S195" s="181" t="s">
        <v>11</v>
      </c>
      <c r="T195" s="246">
        <v>2</v>
      </c>
      <c r="U195" s="246"/>
      <c r="V195" s="280"/>
      <c r="W195" s="281"/>
      <c r="X195" s="282"/>
      <c r="Y195" s="266"/>
      <c r="Z195" s="506"/>
      <c r="AA195" s="507"/>
      <c r="AB195" s="507"/>
      <c r="AC195" s="507"/>
      <c r="AD195" s="507"/>
      <c r="AE195" s="507"/>
      <c r="AF195" s="507"/>
      <c r="AG195" s="507"/>
      <c r="AH195" s="507"/>
      <c r="AI195" s="507"/>
      <c r="AJ195" s="507"/>
      <c r="AK195" s="507"/>
      <c r="AL195" s="507"/>
      <c r="AM195" s="507"/>
      <c r="AN195" s="507"/>
      <c r="AO195" s="507"/>
      <c r="AP195" s="267"/>
      <c r="AQ195" s="251"/>
      <c r="AR195" s="251"/>
      <c r="AS195" s="437"/>
      <c r="AT195" s="438"/>
      <c r="AU195" s="439"/>
      <c r="AW195" s="176"/>
      <c r="AX195" s="176"/>
      <c r="AY195" s="176"/>
      <c r="AZ195" s="176"/>
      <c r="BA195" s="176"/>
      <c r="BB195" s="176"/>
      <c r="BC195" s="176"/>
      <c r="BD195" s="176"/>
      <c r="BE195" s="176"/>
      <c r="BF195" s="176"/>
      <c r="BG195" s="176"/>
      <c r="BH195" s="176"/>
      <c r="BI195" s="198"/>
    </row>
    <row r="196" spans="2:97" s="174" customFormat="1" ht="19.5" customHeight="1" x14ac:dyDescent="0.15">
      <c r="B196" s="187">
        <v>26</v>
      </c>
      <c r="C196" s="331" t="s">
        <v>197</v>
      </c>
      <c r="D196" s="332"/>
      <c r="E196" s="332"/>
      <c r="F196" s="332"/>
      <c r="G196" s="332"/>
      <c r="H196" s="332"/>
      <c r="I196" s="332"/>
      <c r="J196" s="332"/>
      <c r="K196" s="332"/>
      <c r="L196" s="332"/>
      <c r="M196" s="332"/>
      <c r="N196" s="332"/>
      <c r="O196" s="332"/>
      <c r="P196" s="332"/>
      <c r="Q196" s="332"/>
      <c r="R196" s="341"/>
      <c r="S196" s="185" t="s">
        <v>9</v>
      </c>
      <c r="T196" s="246">
        <v>4</v>
      </c>
      <c r="U196" s="246"/>
      <c r="V196" s="280"/>
      <c r="W196" s="281"/>
      <c r="X196" s="282"/>
      <c r="Y196" s="268"/>
      <c r="Z196" s="327"/>
      <c r="AA196" s="328"/>
      <c r="AB196" s="328"/>
      <c r="AC196" s="328"/>
      <c r="AD196" s="328"/>
      <c r="AE196" s="328"/>
      <c r="AF196" s="328"/>
      <c r="AG196" s="328"/>
      <c r="AH196" s="328"/>
      <c r="AI196" s="328"/>
      <c r="AJ196" s="328"/>
      <c r="AK196" s="328"/>
      <c r="AL196" s="328"/>
      <c r="AM196" s="328"/>
      <c r="AN196" s="328"/>
      <c r="AO196" s="328"/>
      <c r="AP196" s="269"/>
      <c r="AQ196" s="250"/>
      <c r="AR196" s="250"/>
      <c r="AS196" s="449"/>
      <c r="AT196" s="450"/>
      <c r="AU196" s="451"/>
      <c r="AW196" s="368"/>
      <c r="AX196" s="176"/>
      <c r="AY196" s="176"/>
      <c r="AZ196" s="176"/>
      <c r="BA196" s="176"/>
      <c r="BB196" s="176"/>
      <c r="BC196" s="176"/>
      <c r="BD196" s="176"/>
      <c r="BE196" s="176"/>
      <c r="BF196" s="176"/>
      <c r="BG196" s="176"/>
      <c r="BH196" s="176"/>
      <c r="BI196" s="176"/>
    </row>
    <row r="197" spans="2:97" s="174" customFormat="1" ht="19.5" customHeight="1" x14ac:dyDescent="0.15">
      <c r="B197" s="179">
        <v>27</v>
      </c>
      <c r="C197" s="331" t="s">
        <v>157</v>
      </c>
      <c r="D197" s="332"/>
      <c r="E197" s="332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41"/>
      <c r="S197" s="181" t="s">
        <v>4</v>
      </c>
      <c r="T197" s="246">
        <v>2</v>
      </c>
      <c r="U197" s="246"/>
      <c r="V197" s="280"/>
      <c r="W197" s="281"/>
      <c r="X197" s="282"/>
      <c r="Y197" s="268"/>
      <c r="Z197" s="327"/>
      <c r="AA197" s="328"/>
      <c r="AB197" s="328"/>
      <c r="AC197" s="328"/>
      <c r="AD197" s="328"/>
      <c r="AE197" s="328"/>
      <c r="AF197" s="328"/>
      <c r="AG197" s="328"/>
      <c r="AH197" s="328"/>
      <c r="AI197" s="328"/>
      <c r="AJ197" s="328"/>
      <c r="AK197" s="328"/>
      <c r="AL197" s="328"/>
      <c r="AM197" s="328"/>
      <c r="AN197" s="328"/>
      <c r="AO197" s="328"/>
      <c r="AP197" s="269"/>
      <c r="AQ197" s="250"/>
      <c r="AR197" s="250"/>
      <c r="AS197" s="280"/>
      <c r="AT197" s="281"/>
      <c r="AU197" s="282"/>
      <c r="AW197" s="368"/>
      <c r="AX197" s="176"/>
      <c r="AY197" s="176"/>
      <c r="AZ197" s="176"/>
      <c r="BA197" s="176"/>
      <c r="BB197" s="176"/>
      <c r="BC197" s="176"/>
      <c r="BD197" s="176"/>
      <c r="BE197" s="176"/>
      <c r="BF197" s="176"/>
      <c r="BG197" s="176"/>
      <c r="BH197" s="176"/>
      <c r="BI197" s="176"/>
    </row>
    <row r="198" spans="2:97" s="174" customFormat="1" ht="19.5" customHeight="1" x14ac:dyDescent="0.15">
      <c r="B198" s="179">
        <v>28</v>
      </c>
      <c r="C198" s="331" t="s">
        <v>49</v>
      </c>
      <c r="D198" s="332"/>
      <c r="E198" s="332"/>
      <c r="F198" s="332"/>
      <c r="G198" s="332"/>
      <c r="H198" s="332"/>
      <c r="I198" s="332"/>
      <c r="J198" s="332"/>
      <c r="K198" s="332"/>
      <c r="L198" s="332"/>
      <c r="M198" s="332"/>
      <c r="N198" s="332"/>
      <c r="O198" s="332"/>
      <c r="P198" s="332"/>
      <c r="Q198" s="332"/>
      <c r="R198" s="341"/>
      <c r="S198" s="181" t="s">
        <v>16</v>
      </c>
      <c r="T198" s="246">
        <v>2</v>
      </c>
      <c r="U198" s="246"/>
      <c r="V198" s="280"/>
      <c r="W198" s="281"/>
      <c r="X198" s="282"/>
      <c r="Y198" s="268"/>
      <c r="Z198" s="327"/>
      <c r="AA198" s="328"/>
      <c r="AB198" s="328"/>
      <c r="AC198" s="328"/>
      <c r="AD198" s="328"/>
      <c r="AE198" s="328"/>
      <c r="AF198" s="328"/>
      <c r="AG198" s="328"/>
      <c r="AH198" s="328"/>
      <c r="AI198" s="328"/>
      <c r="AJ198" s="328"/>
      <c r="AK198" s="328"/>
      <c r="AL198" s="328"/>
      <c r="AM198" s="328"/>
      <c r="AN198" s="328"/>
      <c r="AO198" s="328"/>
      <c r="AP198" s="269"/>
      <c r="AQ198" s="250"/>
      <c r="AR198" s="250"/>
      <c r="AS198" s="280"/>
      <c r="AT198" s="281"/>
      <c r="AU198" s="282"/>
      <c r="AW198" s="176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</row>
    <row r="199" spans="2:97" s="174" customFormat="1" ht="19.5" customHeight="1" thickBot="1" x14ac:dyDescent="0.2">
      <c r="B199" s="215">
        <v>29</v>
      </c>
      <c r="C199" s="338" t="s">
        <v>126</v>
      </c>
      <c r="D199" s="339"/>
      <c r="E199" s="339"/>
      <c r="F199" s="339"/>
      <c r="G199" s="339"/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40"/>
      <c r="S199" s="184" t="s">
        <v>4</v>
      </c>
      <c r="T199" s="247">
        <v>2</v>
      </c>
      <c r="U199" s="247"/>
      <c r="V199" s="441"/>
      <c r="W199" s="442"/>
      <c r="X199" s="443"/>
      <c r="Y199" s="268"/>
      <c r="Z199" s="327"/>
      <c r="AA199" s="328"/>
      <c r="AB199" s="328"/>
      <c r="AC199" s="328"/>
      <c r="AD199" s="328"/>
      <c r="AE199" s="328"/>
      <c r="AF199" s="328"/>
      <c r="AG199" s="328"/>
      <c r="AH199" s="328"/>
      <c r="AI199" s="328"/>
      <c r="AJ199" s="328"/>
      <c r="AK199" s="328"/>
      <c r="AL199" s="328"/>
      <c r="AM199" s="328"/>
      <c r="AN199" s="328"/>
      <c r="AO199" s="328"/>
      <c r="AP199" s="269"/>
      <c r="AQ199" s="250"/>
      <c r="AR199" s="250"/>
      <c r="AS199" s="280"/>
      <c r="AT199" s="281"/>
      <c r="AU199" s="282"/>
      <c r="AW199" s="176"/>
      <c r="AX199" s="176"/>
      <c r="AY199" s="176"/>
      <c r="AZ199" s="176"/>
      <c r="BA199" s="176"/>
      <c r="BB199" s="176"/>
      <c r="BC199" s="176"/>
      <c r="BD199" s="176"/>
      <c r="BE199" s="176"/>
      <c r="BF199" s="176"/>
      <c r="BG199" s="176"/>
      <c r="BH199" s="176"/>
      <c r="BI199" s="175"/>
    </row>
    <row r="200" spans="2:97" s="174" customFormat="1" ht="19.5" customHeight="1" x14ac:dyDescent="0.15">
      <c r="B200" s="251"/>
      <c r="C200" s="333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252"/>
      <c r="T200" s="265"/>
      <c r="U200" s="265"/>
      <c r="V200" s="335"/>
      <c r="W200" s="336"/>
      <c r="X200" s="337"/>
      <c r="Y200" s="268"/>
      <c r="Z200" s="327"/>
      <c r="AA200" s="328"/>
      <c r="AB200" s="328"/>
      <c r="AC200" s="328"/>
      <c r="AD200" s="328"/>
      <c r="AE200" s="328"/>
      <c r="AF200" s="328"/>
      <c r="AG200" s="328"/>
      <c r="AH200" s="328"/>
      <c r="AI200" s="328"/>
      <c r="AJ200" s="328"/>
      <c r="AK200" s="328"/>
      <c r="AL200" s="328"/>
      <c r="AM200" s="328"/>
      <c r="AN200" s="328"/>
      <c r="AO200" s="328"/>
      <c r="AP200" s="269"/>
      <c r="AQ200" s="250"/>
      <c r="AR200" s="250"/>
      <c r="AS200" s="280"/>
      <c r="AT200" s="281"/>
      <c r="AU200" s="282"/>
      <c r="AW200" s="176"/>
      <c r="AX200" s="188"/>
      <c r="AY200" s="188"/>
      <c r="AZ200" s="188"/>
      <c r="BA200" s="188"/>
      <c r="BB200" s="188"/>
      <c r="BC200" s="188"/>
      <c r="BD200" s="188"/>
      <c r="BE200" s="188"/>
      <c r="BF200" s="188"/>
      <c r="BG200" s="188"/>
      <c r="BH200" s="188"/>
      <c r="BI200" s="175"/>
      <c r="BN200" s="214"/>
      <c r="BO200" s="214"/>
      <c r="BP200" s="214"/>
      <c r="BQ200" s="214"/>
      <c r="BR200" s="214"/>
      <c r="BS200" s="214"/>
      <c r="BT200" s="214"/>
      <c r="BU200" s="216"/>
      <c r="BV200" s="216"/>
      <c r="BW200" s="216"/>
      <c r="BX200" s="216"/>
      <c r="BY200" s="210"/>
      <c r="BZ200" s="210"/>
      <c r="CA200" s="210"/>
      <c r="CB200" s="210"/>
      <c r="CC200" s="216"/>
      <c r="CD200" s="216"/>
      <c r="CE200" s="216"/>
      <c r="CF200" s="216"/>
      <c r="CG200" s="216"/>
      <c r="CH200" s="216"/>
      <c r="CI200" s="216"/>
      <c r="CJ200" s="216"/>
      <c r="CK200" s="216"/>
      <c r="CL200" s="217"/>
      <c r="CM200" s="217"/>
      <c r="CN200" s="217"/>
      <c r="CO200" s="217"/>
      <c r="CP200" s="188"/>
      <c r="CQ200" s="188"/>
      <c r="CR200" s="210"/>
      <c r="CS200" s="213"/>
    </row>
    <row r="201" spans="2:97" s="174" customFormat="1" ht="19.5" customHeight="1" x14ac:dyDescent="0.15">
      <c r="B201" s="250"/>
      <c r="C201" s="325"/>
      <c r="D201" s="326"/>
      <c r="E201" s="326"/>
      <c r="F201" s="326"/>
      <c r="G201" s="326"/>
      <c r="H201" s="326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253"/>
      <c r="T201" s="246"/>
      <c r="U201" s="246"/>
      <c r="V201" s="280"/>
      <c r="W201" s="281"/>
      <c r="X201" s="282"/>
      <c r="Y201" s="268"/>
      <c r="Z201" s="327"/>
      <c r="AA201" s="328"/>
      <c r="AB201" s="328"/>
      <c r="AC201" s="328"/>
      <c r="AD201" s="328"/>
      <c r="AE201" s="328"/>
      <c r="AF201" s="328"/>
      <c r="AG201" s="328"/>
      <c r="AH201" s="328"/>
      <c r="AI201" s="328"/>
      <c r="AJ201" s="328"/>
      <c r="AK201" s="328"/>
      <c r="AL201" s="328"/>
      <c r="AM201" s="328"/>
      <c r="AN201" s="328"/>
      <c r="AO201" s="328"/>
      <c r="AP201" s="269"/>
      <c r="AQ201" s="250"/>
      <c r="AR201" s="250"/>
      <c r="AS201" s="280"/>
      <c r="AT201" s="281"/>
      <c r="AU201" s="282"/>
      <c r="AW201" s="176"/>
      <c r="AX201" s="188"/>
      <c r="AY201" s="188"/>
      <c r="AZ201" s="188"/>
      <c r="BA201" s="188"/>
      <c r="BB201" s="188"/>
      <c r="BC201" s="188"/>
      <c r="BD201" s="188"/>
      <c r="BE201" s="188"/>
      <c r="BF201" s="188"/>
      <c r="BG201" s="188"/>
      <c r="BH201" s="188"/>
      <c r="BI201" s="175"/>
      <c r="BN201" s="214"/>
      <c r="BO201" s="214"/>
      <c r="BP201" s="214"/>
      <c r="BQ201" s="214"/>
      <c r="BR201" s="214"/>
      <c r="BS201" s="214"/>
      <c r="BT201" s="214"/>
      <c r="BU201" s="216"/>
      <c r="BV201" s="216"/>
      <c r="BW201" s="216"/>
      <c r="BX201" s="216"/>
      <c r="BY201" s="210"/>
      <c r="BZ201" s="210"/>
      <c r="CA201" s="210"/>
      <c r="CB201" s="210"/>
      <c r="CC201" s="216"/>
      <c r="CD201" s="216"/>
      <c r="CE201" s="216"/>
      <c r="CF201" s="216"/>
      <c r="CG201" s="216"/>
      <c r="CH201" s="216"/>
      <c r="CI201" s="216"/>
      <c r="CJ201" s="216"/>
      <c r="CK201" s="216"/>
      <c r="CL201" s="217"/>
      <c r="CM201" s="217"/>
      <c r="CN201" s="217"/>
      <c r="CO201" s="217"/>
      <c r="CP201" s="188"/>
      <c r="CQ201" s="188"/>
      <c r="CR201" s="210"/>
      <c r="CS201" s="213"/>
    </row>
    <row r="202" spans="2:97" s="174" customFormat="1" ht="19.5" customHeight="1" x14ac:dyDescent="0.15">
      <c r="B202" s="250"/>
      <c r="C202" s="325"/>
      <c r="D202" s="326"/>
      <c r="E202" s="326"/>
      <c r="F202" s="326"/>
      <c r="G202" s="326"/>
      <c r="H202" s="326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253"/>
      <c r="T202" s="246"/>
      <c r="U202" s="246"/>
      <c r="V202" s="280"/>
      <c r="W202" s="281"/>
      <c r="X202" s="282"/>
      <c r="Y202" s="268"/>
      <c r="Z202" s="327"/>
      <c r="AA202" s="328"/>
      <c r="AB202" s="328"/>
      <c r="AC202" s="328"/>
      <c r="AD202" s="328"/>
      <c r="AE202" s="328"/>
      <c r="AF202" s="328"/>
      <c r="AG202" s="328"/>
      <c r="AH202" s="328"/>
      <c r="AI202" s="328"/>
      <c r="AJ202" s="328"/>
      <c r="AK202" s="328"/>
      <c r="AL202" s="328"/>
      <c r="AM202" s="328"/>
      <c r="AN202" s="328"/>
      <c r="AO202" s="328"/>
      <c r="AP202" s="269"/>
      <c r="AQ202" s="250"/>
      <c r="AR202" s="250"/>
      <c r="AS202" s="280"/>
      <c r="AT202" s="281"/>
      <c r="AU202" s="282"/>
      <c r="AW202" s="176"/>
      <c r="AX202" s="188"/>
      <c r="AY202" s="188"/>
      <c r="AZ202" s="188"/>
      <c r="BA202" s="188"/>
      <c r="BB202" s="188"/>
      <c r="BC202" s="188"/>
      <c r="BD202" s="188"/>
      <c r="BE202" s="188"/>
      <c r="BF202" s="188"/>
      <c r="BG202" s="188"/>
      <c r="BH202" s="188"/>
      <c r="BI202" s="175"/>
      <c r="BN202" s="214"/>
      <c r="BO202" s="214"/>
      <c r="BP202" s="214"/>
      <c r="BQ202" s="214"/>
      <c r="BR202" s="214"/>
      <c r="BS202" s="214"/>
      <c r="BT202" s="214"/>
      <c r="BU202" s="216"/>
      <c r="BV202" s="216"/>
      <c r="BW202" s="216"/>
      <c r="BX202" s="216"/>
      <c r="BY202" s="210"/>
      <c r="BZ202" s="210"/>
      <c r="CA202" s="210"/>
      <c r="CB202" s="210"/>
      <c r="CC202" s="216"/>
      <c r="CD202" s="216"/>
      <c r="CE202" s="216"/>
      <c r="CF202" s="216"/>
      <c r="CG202" s="216"/>
      <c r="CH202" s="216"/>
      <c r="CI202" s="216"/>
      <c r="CJ202" s="216"/>
      <c r="CK202" s="216"/>
      <c r="CL202" s="217"/>
      <c r="CM202" s="217"/>
      <c r="CN202" s="217"/>
      <c r="CO202" s="217"/>
      <c r="CP202" s="188"/>
      <c r="CQ202" s="188"/>
      <c r="CR202" s="210"/>
      <c r="CS202" s="213"/>
    </row>
    <row r="203" spans="2:97" s="174" customFormat="1" ht="19.5" customHeight="1" x14ac:dyDescent="0.15">
      <c r="B203" s="250"/>
      <c r="C203" s="325"/>
      <c r="D203" s="326"/>
      <c r="E203" s="326"/>
      <c r="F203" s="326"/>
      <c r="G203" s="326"/>
      <c r="H203" s="326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253"/>
      <c r="T203" s="246"/>
      <c r="U203" s="246"/>
      <c r="V203" s="280"/>
      <c r="W203" s="281"/>
      <c r="X203" s="282"/>
      <c r="Y203" s="268"/>
      <c r="Z203" s="327"/>
      <c r="AA203" s="328"/>
      <c r="AB203" s="328"/>
      <c r="AC203" s="328"/>
      <c r="AD203" s="328"/>
      <c r="AE203" s="328"/>
      <c r="AF203" s="328"/>
      <c r="AG203" s="328"/>
      <c r="AH203" s="328"/>
      <c r="AI203" s="328"/>
      <c r="AJ203" s="328"/>
      <c r="AK203" s="328"/>
      <c r="AL203" s="328"/>
      <c r="AM203" s="328"/>
      <c r="AN203" s="328"/>
      <c r="AO203" s="328"/>
      <c r="AP203" s="269"/>
      <c r="AQ203" s="250"/>
      <c r="AR203" s="250"/>
      <c r="AS203" s="280"/>
      <c r="AT203" s="281"/>
      <c r="AU203" s="282"/>
      <c r="AW203" s="176"/>
      <c r="AX203" s="188"/>
      <c r="AY203" s="188"/>
      <c r="AZ203" s="188"/>
      <c r="BA203" s="188"/>
      <c r="BB203" s="188"/>
      <c r="BC203" s="188"/>
      <c r="BD203" s="188"/>
      <c r="BE203" s="188"/>
      <c r="BF203" s="188"/>
      <c r="BG203" s="188"/>
      <c r="BH203" s="188"/>
      <c r="BI203" s="175"/>
      <c r="BN203" s="214"/>
      <c r="BO203" s="214"/>
      <c r="BP203" s="214"/>
      <c r="BQ203" s="214"/>
      <c r="BR203" s="214"/>
      <c r="BS203" s="214"/>
      <c r="BT203" s="214"/>
      <c r="BU203" s="216"/>
      <c r="BV203" s="216"/>
      <c r="BW203" s="216"/>
      <c r="BX203" s="216"/>
      <c r="BY203" s="210"/>
      <c r="BZ203" s="210"/>
      <c r="CA203" s="210"/>
      <c r="CB203" s="210"/>
      <c r="CC203" s="216"/>
      <c r="CD203" s="216"/>
      <c r="CE203" s="216"/>
      <c r="CF203" s="216"/>
      <c r="CG203" s="216"/>
      <c r="CH203" s="216"/>
      <c r="CI203" s="216"/>
      <c r="CJ203" s="216"/>
      <c r="CK203" s="216"/>
      <c r="CL203" s="217"/>
      <c r="CM203" s="217"/>
      <c r="CN203" s="217"/>
      <c r="CO203" s="217"/>
      <c r="CP203" s="188"/>
      <c r="CQ203" s="188"/>
      <c r="CR203" s="210"/>
      <c r="CS203" s="213"/>
    </row>
    <row r="204" spans="2:97" s="174" customFormat="1" ht="19.5" customHeight="1" x14ac:dyDescent="0.15">
      <c r="B204" s="276">
        <f>SUM(T171:T203)</f>
        <v>60</v>
      </c>
      <c r="C204" s="277"/>
      <c r="D204" s="277"/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329" t="s">
        <v>180</v>
      </c>
      <c r="T204" s="330"/>
      <c r="U204" s="330"/>
      <c r="V204" s="330">
        <f>SUM(U171:U203)</f>
        <v>0</v>
      </c>
      <c r="W204" s="330"/>
      <c r="X204" s="186" t="s">
        <v>181</v>
      </c>
      <c r="Y204" s="276">
        <f>SUM(AQ171:AQ203)</f>
        <v>70</v>
      </c>
      <c r="Z204" s="277"/>
      <c r="AA204" s="277"/>
      <c r="AB204" s="277"/>
      <c r="AC204" s="277"/>
      <c r="AD204" s="277"/>
      <c r="AE204" s="277"/>
      <c r="AF204" s="277"/>
      <c r="AG204" s="277"/>
      <c r="AH204" s="277"/>
      <c r="AI204" s="277"/>
      <c r="AJ204" s="277"/>
      <c r="AK204" s="277"/>
      <c r="AL204" s="277"/>
      <c r="AM204" s="277"/>
      <c r="AN204" s="277"/>
      <c r="AO204" s="277"/>
      <c r="AP204" s="329" t="s">
        <v>180</v>
      </c>
      <c r="AQ204" s="330"/>
      <c r="AR204" s="330"/>
      <c r="AS204" s="361">
        <f>SUM(AR171:AR203)</f>
        <v>0</v>
      </c>
      <c r="AT204" s="361"/>
      <c r="AU204" s="204" t="s">
        <v>181</v>
      </c>
      <c r="AV204" s="218"/>
      <c r="AW204" s="176"/>
      <c r="AX204" s="188"/>
      <c r="AY204" s="188"/>
      <c r="AZ204" s="188"/>
      <c r="BA204" s="188"/>
      <c r="BB204" s="188"/>
      <c r="BC204" s="188"/>
      <c r="BD204" s="188"/>
      <c r="BE204" s="188"/>
      <c r="BF204" s="188"/>
      <c r="BG204" s="188"/>
      <c r="BH204" s="188"/>
      <c r="BI204" s="218"/>
      <c r="BN204" s="213"/>
      <c r="BO204" s="213"/>
      <c r="BP204" s="213"/>
      <c r="BQ204" s="213"/>
      <c r="BR204" s="213"/>
      <c r="BS204" s="210"/>
      <c r="BT204" s="210"/>
      <c r="BU204" s="210"/>
      <c r="BV204" s="210"/>
      <c r="BW204" s="210"/>
      <c r="BX204" s="210"/>
      <c r="BY204" s="210"/>
      <c r="BZ204" s="210"/>
      <c r="CA204" s="210"/>
      <c r="CB204" s="210"/>
      <c r="CC204" s="210"/>
      <c r="CD204" s="210"/>
      <c r="CE204" s="210"/>
      <c r="CF204" s="210"/>
      <c r="CG204" s="210"/>
      <c r="CH204" s="210"/>
      <c r="CI204" s="210"/>
      <c r="CJ204" s="210"/>
      <c r="CK204" s="210"/>
      <c r="CL204" s="210"/>
      <c r="CM204" s="210"/>
      <c r="CN204" s="210"/>
      <c r="CO204" s="210"/>
      <c r="CP204" s="210"/>
      <c r="CQ204" s="210"/>
      <c r="CR204" s="210"/>
      <c r="CS204" s="213"/>
    </row>
    <row r="205" spans="2:97" s="174" customFormat="1" ht="17.25" customHeight="1" x14ac:dyDescent="0.15">
      <c r="AW205" s="175"/>
      <c r="AX205" s="188"/>
      <c r="AY205" s="188"/>
      <c r="AZ205" s="188"/>
      <c r="BA205" s="188"/>
      <c r="BB205" s="188"/>
      <c r="BC205" s="188"/>
      <c r="BD205" s="188"/>
      <c r="BE205" s="188"/>
      <c r="BF205" s="188"/>
      <c r="BG205" s="188"/>
      <c r="BH205" s="188"/>
    </row>
    <row r="206" spans="2:97" s="130" customFormat="1" ht="19.5" customHeight="1" thickBot="1" x14ac:dyDescent="0.2">
      <c r="B206" s="323" t="s">
        <v>115</v>
      </c>
      <c r="C206" s="323"/>
      <c r="D206" s="323"/>
      <c r="E206" s="323"/>
      <c r="F206" s="323"/>
      <c r="G206" s="323"/>
      <c r="H206" s="323"/>
      <c r="I206" s="323"/>
      <c r="J206" s="323"/>
      <c r="K206" s="323"/>
      <c r="L206" s="323"/>
      <c r="M206" s="323"/>
      <c r="N206" s="323"/>
      <c r="O206" s="323"/>
      <c r="P206" s="323"/>
      <c r="Q206" s="323"/>
      <c r="R206" s="323"/>
      <c r="S206" s="323"/>
      <c r="T206" s="219"/>
      <c r="U206" s="219"/>
      <c r="V206" s="220"/>
      <c r="W206" s="173"/>
      <c r="X206" s="173"/>
      <c r="Y206" s="324" t="s">
        <v>165</v>
      </c>
      <c r="Z206" s="324"/>
      <c r="AA206" s="324"/>
      <c r="AB206" s="324"/>
      <c r="AC206" s="324"/>
      <c r="AD206" s="324"/>
      <c r="AE206" s="324"/>
      <c r="AF206" s="324"/>
      <c r="AG206" s="324"/>
      <c r="AH206" s="324"/>
      <c r="AI206" s="324"/>
      <c r="AJ206" s="324"/>
      <c r="AK206" s="324"/>
      <c r="AL206" s="324"/>
      <c r="AM206" s="324"/>
      <c r="AN206" s="324"/>
      <c r="AO206" s="192"/>
      <c r="AP206" s="192"/>
      <c r="AQ206" s="176"/>
      <c r="AR206" s="188"/>
      <c r="AS206" s="188"/>
      <c r="AT206" s="188"/>
      <c r="AU206" s="173"/>
      <c r="AW206" s="173"/>
      <c r="AX206" s="173"/>
      <c r="BP206" s="175"/>
      <c r="BQ206" s="175"/>
      <c r="BR206" s="175"/>
      <c r="BS206" s="175"/>
      <c r="BT206" s="175"/>
      <c r="BU206" s="175"/>
      <c r="BV206" s="175"/>
      <c r="BW206" s="175"/>
      <c r="BX206" s="175"/>
      <c r="BY206" s="175"/>
      <c r="BZ206" s="175"/>
      <c r="CA206" s="175"/>
      <c r="CB206" s="175"/>
      <c r="CC206" s="175"/>
      <c r="CD206" s="175"/>
      <c r="CE206" s="302"/>
      <c r="CF206" s="302"/>
      <c r="CG206" s="302"/>
      <c r="CH206" s="203"/>
      <c r="CI206" s="302"/>
      <c r="CJ206" s="302"/>
      <c r="CK206" s="302"/>
      <c r="CL206" s="302"/>
      <c r="CM206" s="302"/>
      <c r="CN206" s="302"/>
      <c r="CO206" s="302"/>
      <c r="CP206" s="302"/>
      <c r="CQ206" s="302"/>
      <c r="CR206" s="302"/>
      <c r="CS206" s="302"/>
    </row>
    <row r="207" spans="2:97" s="130" customFormat="1" ht="19.5" customHeight="1" x14ac:dyDescent="0.15">
      <c r="B207" s="303" t="s">
        <v>53</v>
      </c>
      <c r="C207" s="304"/>
      <c r="D207" s="304"/>
      <c r="E207" s="305"/>
      <c r="F207" s="309" t="s">
        <v>53</v>
      </c>
      <c r="G207" s="304"/>
      <c r="H207" s="304"/>
      <c r="I207" s="305"/>
      <c r="J207" s="309" t="s">
        <v>53</v>
      </c>
      <c r="K207" s="304"/>
      <c r="L207" s="304"/>
      <c r="M207" s="305"/>
      <c r="N207" s="309" t="s">
        <v>53</v>
      </c>
      <c r="O207" s="305"/>
      <c r="P207" s="311" t="s">
        <v>62</v>
      </c>
      <c r="Q207" s="312"/>
      <c r="R207" s="312"/>
      <c r="S207" s="312"/>
      <c r="T207" s="312"/>
      <c r="U207" s="313"/>
      <c r="V207" s="175"/>
      <c r="W207" s="173"/>
      <c r="X207" s="173"/>
      <c r="Y207" s="317"/>
      <c r="Z207" s="318"/>
      <c r="AA207" s="318"/>
      <c r="AB207" s="318"/>
      <c r="AC207" s="319"/>
      <c r="AD207" s="444" t="s">
        <v>161</v>
      </c>
      <c r="AE207" s="445"/>
      <c r="AF207" s="445"/>
      <c r="AG207" s="445"/>
      <c r="AH207" s="445"/>
      <c r="AI207" s="445"/>
      <c r="AJ207" s="445"/>
      <c r="AK207" s="445"/>
      <c r="AL207" s="445"/>
      <c r="AM207" s="445"/>
      <c r="AN207" s="446"/>
      <c r="AO207" s="193"/>
      <c r="AP207" s="138"/>
      <c r="AQ207" s="176"/>
      <c r="AR207" s="188"/>
      <c r="AS207" s="188"/>
      <c r="AT207" s="188"/>
      <c r="AU207" s="173"/>
      <c r="AV207" s="188"/>
      <c r="AW207" s="173"/>
      <c r="AX207" s="173"/>
      <c r="BQ207" s="221"/>
      <c r="BR207" s="210"/>
      <c r="BS207" s="210"/>
      <c r="BT207" s="210"/>
      <c r="BU207" s="210"/>
      <c r="BV207" s="210"/>
      <c r="BW207" s="210"/>
      <c r="BX207" s="222"/>
      <c r="BY207" s="222"/>
      <c r="BZ207" s="222"/>
      <c r="CA207" s="222"/>
      <c r="CB207" s="222"/>
      <c r="CC207" s="222"/>
      <c r="CD207" s="176"/>
      <c r="CE207" s="367"/>
      <c r="CF207" s="367"/>
      <c r="CG207" s="367"/>
      <c r="CH207" s="223"/>
      <c r="CI207" s="283"/>
      <c r="CJ207" s="283"/>
      <c r="CK207" s="283"/>
      <c r="CL207" s="367"/>
      <c r="CM207" s="367"/>
      <c r="CN207" s="367"/>
      <c r="CO207" s="367"/>
      <c r="CP207" s="367"/>
      <c r="CQ207" s="367"/>
      <c r="CR207" s="283"/>
      <c r="CS207" s="283"/>
    </row>
    <row r="208" spans="2:97" s="128" customFormat="1" ht="19.5" customHeight="1" thickBot="1" x14ac:dyDescent="0.2">
      <c r="B208" s="306"/>
      <c r="C208" s="307"/>
      <c r="D208" s="307"/>
      <c r="E208" s="308"/>
      <c r="F208" s="310"/>
      <c r="G208" s="307"/>
      <c r="H208" s="307"/>
      <c r="I208" s="308"/>
      <c r="J208" s="310"/>
      <c r="K208" s="307"/>
      <c r="L208" s="307"/>
      <c r="M208" s="308"/>
      <c r="N208" s="310"/>
      <c r="O208" s="308"/>
      <c r="P208" s="314"/>
      <c r="Q208" s="315"/>
      <c r="R208" s="315"/>
      <c r="S208" s="315"/>
      <c r="T208" s="315"/>
      <c r="U208" s="316"/>
      <c r="V208" s="175"/>
      <c r="W208" s="210"/>
      <c r="X208" s="210"/>
      <c r="Y208" s="320"/>
      <c r="Z208" s="321"/>
      <c r="AA208" s="321"/>
      <c r="AB208" s="321"/>
      <c r="AC208" s="322"/>
      <c r="AD208" s="447" t="s">
        <v>167</v>
      </c>
      <c r="AE208" s="448"/>
      <c r="AF208" s="448"/>
      <c r="AG208" s="448"/>
      <c r="AH208" s="448"/>
      <c r="AI208" s="448"/>
      <c r="AJ208" s="448" t="s">
        <v>168</v>
      </c>
      <c r="AK208" s="448"/>
      <c r="AL208" s="448"/>
      <c r="AM208" s="484" t="s">
        <v>185</v>
      </c>
      <c r="AN208" s="485"/>
      <c r="AO208" s="194"/>
      <c r="AP208" s="352" t="s">
        <v>186</v>
      </c>
      <c r="AQ208" s="352"/>
      <c r="AR208" s="352"/>
      <c r="AS208" s="352"/>
      <c r="AT208" s="352"/>
      <c r="AU208" s="210"/>
      <c r="AV208" s="213"/>
      <c r="AW208" s="210"/>
      <c r="AX208" s="210"/>
      <c r="BQ208" s="221"/>
      <c r="BR208" s="210"/>
      <c r="BS208" s="210"/>
      <c r="BT208" s="210"/>
      <c r="BU208" s="210"/>
      <c r="BV208" s="210"/>
      <c r="BW208" s="210"/>
      <c r="BX208" s="222"/>
      <c r="BY208" s="222"/>
      <c r="BZ208" s="222"/>
      <c r="CA208" s="222"/>
      <c r="CB208" s="222"/>
      <c r="CC208" s="222"/>
      <c r="CD208" s="175"/>
      <c r="CE208" s="367"/>
      <c r="CF208" s="367"/>
      <c r="CG208" s="367"/>
      <c r="CH208" s="223"/>
      <c r="CI208" s="283"/>
      <c r="CJ208" s="283"/>
      <c r="CK208" s="283"/>
      <c r="CL208" s="367"/>
      <c r="CM208" s="367"/>
      <c r="CN208" s="367"/>
      <c r="CO208" s="367"/>
      <c r="CP208" s="367"/>
      <c r="CQ208" s="367"/>
      <c r="CR208" s="283"/>
      <c r="CS208" s="283"/>
    </row>
    <row r="209" spans="2:82" s="128" customFormat="1" ht="19.5" customHeight="1" x14ac:dyDescent="0.15">
      <c r="B209" s="363"/>
      <c r="C209" s="290"/>
      <c r="D209" s="290"/>
      <c r="E209" s="291"/>
      <c r="F209" s="284"/>
      <c r="G209" s="285"/>
      <c r="H209" s="285"/>
      <c r="I209" s="285"/>
      <c r="J209" s="285"/>
      <c r="K209" s="285"/>
      <c r="L209" s="285"/>
      <c r="M209" s="285"/>
      <c r="N209" s="285"/>
      <c r="O209" s="286"/>
      <c r="P209" s="271" t="s">
        <v>63</v>
      </c>
      <c r="Q209" s="287"/>
      <c r="R209" s="287"/>
      <c r="S209" s="287"/>
      <c r="T209" s="287"/>
      <c r="U209" s="288"/>
      <c r="V209" s="175"/>
      <c r="W209" s="210"/>
      <c r="X209" s="210"/>
      <c r="Y209" s="274" t="s">
        <v>0</v>
      </c>
      <c r="Z209" s="274"/>
      <c r="AA209" s="274"/>
      <c r="AB209" s="274"/>
      <c r="AC209" s="275"/>
      <c r="AD209" s="351"/>
      <c r="AE209" s="295"/>
      <c r="AF209" s="295"/>
      <c r="AG209" s="295"/>
      <c r="AH209" s="295"/>
      <c r="AI209" s="295"/>
      <c r="AJ209" s="295"/>
      <c r="AK209" s="295"/>
      <c r="AL209" s="295"/>
      <c r="AM209" s="296" t="str">
        <f>IF(SUM(AD209:AL209)=0,"",SUM(AD209:AL209))</f>
        <v/>
      </c>
      <c r="AN209" s="297"/>
      <c r="AO209" s="194"/>
      <c r="AP209" s="298" t="s">
        <v>167</v>
      </c>
      <c r="AQ209" s="299"/>
      <c r="AR209" s="300">
        <f>B204</f>
        <v>60</v>
      </c>
      <c r="AS209" s="300"/>
      <c r="AT209" s="301"/>
      <c r="AU209" s="210"/>
      <c r="AV209" s="213"/>
      <c r="AW209" s="210"/>
      <c r="AX209" s="210"/>
      <c r="BQ209" s="221"/>
      <c r="BR209" s="224"/>
      <c r="BS209" s="224"/>
      <c r="BT209" s="224"/>
      <c r="BU209" s="224"/>
      <c r="BV209" s="224"/>
      <c r="BW209" s="224"/>
      <c r="BX209" s="175"/>
      <c r="BY209" s="175"/>
      <c r="BZ209" s="175"/>
      <c r="CA209" s="175"/>
      <c r="CB209" s="175"/>
      <c r="CC209" s="175"/>
      <c r="CD209" s="175"/>
    </row>
    <row r="210" spans="2:82" s="128" customFormat="1" ht="19.5" customHeight="1" x14ac:dyDescent="0.15">
      <c r="B210" s="363"/>
      <c r="C210" s="290"/>
      <c r="D210" s="290"/>
      <c r="E210" s="290"/>
      <c r="F210" s="289"/>
      <c r="G210" s="290"/>
      <c r="H210" s="290"/>
      <c r="I210" s="291"/>
      <c r="J210" s="292"/>
      <c r="K210" s="290"/>
      <c r="L210" s="290"/>
      <c r="M210" s="291"/>
      <c r="N210" s="293"/>
      <c r="O210" s="294"/>
      <c r="P210" s="271" t="s">
        <v>151</v>
      </c>
      <c r="Q210" s="287"/>
      <c r="R210" s="287"/>
      <c r="S210" s="287"/>
      <c r="T210" s="287"/>
      <c r="U210" s="288"/>
      <c r="V210" s="210"/>
      <c r="W210" s="210"/>
      <c r="X210" s="210"/>
      <c r="Y210" s="274" t="s">
        <v>1</v>
      </c>
      <c r="Z210" s="274"/>
      <c r="AA210" s="274"/>
      <c r="AB210" s="274"/>
      <c r="AC210" s="275"/>
      <c r="AD210" s="351"/>
      <c r="AE210" s="295"/>
      <c r="AF210" s="295"/>
      <c r="AG210" s="295"/>
      <c r="AH210" s="295"/>
      <c r="AI210" s="295"/>
      <c r="AJ210" s="295"/>
      <c r="AK210" s="295"/>
      <c r="AL210" s="295"/>
      <c r="AM210" s="296" t="str">
        <f>IF(SUM(AD210:AL210)=0,"",SUM(AD210:AL210))</f>
        <v/>
      </c>
      <c r="AN210" s="297"/>
      <c r="AO210" s="194"/>
      <c r="AP210" s="447" t="s">
        <v>168</v>
      </c>
      <c r="AQ210" s="448"/>
      <c r="AR210" s="484">
        <f>Y204</f>
        <v>70</v>
      </c>
      <c r="AS210" s="484"/>
      <c r="AT210" s="485"/>
      <c r="AU210" s="210"/>
      <c r="AV210" s="213"/>
      <c r="AW210" s="210"/>
      <c r="AX210" s="210"/>
      <c r="BQ210" s="221"/>
      <c r="BR210" s="224"/>
      <c r="BS210" s="224"/>
      <c r="BT210" s="224"/>
      <c r="BU210" s="224"/>
      <c r="BV210" s="224"/>
      <c r="BW210" s="224"/>
      <c r="BX210" s="175"/>
      <c r="BY210" s="175"/>
      <c r="BZ210" s="175"/>
      <c r="CA210" s="175"/>
      <c r="CB210" s="175"/>
      <c r="CC210" s="175"/>
      <c r="CD210" s="175"/>
    </row>
    <row r="211" spans="2:82" s="128" customFormat="1" ht="19.5" customHeight="1" thickBot="1" x14ac:dyDescent="0.2">
      <c r="B211" s="363"/>
      <c r="C211" s="290"/>
      <c r="D211" s="290"/>
      <c r="E211" s="291"/>
      <c r="F211" s="284"/>
      <c r="G211" s="359"/>
      <c r="H211" s="359"/>
      <c r="I211" s="359"/>
      <c r="J211" s="359"/>
      <c r="K211" s="359"/>
      <c r="L211" s="359"/>
      <c r="M211" s="359"/>
      <c r="N211" s="359"/>
      <c r="O211" s="360"/>
      <c r="P211" s="271" t="s">
        <v>174</v>
      </c>
      <c r="Q211" s="272"/>
      <c r="R211" s="272"/>
      <c r="S211" s="272"/>
      <c r="T211" s="272"/>
      <c r="U211" s="273"/>
      <c r="V211" s="175"/>
      <c r="W211" s="210"/>
      <c r="X211" s="210"/>
      <c r="Y211" s="275" t="s">
        <v>141</v>
      </c>
      <c r="Z211" s="366"/>
      <c r="AA211" s="366"/>
      <c r="AB211" s="366"/>
      <c r="AC211" s="366"/>
      <c r="AD211" s="351"/>
      <c r="AE211" s="295"/>
      <c r="AF211" s="295"/>
      <c r="AG211" s="295"/>
      <c r="AH211" s="295"/>
      <c r="AI211" s="295"/>
      <c r="AJ211" s="295"/>
      <c r="AK211" s="295"/>
      <c r="AL211" s="295"/>
      <c r="AM211" s="296" t="str">
        <f>IF(SUM(AD211:AL211)=0,"",SUM(AD211:AL211))</f>
        <v/>
      </c>
      <c r="AN211" s="297"/>
      <c r="AO211" s="194"/>
      <c r="AP211" s="486" t="s">
        <v>185</v>
      </c>
      <c r="AQ211" s="487"/>
      <c r="AR211" s="488">
        <f>SUM(AR209:AT210)</f>
        <v>130</v>
      </c>
      <c r="AS211" s="489"/>
      <c r="AT211" s="490"/>
      <c r="AU211" s="210"/>
      <c r="AW211" s="210"/>
      <c r="AX211" s="210"/>
      <c r="BQ211" s="225"/>
      <c r="BR211" s="224"/>
      <c r="BS211" s="224"/>
      <c r="BT211" s="224"/>
      <c r="BU211" s="224"/>
      <c r="BV211" s="224"/>
      <c r="BW211" s="224"/>
      <c r="BX211" s="175"/>
      <c r="BY211" s="175"/>
      <c r="BZ211" s="175"/>
      <c r="CA211" s="175"/>
      <c r="CB211" s="175"/>
      <c r="CC211" s="175"/>
      <c r="CD211" s="175"/>
    </row>
    <row r="212" spans="2:82" s="128" customFormat="1" ht="19.5" customHeight="1" thickBot="1" x14ac:dyDescent="0.2">
      <c r="B212" s="363"/>
      <c r="C212" s="290"/>
      <c r="D212" s="290"/>
      <c r="E212" s="291"/>
      <c r="F212" s="289"/>
      <c r="G212" s="292"/>
      <c r="H212" s="292"/>
      <c r="I212" s="358"/>
      <c r="J212" s="359"/>
      <c r="K212" s="359"/>
      <c r="L212" s="359"/>
      <c r="M212" s="359"/>
      <c r="N212" s="359"/>
      <c r="O212" s="360"/>
      <c r="P212" s="271" t="s">
        <v>175</v>
      </c>
      <c r="Q212" s="272"/>
      <c r="R212" s="272"/>
      <c r="S212" s="272"/>
      <c r="T212" s="272"/>
      <c r="U212" s="273"/>
      <c r="V212" s="175"/>
      <c r="W212" s="175"/>
      <c r="X212" s="175"/>
      <c r="Y212" s="274" t="s">
        <v>166</v>
      </c>
      <c r="Z212" s="274"/>
      <c r="AA212" s="274"/>
      <c r="AB212" s="274"/>
      <c r="AC212" s="275"/>
      <c r="AD212" s="452" t="str">
        <f>IF(SUM(AD209:AI211)=0,"",SUM(AD209:AI211))</f>
        <v/>
      </c>
      <c r="AE212" s="453"/>
      <c r="AF212" s="453"/>
      <c r="AG212" s="453"/>
      <c r="AH212" s="453"/>
      <c r="AI212" s="453"/>
      <c r="AJ212" s="453" t="str">
        <f>IF(SUM(AJ209:AL211)=0,"",SUM(AJ209:AL211))</f>
        <v/>
      </c>
      <c r="AK212" s="453"/>
      <c r="AL212" s="453"/>
      <c r="AM212" s="454" t="str">
        <f>IF(SUM(AD212:AL212)=0,"",SUM(AD212:AL212))</f>
        <v/>
      </c>
      <c r="AN212" s="455"/>
      <c r="AO212" s="195"/>
      <c r="AP212" s="175"/>
      <c r="AQ212" s="174"/>
      <c r="AR212" s="174"/>
      <c r="AS212" s="174"/>
      <c r="AT212" s="174"/>
      <c r="AU212" s="210"/>
      <c r="AW212" s="210"/>
      <c r="AX212" s="210"/>
      <c r="BQ212" s="224"/>
      <c r="BR212" s="224"/>
      <c r="BS212" s="224"/>
      <c r="BT212" s="224"/>
      <c r="BU212" s="224"/>
      <c r="BV212" s="224"/>
      <c r="BW212" s="224"/>
      <c r="BX212" s="175"/>
      <c r="BY212" s="175"/>
      <c r="BZ212" s="175"/>
      <c r="CA212" s="175"/>
      <c r="CB212" s="175"/>
      <c r="CC212" s="175"/>
      <c r="CD212" s="190"/>
    </row>
    <row r="213" spans="2:82" s="128" customFormat="1" ht="19.5" customHeight="1" x14ac:dyDescent="0.15">
      <c r="B213" s="363"/>
      <c r="C213" s="290"/>
      <c r="D213" s="290"/>
      <c r="E213" s="291"/>
      <c r="F213" s="289"/>
      <c r="G213" s="292"/>
      <c r="H213" s="292"/>
      <c r="I213" s="358"/>
      <c r="J213" s="359"/>
      <c r="K213" s="359"/>
      <c r="L213" s="359"/>
      <c r="M213" s="359"/>
      <c r="N213" s="359"/>
      <c r="O213" s="360"/>
      <c r="P213" s="355" t="s">
        <v>164</v>
      </c>
      <c r="Q213" s="356"/>
      <c r="R213" s="356"/>
      <c r="S213" s="356"/>
      <c r="T213" s="356"/>
      <c r="U213" s="357"/>
      <c r="V213" s="226"/>
      <c r="W213" s="226"/>
      <c r="X213" s="226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196"/>
      <c r="AU213" s="210"/>
      <c r="AW213" s="210"/>
      <c r="AX213" s="210"/>
      <c r="BQ213" s="224"/>
      <c r="BR213" s="224"/>
      <c r="BS213" s="224"/>
      <c r="BT213" s="224"/>
      <c r="BU213" s="224"/>
      <c r="BV213" s="224"/>
      <c r="BW213" s="224"/>
      <c r="BX213" s="175"/>
      <c r="BY213" s="175"/>
      <c r="BZ213" s="175"/>
      <c r="CA213" s="175"/>
      <c r="CB213" s="175"/>
      <c r="CC213" s="175"/>
      <c r="CD213" s="175"/>
    </row>
    <row r="214" spans="2:82" s="128" customFormat="1" ht="19.5" customHeight="1" x14ac:dyDescent="0.15">
      <c r="B214" s="349"/>
      <c r="C214" s="364"/>
      <c r="D214" s="364"/>
      <c r="E214" s="364"/>
      <c r="F214" s="349"/>
      <c r="G214" s="364"/>
      <c r="H214" s="364"/>
      <c r="I214" s="364"/>
      <c r="J214" s="304"/>
      <c r="K214" s="365"/>
      <c r="L214" s="365"/>
      <c r="M214" s="365"/>
      <c r="N214" s="365"/>
      <c r="O214" s="365"/>
      <c r="P214" s="350"/>
      <c r="Q214" s="350"/>
      <c r="R214" s="350"/>
      <c r="S214" s="350"/>
      <c r="T214" s="350"/>
      <c r="U214" s="350"/>
      <c r="V214" s="226"/>
      <c r="W214" s="226"/>
      <c r="X214" s="226"/>
      <c r="Y214" s="382" t="s">
        <v>147</v>
      </c>
      <c r="Z214" s="382"/>
      <c r="AA214" s="382"/>
      <c r="AB214" s="382"/>
      <c r="AC214" s="382"/>
      <c r="AD214" s="382"/>
      <c r="AE214" s="382"/>
      <c r="AF214" s="382"/>
      <c r="AG214" s="382"/>
      <c r="AH214" s="382"/>
      <c r="AI214" s="382"/>
      <c r="AJ214" s="382"/>
      <c r="AK214" s="382"/>
      <c r="AL214" s="382"/>
      <c r="AM214" s="382"/>
      <c r="AN214" s="382"/>
      <c r="AO214" s="382"/>
      <c r="AP214" s="382"/>
      <c r="AQ214" s="382"/>
      <c r="AR214" s="382"/>
      <c r="AS214" s="382"/>
      <c r="AT214" s="197"/>
      <c r="AU214" s="227"/>
      <c r="AW214" s="176"/>
      <c r="AX214" s="175"/>
      <c r="AY214" s="175"/>
      <c r="AZ214" s="175"/>
      <c r="BA214" s="175"/>
      <c r="BB214" s="175"/>
      <c r="BC214" s="175"/>
      <c r="BD214" s="175"/>
      <c r="BE214" s="175"/>
      <c r="BF214" s="175"/>
      <c r="BG214" s="175"/>
      <c r="BH214" s="175"/>
      <c r="BJ214" s="176"/>
      <c r="BK214" s="176"/>
      <c r="BL214" s="176"/>
      <c r="BM214" s="176"/>
      <c r="BN214" s="176"/>
      <c r="BO214" s="176"/>
      <c r="BP214" s="176"/>
      <c r="BQ214" s="176"/>
      <c r="BR214" s="176"/>
      <c r="BS214" s="176"/>
      <c r="BT214" s="176"/>
      <c r="BU214" s="176"/>
      <c r="BV214" s="176"/>
      <c r="BW214" s="176"/>
      <c r="BX214" s="176"/>
      <c r="BY214" s="176"/>
      <c r="BZ214" s="176"/>
      <c r="CA214" s="176"/>
      <c r="CB214" s="176"/>
      <c r="CC214" s="176"/>
      <c r="CD214" s="176"/>
    </row>
    <row r="215" spans="2:82" s="128" customFormat="1" ht="19.5" customHeight="1" x14ac:dyDescent="0.15">
      <c r="B215" s="508" t="s">
        <v>271</v>
      </c>
      <c r="C215" s="509"/>
      <c r="D215" s="509"/>
      <c r="E215" s="509"/>
      <c r="F215" s="509"/>
      <c r="G215" s="509"/>
      <c r="H215" s="509"/>
      <c r="I215" s="509"/>
      <c r="J215" s="509"/>
      <c r="K215" s="509"/>
      <c r="L215" s="509"/>
      <c r="M215" s="509"/>
      <c r="N215" s="509"/>
      <c r="O215" s="509"/>
      <c r="P215" s="509"/>
      <c r="Q215" s="509"/>
      <c r="R215" s="509"/>
      <c r="S215" s="509"/>
      <c r="T215" s="509"/>
      <c r="U215" s="509"/>
      <c r="V215" s="509"/>
      <c r="W215" s="510"/>
      <c r="X215" s="228"/>
      <c r="Y215" s="384" t="s">
        <v>154</v>
      </c>
      <c r="Z215" s="384"/>
      <c r="AA215" s="384"/>
      <c r="AB215" s="384"/>
      <c r="AC215" s="384"/>
      <c r="AD215" s="384"/>
      <c r="AE215" s="384"/>
      <c r="AF215" s="384"/>
      <c r="AG215" s="384"/>
      <c r="AH215" s="384"/>
      <c r="AI215" s="384"/>
      <c r="AJ215" s="384"/>
      <c r="AK215" s="384"/>
      <c r="AL215" s="384"/>
      <c r="AM215" s="384"/>
      <c r="AN215" s="384"/>
      <c r="AO215" s="384"/>
      <c r="AP215" s="384"/>
      <c r="AQ215" s="384"/>
      <c r="AR215" s="384"/>
      <c r="AS215" s="384"/>
      <c r="AT215" s="199"/>
      <c r="AU215" s="229"/>
      <c r="AV215" s="198"/>
      <c r="AW215" s="210"/>
      <c r="AX215" s="210"/>
      <c r="BC215" s="270"/>
      <c r="BD215" s="270"/>
      <c r="BE215" s="270"/>
      <c r="BF215" s="270"/>
      <c r="BV215" s="176"/>
      <c r="BW215" s="176"/>
      <c r="BX215" s="176"/>
      <c r="BY215" s="176"/>
      <c r="BZ215" s="176"/>
      <c r="CA215" s="176"/>
      <c r="CB215" s="176"/>
      <c r="CC215" s="176"/>
      <c r="CD215" s="176"/>
    </row>
    <row r="216" spans="2:82" s="128" customFormat="1" ht="19.5" customHeight="1" x14ac:dyDescent="0.15">
      <c r="B216" s="514"/>
      <c r="C216" s="515"/>
      <c r="D216" s="515"/>
      <c r="E216" s="515"/>
      <c r="F216" s="515"/>
      <c r="G216" s="515"/>
      <c r="H216" s="515"/>
      <c r="I216" s="515"/>
      <c r="J216" s="515"/>
      <c r="K216" s="515"/>
      <c r="L216" s="515"/>
      <c r="M216" s="515"/>
      <c r="N216" s="515"/>
      <c r="O216" s="515"/>
      <c r="P216" s="515"/>
      <c r="Q216" s="515"/>
      <c r="R216" s="515"/>
      <c r="S216" s="515"/>
      <c r="T216" s="515"/>
      <c r="U216" s="515"/>
      <c r="V216" s="515"/>
      <c r="W216" s="516"/>
      <c r="X216" s="228"/>
      <c r="Y216" s="383" t="s">
        <v>155</v>
      </c>
      <c r="Z216" s="383"/>
      <c r="AA216" s="383"/>
      <c r="AB216" s="383"/>
      <c r="AC216" s="383"/>
      <c r="AD216" s="383"/>
      <c r="AE216" s="383"/>
      <c r="AF216" s="383"/>
      <c r="AG216" s="383"/>
      <c r="AH216" s="383"/>
      <c r="AI216" s="383"/>
      <c r="AJ216" s="383"/>
      <c r="AK216" s="383"/>
      <c r="AL216" s="383"/>
      <c r="AM216" s="383"/>
      <c r="AN216" s="383"/>
      <c r="AO216" s="383"/>
      <c r="AP216" s="383"/>
      <c r="AQ216" s="383"/>
      <c r="AR216" s="383"/>
      <c r="AS216" s="383"/>
      <c r="AT216" s="200"/>
      <c r="AU216" s="231"/>
      <c r="AW216" s="210"/>
      <c r="AX216" s="242"/>
      <c r="AY216" s="175"/>
      <c r="BC216" s="270"/>
      <c r="BD216" s="270"/>
      <c r="BE216" s="270"/>
      <c r="BF216" s="270"/>
      <c r="BV216" s="176"/>
      <c r="BW216" s="176"/>
      <c r="BX216" s="176"/>
      <c r="BY216" s="176"/>
      <c r="BZ216" s="176"/>
      <c r="CA216" s="176"/>
      <c r="CB216" s="176"/>
      <c r="CC216" s="176"/>
      <c r="CD216" s="176"/>
    </row>
    <row r="217" spans="2:82" s="128" customFormat="1" ht="19.5" customHeight="1" x14ac:dyDescent="0.15">
      <c r="B217" s="514"/>
      <c r="C217" s="515"/>
      <c r="D217" s="515"/>
      <c r="E217" s="515"/>
      <c r="F217" s="515"/>
      <c r="G217" s="515"/>
      <c r="H217" s="515"/>
      <c r="I217" s="515"/>
      <c r="J217" s="515"/>
      <c r="K217" s="515"/>
      <c r="L217" s="515"/>
      <c r="M217" s="515"/>
      <c r="N217" s="515"/>
      <c r="O217" s="515"/>
      <c r="P217" s="515"/>
      <c r="Q217" s="515"/>
      <c r="R217" s="515"/>
      <c r="S217" s="515"/>
      <c r="T217" s="515"/>
      <c r="U217" s="515"/>
      <c r="V217" s="515"/>
      <c r="W217" s="516"/>
      <c r="X217" s="228"/>
      <c r="Y217" s="388" t="s">
        <v>156</v>
      </c>
      <c r="Z217" s="388"/>
      <c r="AA217" s="388"/>
      <c r="AB217" s="388"/>
      <c r="AC217" s="388"/>
      <c r="AD217" s="388"/>
      <c r="AE217" s="388"/>
      <c r="AF217" s="388"/>
      <c r="AG217" s="388"/>
      <c r="AH217" s="388"/>
      <c r="AI217" s="388"/>
      <c r="AJ217" s="388"/>
      <c r="AK217" s="388"/>
      <c r="AL217" s="388"/>
      <c r="AM217" s="388"/>
      <c r="AN217" s="388"/>
      <c r="AO217" s="388"/>
      <c r="AP217" s="388"/>
      <c r="AQ217" s="388"/>
      <c r="AR217" s="388"/>
      <c r="AS217" s="388"/>
      <c r="AT217" s="201"/>
      <c r="AU217" s="232"/>
      <c r="AW217" s="210"/>
      <c r="AX217" s="243"/>
      <c r="AY217" s="175"/>
      <c r="BC217" s="270"/>
      <c r="BD217" s="270"/>
      <c r="BE217" s="270"/>
      <c r="BF217" s="270"/>
      <c r="BV217" s="176"/>
      <c r="BW217" s="176"/>
      <c r="BX217" s="176"/>
      <c r="BY217" s="176"/>
      <c r="BZ217" s="176"/>
      <c r="CA217" s="176"/>
      <c r="CB217" s="176"/>
      <c r="CC217" s="176"/>
      <c r="CD217" s="176"/>
    </row>
    <row r="218" spans="2:82" s="128" customFormat="1" ht="19.5" customHeight="1" x14ac:dyDescent="0.15">
      <c r="B218" s="511"/>
      <c r="C218" s="512"/>
      <c r="D218" s="512"/>
      <c r="E218" s="512"/>
      <c r="F218" s="512"/>
      <c r="G218" s="512"/>
      <c r="H218" s="512"/>
      <c r="I218" s="512"/>
      <c r="J218" s="512"/>
      <c r="K218" s="512"/>
      <c r="L218" s="512"/>
      <c r="M218" s="512"/>
      <c r="N218" s="512"/>
      <c r="O218" s="512"/>
      <c r="P218" s="512"/>
      <c r="Q218" s="512"/>
      <c r="R218" s="512"/>
      <c r="S218" s="512"/>
      <c r="T218" s="512"/>
      <c r="U218" s="512"/>
      <c r="V218" s="512"/>
      <c r="W218" s="513"/>
      <c r="X218" s="228"/>
      <c r="Y218" s="491"/>
      <c r="Z218" s="492"/>
      <c r="AA218" s="492"/>
      <c r="AB218" s="493"/>
      <c r="AC218" s="481" t="s">
        <v>135</v>
      </c>
      <c r="AD218" s="482"/>
      <c r="AE218" s="482"/>
      <c r="AF218" s="482"/>
      <c r="AG218" s="482"/>
      <c r="AH218" s="482"/>
      <c r="AI218" s="482"/>
      <c r="AJ218" s="482"/>
      <c r="AK218" s="482"/>
      <c r="AL218" s="482"/>
      <c r="AM218" s="483"/>
      <c r="AN218" s="303" t="s">
        <v>138</v>
      </c>
      <c r="AO218" s="304"/>
      <c r="AP218" s="457"/>
      <c r="AQ218" s="462" t="s">
        <v>144</v>
      </c>
      <c r="AR218" s="463"/>
      <c r="AS218" s="464"/>
      <c r="AT218" s="201"/>
      <c r="AU218" s="210"/>
      <c r="AV218" s="233"/>
      <c r="AW218" s="210"/>
      <c r="AX218" s="189"/>
      <c r="AY218" s="175"/>
      <c r="BV218" s="176"/>
      <c r="BW218" s="176"/>
      <c r="BX218" s="176"/>
      <c r="BY218" s="176"/>
      <c r="BZ218" s="176"/>
      <c r="CA218" s="176"/>
      <c r="CB218" s="176"/>
      <c r="CC218" s="176"/>
      <c r="CD218" s="176"/>
    </row>
    <row r="219" spans="2:82" s="128" customFormat="1" ht="19.5" customHeight="1" x14ac:dyDescent="0.15">
      <c r="X219" s="210"/>
      <c r="Y219" s="494"/>
      <c r="Z219" s="495"/>
      <c r="AA219" s="495"/>
      <c r="AB219" s="496"/>
      <c r="AC219" s="475" t="s">
        <v>136</v>
      </c>
      <c r="AD219" s="476"/>
      <c r="AE219" s="476"/>
      <c r="AF219" s="476"/>
      <c r="AG219" s="476"/>
      <c r="AH219" s="476"/>
      <c r="AI219" s="477"/>
      <c r="AJ219" s="303" t="s">
        <v>137</v>
      </c>
      <c r="AK219" s="304"/>
      <c r="AL219" s="304"/>
      <c r="AM219" s="457"/>
      <c r="AN219" s="458"/>
      <c r="AO219" s="459"/>
      <c r="AP219" s="460"/>
      <c r="AQ219" s="465"/>
      <c r="AR219" s="466"/>
      <c r="AS219" s="467"/>
      <c r="AT219" s="201"/>
      <c r="AU219" s="210"/>
      <c r="AV219" s="233"/>
      <c r="AW219" s="210"/>
      <c r="AX219" s="210"/>
      <c r="BV219" s="176"/>
      <c r="BW219" s="176"/>
      <c r="BX219" s="176"/>
      <c r="BY219" s="176"/>
      <c r="BZ219" s="176"/>
      <c r="CA219" s="176"/>
      <c r="CB219" s="176"/>
      <c r="CC219" s="176"/>
      <c r="CD219" s="176"/>
    </row>
    <row r="220" spans="2:82" s="128" customFormat="1" ht="8.25" customHeight="1" x14ac:dyDescent="0.15">
      <c r="B220" s="210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497"/>
      <c r="Z220" s="498"/>
      <c r="AA220" s="498"/>
      <c r="AB220" s="499"/>
      <c r="AC220" s="478"/>
      <c r="AD220" s="479"/>
      <c r="AE220" s="479"/>
      <c r="AF220" s="479"/>
      <c r="AG220" s="479"/>
      <c r="AH220" s="479"/>
      <c r="AI220" s="480"/>
      <c r="AJ220" s="306"/>
      <c r="AK220" s="307"/>
      <c r="AL220" s="307"/>
      <c r="AM220" s="461"/>
      <c r="AN220" s="306"/>
      <c r="AO220" s="307"/>
      <c r="AP220" s="461"/>
      <c r="AQ220" s="468"/>
      <c r="AR220" s="469"/>
      <c r="AS220" s="470"/>
      <c r="AT220" s="176"/>
      <c r="AU220" s="210"/>
      <c r="AV220" s="233"/>
      <c r="AW220" s="210"/>
      <c r="AX220" s="210"/>
      <c r="BW220" s="176"/>
      <c r="BX220" s="176"/>
      <c r="BY220" s="176"/>
      <c r="BZ220" s="176"/>
      <c r="CA220" s="176"/>
      <c r="CB220" s="176"/>
      <c r="CC220" s="176"/>
      <c r="CD220" s="176"/>
    </row>
    <row r="221" spans="2:82" s="128" customFormat="1" ht="22.5" customHeight="1" x14ac:dyDescent="0.15"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244"/>
      <c r="W221" s="127"/>
      <c r="X221" s="127"/>
      <c r="Y221" s="275" t="s">
        <v>142</v>
      </c>
      <c r="Z221" s="366"/>
      <c r="AA221" s="366"/>
      <c r="AB221" s="500"/>
      <c r="AC221" s="471"/>
      <c r="AD221" s="472"/>
      <c r="AE221" s="472"/>
      <c r="AF221" s="472"/>
      <c r="AG221" s="472"/>
      <c r="AH221" s="472"/>
      <c r="AI221" s="473"/>
      <c r="AJ221" s="280"/>
      <c r="AK221" s="281"/>
      <c r="AL221" s="281"/>
      <c r="AM221" s="282"/>
      <c r="AN221" s="280"/>
      <c r="AO221" s="281"/>
      <c r="AP221" s="282"/>
      <c r="AQ221" s="353"/>
      <c r="AR221" s="354"/>
      <c r="AS221" s="474"/>
      <c r="AT221" s="233"/>
      <c r="AW221" s="176"/>
      <c r="AX221" s="175"/>
      <c r="AY221" s="175"/>
      <c r="AZ221" s="175"/>
      <c r="BA221" s="175"/>
      <c r="BB221" s="175"/>
      <c r="BC221" s="175"/>
      <c r="BD221" s="175"/>
      <c r="BE221" s="175"/>
      <c r="BF221" s="175"/>
      <c r="BG221" s="175"/>
      <c r="BH221" s="175"/>
    </row>
    <row r="222" spans="2:82" s="65" customFormat="1" x14ac:dyDescent="0.15"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W222" s="63"/>
      <c r="X222" s="63"/>
      <c r="Y222" s="63"/>
      <c r="Z222" s="63"/>
      <c r="AA222" s="63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7"/>
      <c r="AS222" s="67"/>
      <c r="AT222" s="67"/>
      <c r="AU222" s="67"/>
      <c r="AV222" s="63"/>
      <c r="AW222" s="22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</row>
    <row r="223" spans="2:82" s="65" customFormat="1" x14ac:dyDescent="0.15"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V223" s="63"/>
      <c r="AW223" s="22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</row>
    <row r="224" spans="2:82" s="65" customFormat="1" x14ac:dyDescent="0.15"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V224" s="63"/>
      <c r="AW224" s="22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</row>
    <row r="225" spans="2:50" s="65" customFormat="1" x14ac:dyDescent="0.15"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V225" s="63"/>
      <c r="AW225" s="66"/>
      <c r="AX225" s="67"/>
    </row>
    <row r="226" spans="2:50" s="65" customFormat="1" x14ac:dyDescent="0.15"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V226" s="63"/>
      <c r="AW226" s="66"/>
      <c r="AX226" s="67"/>
    </row>
    <row r="227" spans="2:50" s="65" customFormat="1" x14ac:dyDescent="0.15"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V227" s="63"/>
      <c r="AW227" s="66"/>
      <c r="AX227" s="67"/>
    </row>
    <row r="228" spans="2:50" s="65" customFormat="1" x14ac:dyDescent="0.15"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8"/>
      <c r="AK228" s="8"/>
      <c r="AL228" s="13"/>
      <c r="AM228" s="14" t="s">
        <v>55</v>
      </c>
      <c r="AN228" s="14" t="s">
        <v>56</v>
      </c>
      <c r="AO228" s="14" t="s">
        <v>57</v>
      </c>
      <c r="AP228" s="14" t="s">
        <v>58</v>
      </c>
      <c r="AQ228" s="14" t="s">
        <v>59</v>
      </c>
      <c r="AR228" s="14" t="s">
        <v>60</v>
      </c>
      <c r="AS228" s="8"/>
      <c r="AV228" s="63"/>
      <c r="AW228" s="66"/>
      <c r="AX228" s="67"/>
    </row>
    <row r="229" spans="2:50" s="65" customFormat="1" x14ac:dyDescent="0.15"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8"/>
      <c r="AK229" s="8"/>
      <c r="AL229" s="15" t="s">
        <v>4</v>
      </c>
      <c r="AM229" s="16" t="e">
        <f>COUNTIF(#REF!,"Ａ")+COUNTIF(#REF!,"Ａ")</f>
        <v>#REF!</v>
      </c>
      <c r="AN229" s="16" t="e">
        <f>COUNTIF(#REF!,"Ａ")</f>
        <v>#REF!</v>
      </c>
      <c r="AO229" s="16" t="e">
        <f>COUNTIF(#REF!,"Ａ")</f>
        <v>#REF!</v>
      </c>
      <c r="AP229" s="16">
        <f>COUNTIF(U$18:AR$73,"Ａ")</f>
        <v>0</v>
      </c>
      <c r="AQ229" s="16">
        <f>COUNTIF(U$99:AR$154,"Ａ")</f>
        <v>0</v>
      </c>
      <c r="AR229" s="16">
        <f>COUNTIF(U$171:AR$204,"Ａ")</f>
        <v>0</v>
      </c>
      <c r="AS229" s="8"/>
      <c r="AV229" s="63"/>
      <c r="AW229" s="66"/>
      <c r="AX229" s="67"/>
    </row>
    <row r="230" spans="2:50" s="65" customFormat="1" x14ac:dyDescent="0.15"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8"/>
      <c r="AK230" s="8"/>
      <c r="AL230" s="15" t="s">
        <v>8</v>
      </c>
      <c r="AM230" s="16" t="e">
        <f>COUNTIF(#REF!,"Ｂ")+COUNTIF(#REF!,"Ｂ")</f>
        <v>#REF!</v>
      </c>
      <c r="AN230" s="16" t="e">
        <f>COUNTIF(#REF!,"Ｂ")</f>
        <v>#REF!</v>
      </c>
      <c r="AO230" s="16" t="e">
        <f>COUNTIF(#REF!,"Ｂ")</f>
        <v>#REF!</v>
      </c>
      <c r="AP230" s="16">
        <f>COUNTIF(U$18:AR$73,"Ｂ")</f>
        <v>0</v>
      </c>
      <c r="AQ230" s="16">
        <f>COUNTIF(U$99:AR$154,"Ｂ")</f>
        <v>0</v>
      </c>
      <c r="AR230" s="16">
        <f>COUNTIF(U$171:AR$204,"Ｂ")</f>
        <v>0</v>
      </c>
      <c r="AS230" s="8"/>
      <c r="AV230" s="63"/>
      <c r="AW230" s="66"/>
      <c r="AX230" s="67"/>
    </row>
    <row r="231" spans="2:50" s="65" customFormat="1" x14ac:dyDescent="0.15"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8"/>
      <c r="AK231" s="8"/>
      <c r="AL231" s="15" t="s">
        <v>6</v>
      </c>
      <c r="AM231" s="16" t="e">
        <f>COUNTIF(#REF!,"Ｃ")+COUNTIF(#REF!,"Ｃ")</f>
        <v>#REF!</v>
      </c>
      <c r="AN231" s="16" t="e">
        <f>COUNTIF(#REF!,"Ｃ")</f>
        <v>#REF!</v>
      </c>
      <c r="AO231" s="16" t="e">
        <f>COUNTIF(#REF!,"Ｃ")</f>
        <v>#REF!</v>
      </c>
      <c r="AP231" s="16">
        <f>COUNTIF(U$18:AR$73,"Ｃ")</f>
        <v>22</v>
      </c>
      <c r="AQ231" s="16">
        <f>COUNTIF(U$99:AR$154,"Ｃ")</f>
        <v>18</v>
      </c>
      <c r="AR231" s="16">
        <f>COUNTIF(U$171:AR$204,"Ｃ")</f>
        <v>22</v>
      </c>
      <c r="AS231" s="8"/>
      <c r="AV231" s="63"/>
      <c r="AW231" s="66"/>
      <c r="AX231" s="67"/>
    </row>
    <row r="232" spans="2:50" s="65" customFormat="1" x14ac:dyDescent="0.15"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8"/>
      <c r="AK232" s="8"/>
      <c r="AL232" s="15" t="s">
        <v>9</v>
      </c>
      <c r="AM232" s="16" t="e">
        <f>COUNTIF(#REF!,"Ｄ")+COUNTIF(#REF!,"Ｄ")</f>
        <v>#REF!</v>
      </c>
      <c r="AN232" s="16" t="e">
        <f>COUNTIF(#REF!,"Ｄ")</f>
        <v>#REF!</v>
      </c>
      <c r="AO232" s="16" t="e">
        <f>COUNTIF(#REF!,"Ｄ")</f>
        <v>#REF!</v>
      </c>
      <c r="AP232" s="16">
        <f>COUNTIF(U$18:AR$73,"Ｄ")</f>
        <v>0</v>
      </c>
      <c r="AQ232" s="16">
        <f>COUNTIF(U$99:AR$154,"Ｄ")</f>
        <v>0</v>
      </c>
      <c r="AR232" s="16">
        <f>COUNTIF(U$171:AR$204,"Ｄ")</f>
        <v>0</v>
      </c>
      <c r="AS232" s="8"/>
      <c r="AV232" s="63"/>
      <c r="AW232" s="66"/>
      <c r="AX232" s="67"/>
    </row>
    <row r="233" spans="2:50" s="65" customFormat="1" x14ac:dyDescent="0.15"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8"/>
      <c r="AK233" s="8"/>
      <c r="AL233" s="15" t="s">
        <v>11</v>
      </c>
      <c r="AM233" s="16" t="e">
        <f>COUNTIF(#REF!,"Ｅ")+COUNTIF(#REF!,"Ｅ")</f>
        <v>#REF!</v>
      </c>
      <c r="AN233" s="16" t="e">
        <f>COUNTIF(#REF!,"Ｅ")</f>
        <v>#REF!</v>
      </c>
      <c r="AO233" s="16" t="e">
        <f>COUNTIF(#REF!,"Ｅ")</f>
        <v>#REF!</v>
      </c>
      <c r="AP233" s="16">
        <f>COUNTIF(U$18:AR$73,"Ｅ")</f>
        <v>0</v>
      </c>
      <c r="AQ233" s="16">
        <f>COUNTIF(U$99:AR$154,"Ｅ")</f>
        <v>0</v>
      </c>
      <c r="AR233" s="16">
        <f>COUNTIF(U$171:AR$204,"Ｅ")</f>
        <v>0</v>
      </c>
      <c r="AS233" s="8"/>
      <c r="AV233" s="63"/>
      <c r="AW233" s="66"/>
      <c r="AX233" s="67"/>
    </row>
    <row r="234" spans="2:50" s="65" customFormat="1" x14ac:dyDescent="0.15"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8"/>
      <c r="AK234" s="8"/>
      <c r="AL234" s="15" t="s">
        <v>12</v>
      </c>
      <c r="AM234" s="16" t="e">
        <f>COUNTIF(#REF!,"Ｆ")+COUNTIF(#REF!,"Ｆ")</f>
        <v>#REF!</v>
      </c>
      <c r="AN234" s="16" t="e">
        <f>COUNTIF(#REF!,"Ｆ")</f>
        <v>#REF!</v>
      </c>
      <c r="AO234" s="16" t="e">
        <f>COUNTIF(#REF!,"Ｆ")</f>
        <v>#REF!</v>
      </c>
      <c r="AP234" s="16">
        <f>COUNTIF(U$18:AR$73,"Ｆ")</f>
        <v>0</v>
      </c>
      <c r="AQ234" s="16">
        <f>COUNTIF(U$99:AR$154,"Ｆ")</f>
        <v>0</v>
      </c>
      <c r="AR234" s="16">
        <f>COUNTIF(U$171:AR$204,"Ｆ")</f>
        <v>0</v>
      </c>
      <c r="AS234" s="8"/>
      <c r="AV234" s="63"/>
      <c r="AW234" s="66"/>
      <c r="AX234" s="67"/>
    </row>
    <row r="235" spans="2:50" s="65" customFormat="1" x14ac:dyDescent="0.15"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8"/>
      <c r="AK235" s="8"/>
      <c r="AL235" s="15" t="s">
        <v>14</v>
      </c>
      <c r="AM235" s="16" t="e">
        <f>COUNTIF(#REF!,"Ｇ")+COUNTIF(#REF!,"Ｇ")</f>
        <v>#REF!</v>
      </c>
      <c r="AN235" s="16" t="e">
        <f>COUNTIF(#REF!,"Ｇ")</f>
        <v>#REF!</v>
      </c>
      <c r="AO235" s="16" t="e">
        <f>COUNTIF(#REF!,"Ｇ")</f>
        <v>#REF!</v>
      </c>
      <c r="AP235" s="16">
        <f>COUNTIF(U$18:AR$73,"Ｇ")</f>
        <v>0</v>
      </c>
      <c r="AQ235" s="16">
        <f>COUNTIF(U$99:AR$154,"Ｇ")</f>
        <v>0</v>
      </c>
      <c r="AR235" s="16">
        <f>COUNTIF(U$171:AR$204,"Ｇ")</f>
        <v>0</v>
      </c>
      <c r="AS235" s="8"/>
      <c r="AV235" s="63"/>
      <c r="AW235" s="66"/>
      <c r="AX235" s="67"/>
    </row>
    <row r="236" spans="2:50" s="65" customFormat="1" x14ac:dyDescent="0.15"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8"/>
      <c r="AK236" s="8"/>
      <c r="AL236" s="15" t="s">
        <v>16</v>
      </c>
      <c r="AM236" s="16" t="e">
        <f>COUNTIF(#REF!,"※")+COUNTIF(#REF!,"※")</f>
        <v>#REF!</v>
      </c>
      <c r="AN236" s="16" t="e">
        <f>COUNTIF(#REF!,"※")</f>
        <v>#REF!</v>
      </c>
      <c r="AO236" s="16" t="e">
        <f>COUNTIF(#REF!,"※")</f>
        <v>#REF!</v>
      </c>
      <c r="AP236" s="16">
        <f>COUNTIF(U$18:AR$73,"※")</f>
        <v>1</v>
      </c>
      <c r="AQ236" s="16">
        <f>COUNTIF(U$99:AR$154,"※")</f>
        <v>1</v>
      </c>
      <c r="AR236" s="16">
        <f>COUNTIF(U$171:AR$204,"※")</f>
        <v>2</v>
      </c>
      <c r="AS236" s="8"/>
      <c r="AV236" s="63"/>
      <c r="AW236" s="66"/>
      <c r="AX236" s="67"/>
    </row>
    <row r="237" spans="2:50" s="65" customFormat="1" x14ac:dyDescent="0.15"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8"/>
      <c r="AK237" s="8"/>
      <c r="AL237" s="8"/>
      <c r="AM237" s="8" t="e">
        <f t="shared" ref="AM237:AR237" si="0">SUM(AM229:AM236)</f>
        <v>#REF!</v>
      </c>
      <c r="AN237" s="8" t="e">
        <f t="shared" si="0"/>
        <v>#REF!</v>
      </c>
      <c r="AO237" s="8" t="e">
        <f t="shared" si="0"/>
        <v>#REF!</v>
      </c>
      <c r="AP237" s="8">
        <f t="shared" si="0"/>
        <v>23</v>
      </c>
      <c r="AQ237" s="8">
        <f t="shared" si="0"/>
        <v>19</v>
      </c>
      <c r="AR237" s="8">
        <f t="shared" si="0"/>
        <v>24</v>
      </c>
      <c r="AS237" s="8"/>
      <c r="AV237" s="63"/>
      <c r="AW237" s="66"/>
      <c r="AX237" s="67"/>
    </row>
    <row r="238" spans="2:50" s="65" customFormat="1" x14ac:dyDescent="0.15"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V238" s="63"/>
      <c r="AW238" s="66"/>
      <c r="AX238" s="67"/>
    </row>
    <row r="239" spans="2:50" s="65" customFormat="1" ht="13.5" x14ac:dyDescent="0.15"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23"/>
      <c r="AK239" s="1" t="s">
        <v>105</v>
      </c>
      <c r="AL239" s="1" t="s">
        <v>72</v>
      </c>
      <c r="AM239" s="1" t="s">
        <v>106</v>
      </c>
      <c r="AN239" s="1" t="s">
        <v>107</v>
      </c>
      <c r="AO239" s="1" t="s">
        <v>77</v>
      </c>
      <c r="AP239" s="8"/>
      <c r="AQ239" s="8"/>
      <c r="AR239" s="8"/>
      <c r="AS239" s="8"/>
      <c r="AV239" s="63"/>
      <c r="AW239" s="66"/>
      <c r="AX239" s="67"/>
    </row>
    <row r="240" spans="2:50" s="65" customFormat="1" ht="13.5" x14ac:dyDescent="0.15"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23"/>
      <c r="AK240" s="30" t="s">
        <v>83</v>
      </c>
      <c r="AL240" s="2" t="s">
        <v>84</v>
      </c>
      <c r="AM240" s="2" t="s">
        <v>85</v>
      </c>
      <c r="AN240" s="8" t="s">
        <v>121</v>
      </c>
      <c r="AO240" s="30" t="s">
        <v>83</v>
      </c>
      <c r="AP240" s="8" t="s">
        <v>143</v>
      </c>
      <c r="AQ240" s="8"/>
      <c r="AR240" s="8"/>
      <c r="AS240" s="8"/>
      <c r="AV240" s="63"/>
      <c r="AW240" s="66"/>
      <c r="AX240" s="67"/>
    </row>
    <row r="241" spans="2:50" s="65" customFormat="1" ht="13.5" x14ac:dyDescent="0.15"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23"/>
      <c r="AK241" s="30" t="s">
        <v>87</v>
      </c>
      <c r="AL241" s="2" t="s">
        <v>88</v>
      </c>
      <c r="AM241" s="2" t="s">
        <v>89</v>
      </c>
      <c r="AN241" s="2" t="s">
        <v>86</v>
      </c>
      <c r="AO241" s="30" t="s">
        <v>87</v>
      </c>
      <c r="AP241" s="8" t="s">
        <v>169</v>
      </c>
      <c r="AQ241" s="8"/>
      <c r="AR241" s="8"/>
      <c r="AS241" s="8"/>
      <c r="AV241" s="63"/>
      <c r="AW241" s="66"/>
      <c r="AX241" s="67"/>
    </row>
    <row r="242" spans="2:50" s="65" customFormat="1" ht="13.5" x14ac:dyDescent="0.15"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23"/>
      <c r="AK242" s="30" t="s">
        <v>90</v>
      </c>
      <c r="AL242" s="2" t="s">
        <v>91</v>
      </c>
      <c r="AM242" s="2" t="s">
        <v>92</v>
      </c>
      <c r="AN242" s="2" t="s">
        <v>122</v>
      </c>
      <c r="AO242" s="30" t="s">
        <v>90</v>
      </c>
      <c r="AP242" s="8" t="s">
        <v>170</v>
      </c>
      <c r="AQ242" s="8"/>
      <c r="AR242" s="8"/>
      <c r="AS242" s="8"/>
      <c r="AV242" s="63"/>
      <c r="AW242" s="66"/>
      <c r="AX242" s="67"/>
    </row>
    <row r="243" spans="2:50" s="65" customFormat="1" ht="13.5" x14ac:dyDescent="0.15"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23"/>
      <c r="AK243" s="30" t="s">
        <v>93</v>
      </c>
      <c r="AL243" s="2" t="s">
        <v>94</v>
      </c>
      <c r="AM243" s="2"/>
      <c r="AN243" s="2" t="s">
        <v>123</v>
      </c>
      <c r="AO243" s="30" t="s">
        <v>93</v>
      </c>
      <c r="AP243" s="8"/>
      <c r="AQ243" s="8"/>
      <c r="AR243" s="8"/>
      <c r="AS243" s="8"/>
      <c r="AV243" s="63"/>
      <c r="AW243" s="66"/>
      <c r="AX243" s="67"/>
    </row>
    <row r="244" spans="2:50" s="65" customFormat="1" ht="13.5" x14ac:dyDescent="0.15"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23"/>
      <c r="AK244" s="2"/>
      <c r="AL244" s="2" t="s">
        <v>96</v>
      </c>
      <c r="AM244" s="2"/>
      <c r="AN244" s="2" t="s">
        <v>124</v>
      </c>
      <c r="AO244" s="30" t="s">
        <v>98</v>
      </c>
      <c r="AP244" s="8"/>
      <c r="AQ244" s="8"/>
      <c r="AR244" s="8"/>
      <c r="AS244" s="8"/>
      <c r="AV244" s="63"/>
      <c r="AW244" s="66"/>
      <c r="AX244" s="67"/>
    </row>
    <row r="245" spans="2:50" s="65" customFormat="1" ht="13.5" x14ac:dyDescent="0.15"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23"/>
      <c r="AK245" s="2"/>
      <c r="AL245" s="2" t="s">
        <v>99</v>
      </c>
      <c r="AM245" s="2"/>
      <c r="AN245" s="2" t="s">
        <v>125</v>
      </c>
      <c r="AO245" s="30" t="s">
        <v>134</v>
      </c>
      <c r="AP245" s="8"/>
      <c r="AQ245" s="8"/>
      <c r="AR245" s="8"/>
      <c r="AS245" s="8"/>
      <c r="AV245" s="63"/>
      <c r="AW245" s="66"/>
      <c r="AX245" s="67"/>
    </row>
    <row r="246" spans="2:50" s="65" customFormat="1" x14ac:dyDescent="0.15"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44" t="s">
        <v>114</v>
      </c>
      <c r="AK246" s="2"/>
      <c r="AL246" s="2"/>
      <c r="AM246" s="2"/>
      <c r="AN246" s="2" t="s">
        <v>95</v>
      </c>
      <c r="AO246" s="30" t="s">
        <v>133</v>
      </c>
      <c r="AP246" s="8"/>
      <c r="AQ246" s="8"/>
      <c r="AR246" s="8"/>
      <c r="AS246" s="8"/>
      <c r="AV246" s="63"/>
      <c r="AW246" s="66"/>
      <c r="AX246" s="67"/>
    </row>
    <row r="247" spans="2:50" s="65" customFormat="1" x14ac:dyDescent="0.15"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44" t="s">
        <v>119</v>
      </c>
      <c r="AK247" s="2"/>
      <c r="AL247" s="2"/>
      <c r="AM247" s="2"/>
      <c r="AN247" s="2" t="s">
        <v>97</v>
      </c>
      <c r="AO247" s="2"/>
      <c r="AP247" s="8"/>
      <c r="AQ247" s="8"/>
      <c r="AR247" s="8"/>
      <c r="AS247" s="8"/>
      <c r="AV247" s="63"/>
      <c r="AW247" s="66"/>
      <c r="AX247" s="67"/>
    </row>
    <row r="248" spans="2:50" s="65" customFormat="1" x14ac:dyDescent="0.15"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44" t="s">
        <v>120</v>
      </c>
      <c r="AK248" s="1"/>
      <c r="AL248" s="1"/>
      <c r="AM248" s="39"/>
      <c r="AN248" s="2" t="s">
        <v>100</v>
      </c>
      <c r="AO248" s="2"/>
      <c r="AP248" s="8"/>
      <c r="AQ248" s="8"/>
      <c r="AR248" s="8"/>
      <c r="AS248" s="8"/>
      <c r="AV248" s="63"/>
      <c r="AW248" s="66"/>
      <c r="AX248" s="67"/>
    </row>
    <row r="249" spans="2:50" s="65" customFormat="1" x14ac:dyDescent="0.15"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2"/>
      <c r="AK249" s="1"/>
      <c r="AL249" s="1"/>
      <c r="AM249" s="39"/>
      <c r="AN249" s="2" t="s">
        <v>101</v>
      </c>
      <c r="AO249" s="1"/>
      <c r="AP249" s="8"/>
      <c r="AQ249" s="8"/>
      <c r="AR249" s="8"/>
      <c r="AS249" s="8"/>
      <c r="AV249" s="63"/>
      <c r="AW249" s="66"/>
      <c r="AX249" s="67"/>
    </row>
    <row r="250" spans="2:50" s="65" customFormat="1" x14ac:dyDescent="0.15"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2"/>
      <c r="AK250" s="1"/>
      <c r="AL250" s="1"/>
      <c r="AM250" s="39"/>
      <c r="AN250" s="2" t="s">
        <v>130</v>
      </c>
      <c r="AO250" s="1"/>
      <c r="AP250" s="8"/>
      <c r="AQ250" s="8"/>
      <c r="AR250" s="8"/>
      <c r="AS250" s="8"/>
      <c r="AV250" s="63"/>
      <c r="AW250" s="66"/>
      <c r="AX250" s="67"/>
    </row>
    <row r="251" spans="2:50" s="65" customFormat="1" x14ac:dyDescent="0.15"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2">
        <v>1</v>
      </c>
      <c r="AK251" s="1"/>
      <c r="AL251" s="1"/>
      <c r="AM251" s="39"/>
      <c r="AN251" s="2" t="s">
        <v>102</v>
      </c>
      <c r="AO251" s="1"/>
      <c r="AP251" s="8"/>
      <c r="AQ251" s="8"/>
      <c r="AR251" s="8"/>
      <c r="AS251" s="8"/>
      <c r="AV251" s="63"/>
      <c r="AW251" s="66"/>
      <c r="AX251" s="67"/>
    </row>
    <row r="252" spans="2:50" s="65" customFormat="1" x14ac:dyDescent="0.15"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2">
        <v>2</v>
      </c>
      <c r="AK252" s="1"/>
      <c r="AL252" s="1"/>
      <c r="AM252" s="39"/>
      <c r="AN252" s="1" t="s">
        <v>103</v>
      </c>
      <c r="AO252" s="1"/>
      <c r="AP252" s="8"/>
      <c r="AQ252" s="8"/>
      <c r="AR252" s="8"/>
      <c r="AS252" s="8"/>
      <c r="AV252" s="63"/>
      <c r="AW252" s="63"/>
    </row>
    <row r="253" spans="2:50" s="65" customFormat="1" x14ac:dyDescent="0.15"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2">
        <v>3</v>
      </c>
      <c r="AK253" s="1"/>
      <c r="AL253" s="1"/>
      <c r="AM253" s="1"/>
      <c r="AN253" s="1" t="s">
        <v>104</v>
      </c>
      <c r="AO253" s="1"/>
      <c r="AP253" s="8"/>
      <c r="AQ253" s="8"/>
      <c r="AR253" s="8"/>
      <c r="AS253" s="8"/>
      <c r="AV253" s="63"/>
      <c r="AW253" s="63"/>
    </row>
    <row r="254" spans="2:50" s="65" customFormat="1" x14ac:dyDescent="0.15"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1"/>
      <c r="AK254" s="1"/>
      <c r="AL254" s="1"/>
      <c r="AM254" s="1"/>
      <c r="AN254" s="1" t="s">
        <v>108</v>
      </c>
      <c r="AO254" s="1"/>
      <c r="AP254" s="8"/>
      <c r="AQ254" s="8"/>
      <c r="AR254" s="8"/>
      <c r="AS254" s="8"/>
      <c r="AV254" s="63"/>
      <c r="AW254" s="63"/>
    </row>
    <row r="255" spans="2:50" s="65" customFormat="1" x14ac:dyDescent="0.15"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1"/>
      <c r="AK255" s="1"/>
      <c r="AL255" s="1"/>
      <c r="AM255" s="1"/>
      <c r="AN255" s="1" t="s">
        <v>109</v>
      </c>
      <c r="AO255" s="1"/>
      <c r="AP255" s="8"/>
      <c r="AQ255" s="8"/>
      <c r="AR255" s="8"/>
      <c r="AS255" s="8"/>
      <c r="AV255" s="63"/>
      <c r="AW255" s="63"/>
    </row>
    <row r="256" spans="2:50" s="65" customFormat="1" x14ac:dyDescent="0.15"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8"/>
      <c r="AK256" s="8"/>
      <c r="AL256" s="8"/>
      <c r="AM256" s="8"/>
      <c r="AN256" s="1" t="s">
        <v>110</v>
      </c>
      <c r="AO256" s="1"/>
      <c r="AP256" s="8"/>
      <c r="AQ256" s="8"/>
      <c r="AR256" s="8"/>
      <c r="AS256" s="8"/>
      <c r="AV256" s="63"/>
      <c r="AW256" s="63"/>
    </row>
    <row r="257" spans="2:49" s="65" customFormat="1" x14ac:dyDescent="0.15"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8"/>
      <c r="AK257" s="8"/>
      <c r="AL257" s="8"/>
      <c r="AM257" s="8"/>
      <c r="AN257" s="1" t="s">
        <v>111</v>
      </c>
      <c r="AO257" s="8"/>
      <c r="AP257" s="8"/>
      <c r="AQ257" s="8"/>
      <c r="AR257" s="8"/>
      <c r="AS257" s="8"/>
      <c r="AV257" s="63"/>
      <c r="AW257" s="63"/>
    </row>
    <row r="258" spans="2:49" s="65" customFormat="1" x14ac:dyDescent="0.15"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8"/>
      <c r="AK258" s="8"/>
      <c r="AL258" s="8"/>
      <c r="AM258" s="8"/>
      <c r="AN258" s="1" t="s">
        <v>112</v>
      </c>
      <c r="AO258" s="8"/>
      <c r="AP258" s="8"/>
      <c r="AQ258" s="8"/>
      <c r="AR258" s="8"/>
      <c r="AS258" s="8"/>
      <c r="AV258" s="63"/>
      <c r="AW258" s="63"/>
    </row>
    <row r="259" spans="2:49" s="65" customFormat="1" x14ac:dyDescent="0.15"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8"/>
      <c r="AK259" s="8"/>
      <c r="AL259" s="8"/>
      <c r="AM259" s="8"/>
      <c r="AN259" s="1" t="s">
        <v>113</v>
      </c>
      <c r="AO259" s="8"/>
      <c r="AP259" s="8"/>
      <c r="AQ259" s="8"/>
      <c r="AR259" s="8"/>
      <c r="AS259" s="8"/>
      <c r="AV259" s="63"/>
      <c r="AW259" s="63"/>
    </row>
    <row r="260" spans="2:49" s="65" customFormat="1" x14ac:dyDescent="0.15"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8"/>
      <c r="AP260" s="8"/>
      <c r="AQ260" s="8"/>
      <c r="AR260" s="8"/>
      <c r="AS260" s="8"/>
      <c r="AV260" s="63"/>
      <c r="AW260" s="63"/>
    </row>
    <row r="261" spans="2:49" s="65" customFormat="1" x14ac:dyDescent="0.15"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O261" s="63"/>
      <c r="AP261" s="63"/>
      <c r="AQ261" s="63"/>
      <c r="AV261" s="63"/>
      <c r="AW261" s="63"/>
    </row>
    <row r="262" spans="2:49" s="65" customFormat="1" x14ac:dyDescent="0.15"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4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V262" s="63"/>
      <c r="AW262" s="63"/>
    </row>
  </sheetData>
  <mergeCells count="891">
    <mergeCell ref="AD132:AG132"/>
    <mergeCell ref="AH132:AM132"/>
    <mergeCell ref="F211:O211"/>
    <mergeCell ref="F212:I212"/>
    <mergeCell ref="J212:O212"/>
    <mergeCell ref="AJ212:AL212"/>
    <mergeCell ref="AM212:AN212"/>
    <mergeCell ref="AD210:AI210"/>
    <mergeCell ref="B153:AU154"/>
    <mergeCell ref="B215:W218"/>
    <mergeCell ref="AR210:AT210"/>
    <mergeCell ref="AP208:AT208"/>
    <mergeCell ref="AC218:AM218"/>
    <mergeCell ref="AD54:AM54"/>
    <mergeCell ref="AD55:AG55"/>
    <mergeCell ref="AD212:AI212"/>
    <mergeCell ref="AH55:AM55"/>
    <mergeCell ref="AD131:AM131"/>
    <mergeCell ref="AN218:AP220"/>
    <mergeCell ref="AQ218:AS220"/>
    <mergeCell ref="Y214:AS214"/>
    <mergeCell ref="Y218:AB220"/>
    <mergeCell ref="Y217:AS217"/>
    <mergeCell ref="Y215:AS215"/>
    <mergeCell ref="Y216:AS216"/>
    <mergeCell ref="AJ219:AM220"/>
    <mergeCell ref="AC219:AI220"/>
    <mergeCell ref="AS198:AU198"/>
    <mergeCell ref="AS199:AU199"/>
    <mergeCell ref="AS201:AU201"/>
    <mergeCell ref="AS200:AU200"/>
    <mergeCell ref="Y221:AB221"/>
    <mergeCell ref="AC221:AI221"/>
    <mergeCell ref="AJ221:AM221"/>
    <mergeCell ref="AN221:AP221"/>
    <mergeCell ref="AQ221:AS221"/>
    <mergeCell ref="AJ208:AL208"/>
    <mergeCell ref="AR211:AT211"/>
    <mergeCell ref="AD207:AN207"/>
    <mergeCell ref="AD208:AI208"/>
    <mergeCell ref="AJ210:AL210"/>
    <mergeCell ref="AM210:AN210"/>
    <mergeCell ref="AP210:AQ210"/>
    <mergeCell ref="AM208:AN208"/>
    <mergeCell ref="AD209:AI209"/>
    <mergeCell ref="V199:X199"/>
    <mergeCell ref="AS177:AU177"/>
    <mergeCell ref="AS178:AU178"/>
    <mergeCell ref="AS179:AU179"/>
    <mergeCell ref="AS180:AU180"/>
    <mergeCell ref="AS181:AU181"/>
    <mergeCell ref="AS185:AU185"/>
    <mergeCell ref="AS189:AU189"/>
    <mergeCell ref="AS193:AU193"/>
    <mergeCell ref="AS194:AU194"/>
    <mergeCell ref="V193:X193"/>
    <mergeCell ref="V194:X194"/>
    <mergeCell ref="V195:X195"/>
    <mergeCell ref="Z195:AO195"/>
    <mergeCell ref="AS195:AU195"/>
    <mergeCell ref="AS190:AU190"/>
    <mergeCell ref="AS191:AU191"/>
    <mergeCell ref="AS192:AU192"/>
    <mergeCell ref="V196:X196"/>
    <mergeCell ref="V197:X197"/>
    <mergeCell ref="V198:X198"/>
    <mergeCell ref="AS174:AU174"/>
    <mergeCell ref="AS175:AU175"/>
    <mergeCell ref="V183:X183"/>
    <mergeCell ref="V184:X184"/>
    <mergeCell ref="V185:X185"/>
    <mergeCell ref="V189:X189"/>
    <mergeCell ref="V188:X188"/>
    <mergeCell ref="V178:X178"/>
    <mergeCell ref="AS169:AU170"/>
    <mergeCell ref="V171:X171"/>
    <mergeCell ref="V172:X172"/>
    <mergeCell ref="V173:X173"/>
    <mergeCell ref="Z172:AO172"/>
    <mergeCell ref="Z171:AO171"/>
    <mergeCell ref="AS171:AU171"/>
    <mergeCell ref="AS172:AU172"/>
    <mergeCell ref="AS173:AU173"/>
    <mergeCell ref="Z173:AO173"/>
    <mergeCell ref="Z150:AC150"/>
    <mergeCell ref="AD150:AJ150"/>
    <mergeCell ref="AK150:AN150"/>
    <mergeCell ref="AO150:AQ150"/>
    <mergeCell ref="AR150:AT150"/>
    <mergeCell ref="AQ158:AS158"/>
    <mergeCell ref="AT158:AU158"/>
    <mergeCell ref="U169:U170"/>
    <mergeCell ref="V169:X170"/>
    <mergeCell ref="Y169:Y170"/>
    <mergeCell ref="Z169:AO170"/>
    <mergeCell ref="AP169:AP170"/>
    <mergeCell ref="Z147:AC149"/>
    <mergeCell ref="AD147:AN147"/>
    <mergeCell ref="AO147:AQ149"/>
    <mergeCell ref="V148:X148"/>
    <mergeCell ref="V149:X149"/>
    <mergeCell ref="AR147:AT149"/>
    <mergeCell ref="AD148:AJ149"/>
    <mergeCell ref="AK148:AN149"/>
    <mergeCell ref="AE140:AJ140"/>
    <mergeCell ref="AK140:AM140"/>
    <mergeCell ref="AN140:AO140"/>
    <mergeCell ref="AQ140:AR140"/>
    <mergeCell ref="AS140:AU140"/>
    <mergeCell ref="AE141:AJ141"/>
    <mergeCell ref="AK141:AM141"/>
    <mergeCell ref="AN141:AO141"/>
    <mergeCell ref="AK139:AM139"/>
    <mergeCell ref="AN139:AO139"/>
    <mergeCell ref="AQ139:AR139"/>
    <mergeCell ref="AS139:AU139"/>
    <mergeCell ref="AK138:AM138"/>
    <mergeCell ref="AN138:AO138"/>
    <mergeCell ref="AQ138:AR138"/>
    <mergeCell ref="AS138:AU138"/>
    <mergeCell ref="AN127:AS128"/>
    <mergeCell ref="Z122:AO122"/>
    <mergeCell ref="AN130:AS130"/>
    <mergeCell ref="AH127:AK128"/>
    <mergeCell ref="AL127:AM128"/>
    <mergeCell ref="AN129:AS129"/>
    <mergeCell ref="AS120:AU120"/>
    <mergeCell ref="Z136:AD137"/>
    <mergeCell ref="AE136:AO136"/>
    <mergeCell ref="AE137:AJ137"/>
    <mergeCell ref="AK137:AM137"/>
    <mergeCell ref="AN137:AO137"/>
    <mergeCell ref="AN132:AS132"/>
    <mergeCell ref="AS121:AU121"/>
    <mergeCell ref="AS122:AU122"/>
    <mergeCell ref="AS123:AU123"/>
    <mergeCell ref="AS115:AU115"/>
    <mergeCell ref="AS105:AU105"/>
    <mergeCell ref="AS117:AU117"/>
    <mergeCell ref="AS118:AU118"/>
    <mergeCell ref="AS119:AU119"/>
    <mergeCell ref="AS116:AU116"/>
    <mergeCell ref="AS110:AU110"/>
    <mergeCell ref="AS111:AU111"/>
    <mergeCell ref="AS112:AU112"/>
    <mergeCell ref="AS104:AU104"/>
    <mergeCell ref="AS113:AU113"/>
    <mergeCell ref="AS114:AU114"/>
    <mergeCell ref="AS95:AU95"/>
    <mergeCell ref="AS96:AU96"/>
    <mergeCell ref="AS97:AU97"/>
    <mergeCell ref="AS98:AU98"/>
    <mergeCell ref="AS99:AU99"/>
    <mergeCell ref="AS100:AU100"/>
    <mergeCell ref="V147:X147"/>
    <mergeCell ref="V144:X144"/>
    <mergeCell ref="V129:X129"/>
    <mergeCell ref="V131:X131"/>
    <mergeCell ref="V132:X132"/>
    <mergeCell ref="V133:X133"/>
    <mergeCell ref="V134:X134"/>
    <mergeCell ref="V136:X136"/>
    <mergeCell ref="V130:X130"/>
    <mergeCell ref="V137:X137"/>
    <mergeCell ref="V101:X101"/>
    <mergeCell ref="V102:X102"/>
    <mergeCell ref="V146:X146"/>
    <mergeCell ref="V138:X138"/>
    <mergeCell ref="V139:X139"/>
    <mergeCell ref="V145:X145"/>
    <mergeCell ref="V110:X110"/>
    <mergeCell ref="V111:X111"/>
    <mergeCell ref="V112:X112"/>
    <mergeCell ref="V113:X113"/>
    <mergeCell ref="Z70:AC72"/>
    <mergeCell ref="Z73:AC73"/>
    <mergeCell ref="Z64:AD64"/>
    <mergeCell ref="V98:X98"/>
    <mergeCell ref="V99:X99"/>
    <mergeCell ref="V100:X100"/>
    <mergeCell ref="B76:AU77"/>
    <mergeCell ref="B93:B94"/>
    <mergeCell ref="C93:R94"/>
    <mergeCell ref="S93:S94"/>
    <mergeCell ref="T93:T94"/>
    <mergeCell ref="U93:U94"/>
    <mergeCell ref="V93:X94"/>
    <mergeCell ref="Z61:AD61"/>
    <mergeCell ref="Z62:AD62"/>
    <mergeCell ref="AQ62:AR62"/>
    <mergeCell ref="AS62:AU62"/>
    <mergeCell ref="AE63:AJ63"/>
    <mergeCell ref="AK63:AM63"/>
    <mergeCell ref="AN63:AO63"/>
    <mergeCell ref="AQ63:AR63"/>
    <mergeCell ref="AS63:AU63"/>
    <mergeCell ref="Z63:AD63"/>
    <mergeCell ref="AO70:AQ72"/>
    <mergeCell ref="AR70:AT72"/>
    <mergeCell ref="AD73:AJ73"/>
    <mergeCell ref="AK73:AN73"/>
    <mergeCell ref="AO73:AQ73"/>
    <mergeCell ref="AR73:AT73"/>
    <mergeCell ref="AD71:AJ72"/>
    <mergeCell ref="AK71:AN72"/>
    <mergeCell ref="AD70:AN70"/>
    <mergeCell ref="Z67:AT67"/>
    <mergeCell ref="AS46:AU46"/>
    <mergeCell ref="Z69:AT69"/>
    <mergeCell ref="AQ60:AU60"/>
    <mergeCell ref="AE61:AJ61"/>
    <mergeCell ref="AK61:AM61"/>
    <mergeCell ref="AN61:AO61"/>
    <mergeCell ref="AK60:AM60"/>
    <mergeCell ref="AN60:AO60"/>
    <mergeCell ref="AK62:AM62"/>
    <mergeCell ref="AS43:AU43"/>
    <mergeCell ref="AS44:AU44"/>
    <mergeCell ref="AS45:AU45"/>
    <mergeCell ref="AE64:AJ64"/>
    <mergeCell ref="AK64:AM64"/>
    <mergeCell ref="AN64:AO64"/>
    <mergeCell ref="AN62:AO62"/>
    <mergeCell ref="AE62:AJ62"/>
    <mergeCell ref="AS37:AU37"/>
    <mergeCell ref="AS38:AU38"/>
    <mergeCell ref="AS39:AU39"/>
    <mergeCell ref="AS61:AU61"/>
    <mergeCell ref="Z59:AD60"/>
    <mergeCell ref="AE59:AO59"/>
    <mergeCell ref="AE60:AJ60"/>
    <mergeCell ref="AS40:AU40"/>
    <mergeCell ref="AS41:AU41"/>
    <mergeCell ref="AS42:AU42"/>
    <mergeCell ref="AS28:AU28"/>
    <mergeCell ref="AS29:AU29"/>
    <mergeCell ref="AS30:AU30"/>
    <mergeCell ref="AS31:AU31"/>
    <mergeCell ref="AS34:AU34"/>
    <mergeCell ref="AS35:AU35"/>
    <mergeCell ref="V51:X51"/>
    <mergeCell ref="V54:X54"/>
    <mergeCell ref="V53:X53"/>
    <mergeCell ref="V50:X50"/>
    <mergeCell ref="V52:X52"/>
    <mergeCell ref="V68:X68"/>
    <mergeCell ref="V42:X42"/>
    <mergeCell ref="V43:X43"/>
    <mergeCell ref="V44:X44"/>
    <mergeCell ref="V47:X47"/>
    <mergeCell ref="V48:X48"/>
    <mergeCell ref="V49:X49"/>
    <mergeCell ref="V35:X35"/>
    <mergeCell ref="V36:X36"/>
    <mergeCell ref="V38:X38"/>
    <mergeCell ref="V39:X39"/>
    <mergeCell ref="V40:X40"/>
    <mergeCell ref="V41:X41"/>
    <mergeCell ref="V29:X29"/>
    <mergeCell ref="V30:X30"/>
    <mergeCell ref="V31:X31"/>
    <mergeCell ref="V32:X32"/>
    <mergeCell ref="V33:X33"/>
    <mergeCell ref="V34:X34"/>
    <mergeCell ref="AS20:AU20"/>
    <mergeCell ref="AS21:AU21"/>
    <mergeCell ref="AS22:AU22"/>
    <mergeCell ref="AS23:AU23"/>
    <mergeCell ref="V27:X27"/>
    <mergeCell ref="V28:X28"/>
    <mergeCell ref="AS24:AU24"/>
    <mergeCell ref="AS25:AU25"/>
    <mergeCell ref="AS26:AU26"/>
    <mergeCell ref="AS27:AU27"/>
    <mergeCell ref="AQ61:AR61"/>
    <mergeCell ref="AQ16:AQ17"/>
    <mergeCell ref="AR16:AR17"/>
    <mergeCell ref="AS16:AU17"/>
    <mergeCell ref="V19:X19"/>
    <mergeCell ref="AS18:AU18"/>
    <mergeCell ref="AS19:AU19"/>
    <mergeCell ref="Z19:AO19"/>
    <mergeCell ref="V25:X25"/>
    <mergeCell ref="V26:X26"/>
    <mergeCell ref="B73:R73"/>
    <mergeCell ref="V60:X60"/>
    <mergeCell ref="V61:X61"/>
    <mergeCell ref="V62:X62"/>
    <mergeCell ref="V71:X71"/>
    <mergeCell ref="V72:X72"/>
    <mergeCell ref="V63:X63"/>
    <mergeCell ref="V64:X64"/>
    <mergeCell ref="V65:X65"/>
    <mergeCell ref="V66:X66"/>
    <mergeCell ref="T169:T170"/>
    <mergeCell ref="V174:X174"/>
    <mergeCell ref="V175:X175"/>
    <mergeCell ref="V190:X190"/>
    <mergeCell ref="B91:X91"/>
    <mergeCell ref="Y91:AU91"/>
    <mergeCell ref="B92:AU92"/>
    <mergeCell ref="V114:X114"/>
    <mergeCell ref="V115:X115"/>
    <mergeCell ref="V97:X97"/>
    <mergeCell ref="AT159:AU159"/>
    <mergeCell ref="C179:R179"/>
    <mergeCell ref="C178:R178"/>
    <mergeCell ref="Z164:AN164"/>
    <mergeCell ref="B168:AU168"/>
    <mergeCell ref="AQ169:AQ170"/>
    <mergeCell ref="AR169:AR170"/>
    <mergeCell ref="B167:P167"/>
    <mergeCell ref="C173:R173"/>
    <mergeCell ref="B169:B170"/>
    <mergeCell ref="AP124:AR124"/>
    <mergeCell ref="C177:R177"/>
    <mergeCell ref="C176:R176"/>
    <mergeCell ref="D163:J163"/>
    <mergeCell ref="M163:N163"/>
    <mergeCell ref="C133:R133"/>
    <mergeCell ref="Z161:AP161"/>
    <mergeCell ref="AQ159:AS159"/>
    <mergeCell ref="C169:R170"/>
    <mergeCell ref="S169:S170"/>
    <mergeCell ref="V57:X57"/>
    <mergeCell ref="V58:X58"/>
    <mergeCell ref="V59:X59"/>
    <mergeCell ref="Z58:AO58"/>
    <mergeCell ref="S150:U150"/>
    <mergeCell ref="V150:W150"/>
    <mergeCell ref="Y124:AO124"/>
    <mergeCell ref="V70:X70"/>
    <mergeCell ref="V67:X67"/>
    <mergeCell ref="V69:X69"/>
    <mergeCell ref="V73:W73"/>
    <mergeCell ref="Y47:AO47"/>
    <mergeCell ref="AP47:AR47"/>
    <mergeCell ref="AS47:AT47"/>
    <mergeCell ref="B79:AU79"/>
    <mergeCell ref="C66:R66"/>
    <mergeCell ref="Z54:AC54"/>
    <mergeCell ref="AD56:AG56"/>
    <mergeCell ref="AH56:AM56"/>
    <mergeCell ref="V56:X56"/>
    <mergeCell ref="C68:R68"/>
    <mergeCell ref="B13:P13"/>
    <mergeCell ref="Z7:AP7"/>
    <mergeCell ref="Z10:AN10"/>
    <mergeCell ref="B1:AU1"/>
    <mergeCell ref="AT5:AU5"/>
    <mergeCell ref="B5:F5"/>
    <mergeCell ref="AQ5:AS5"/>
    <mergeCell ref="I5:U5"/>
    <mergeCell ref="B15:AU15"/>
    <mergeCell ref="B163:C163"/>
    <mergeCell ref="B150:R150"/>
    <mergeCell ref="B82:F82"/>
    <mergeCell ref="I82:U82"/>
    <mergeCell ref="C67:R67"/>
    <mergeCell ref="B84:F84"/>
    <mergeCell ref="S73:U73"/>
    <mergeCell ref="M86:N86"/>
    <mergeCell ref="Q86:S86"/>
    <mergeCell ref="T86:U86"/>
    <mergeCell ref="D86:J86"/>
    <mergeCell ref="P84:U84"/>
    <mergeCell ref="R81:U81"/>
    <mergeCell ref="N81:P81"/>
    <mergeCell ref="Z95:AO95"/>
    <mergeCell ref="Y93:Y94"/>
    <mergeCell ref="C95:R95"/>
    <mergeCell ref="V95:X95"/>
    <mergeCell ref="C65:R65"/>
    <mergeCell ref="AB163:AG163"/>
    <mergeCell ref="Q163:S163"/>
    <mergeCell ref="T163:U163"/>
    <mergeCell ref="B161:F161"/>
    <mergeCell ref="I159:U159"/>
    <mergeCell ref="Z68:AT68"/>
    <mergeCell ref="AQ81:AS81"/>
    <mergeCell ref="Z96:AO96"/>
    <mergeCell ref="AS103:AU103"/>
    <mergeCell ref="Z53:AC53"/>
    <mergeCell ref="AD53:AG53"/>
    <mergeCell ref="AL53:AM53"/>
    <mergeCell ref="AH53:AK53"/>
    <mergeCell ref="B80:AU80"/>
    <mergeCell ref="AN54:AS54"/>
    <mergeCell ref="V55:X55"/>
    <mergeCell ref="Z57:AC57"/>
    <mergeCell ref="AD57:AG57"/>
    <mergeCell ref="AH57:AM57"/>
    <mergeCell ref="AB6:AG6"/>
    <mergeCell ref="Z49:AQ49"/>
    <mergeCell ref="AT81:AU81"/>
    <mergeCell ref="AQ82:AS82"/>
    <mergeCell ref="AT82:AU82"/>
    <mergeCell ref="Z84:AP84"/>
    <mergeCell ref="AB83:AG83"/>
    <mergeCell ref="Z66:AT66"/>
    <mergeCell ref="Z50:AC51"/>
    <mergeCell ref="AN53:AS53"/>
    <mergeCell ref="C53:R53"/>
    <mergeCell ref="Z52:AC52"/>
    <mergeCell ref="V45:X45"/>
    <mergeCell ref="V46:X46"/>
    <mergeCell ref="AN52:AS52"/>
    <mergeCell ref="AS102:AU102"/>
    <mergeCell ref="AS93:AU94"/>
    <mergeCell ref="AS101:AU101"/>
    <mergeCell ref="Z93:AO94"/>
    <mergeCell ref="AP93:AP94"/>
    <mergeCell ref="C45:R45"/>
    <mergeCell ref="C44:R44"/>
    <mergeCell ref="C52:R52"/>
    <mergeCell ref="C43:R43"/>
    <mergeCell ref="C46:R46"/>
    <mergeCell ref="C48:R48"/>
    <mergeCell ref="C51:R51"/>
    <mergeCell ref="AD52:AM52"/>
    <mergeCell ref="C41:R41"/>
    <mergeCell ref="C50:R50"/>
    <mergeCell ref="C49:R49"/>
    <mergeCell ref="C57:R57"/>
    <mergeCell ref="C56:R56"/>
    <mergeCell ref="C55:R55"/>
    <mergeCell ref="C54:R54"/>
    <mergeCell ref="C47:R47"/>
    <mergeCell ref="AN50:AS51"/>
    <mergeCell ref="AL50:AM51"/>
    <mergeCell ref="AS32:AU32"/>
    <mergeCell ref="AS33:AU33"/>
    <mergeCell ref="Z44:AO44"/>
    <mergeCell ref="Z45:AO45"/>
    <mergeCell ref="Z46:AO46"/>
    <mergeCell ref="AD50:AG51"/>
    <mergeCell ref="AH50:AK51"/>
    <mergeCell ref="AS36:AU36"/>
    <mergeCell ref="C26:R26"/>
    <mergeCell ref="C25:R25"/>
    <mergeCell ref="C24:R24"/>
    <mergeCell ref="Y14:AU14"/>
    <mergeCell ref="V20:X20"/>
    <mergeCell ref="V21:X21"/>
    <mergeCell ref="V22:X22"/>
    <mergeCell ref="V24:X24"/>
    <mergeCell ref="AP16:AP17"/>
    <mergeCell ref="V18:X18"/>
    <mergeCell ref="C42:R42"/>
    <mergeCell ref="C29:R29"/>
    <mergeCell ref="C28:R28"/>
    <mergeCell ref="C27:R27"/>
    <mergeCell ref="C23:R23"/>
    <mergeCell ref="C19:R19"/>
    <mergeCell ref="C40:R40"/>
    <mergeCell ref="C35:R35"/>
    <mergeCell ref="C34:R34"/>
    <mergeCell ref="C21:R21"/>
    <mergeCell ref="C22:R22"/>
    <mergeCell ref="Z26:AO26"/>
    <mergeCell ref="T16:T17"/>
    <mergeCell ref="U16:U17"/>
    <mergeCell ref="V16:X17"/>
    <mergeCell ref="Y16:Y17"/>
    <mergeCell ref="Z16:AO17"/>
    <mergeCell ref="V23:X23"/>
    <mergeCell ref="Z18:AO18"/>
    <mergeCell ref="S16:S17"/>
    <mergeCell ref="C31:R31"/>
    <mergeCell ref="C30:R30"/>
    <mergeCell ref="C33:R33"/>
    <mergeCell ref="C32:R32"/>
    <mergeCell ref="B3:AU3"/>
    <mergeCell ref="AQ4:AS4"/>
    <mergeCell ref="AT4:AU4"/>
    <mergeCell ref="C20:R20"/>
    <mergeCell ref="Z23:AO23"/>
    <mergeCell ref="Z31:AO31"/>
    <mergeCell ref="C39:R39"/>
    <mergeCell ref="C37:R37"/>
    <mergeCell ref="C36:R36"/>
    <mergeCell ref="Z36:AO36"/>
    <mergeCell ref="Z38:AO38"/>
    <mergeCell ref="Z37:AO37"/>
    <mergeCell ref="C38:R38"/>
    <mergeCell ref="V37:X37"/>
    <mergeCell ref="AB9:AG9"/>
    <mergeCell ref="Z41:AO41"/>
    <mergeCell ref="Z42:AO42"/>
    <mergeCell ref="Z43:AO43"/>
    <mergeCell ref="Z33:AO33"/>
    <mergeCell ref="Z35:AO35"/>
    <mergeCell ref="Z34:AO34"/>
    <mergeCell ref="Z32:AO32"/>
    <mergeCell ref="Z29:AO29"/>
    <mergeCell ref="Z28:AO28"/>
    <mergeCell ref="B4:E4"/>
    <mergeCell ref="M9:N9"/>
    <mergeCell ref="Q9:S9"/>
    <mergeCell ref="T9:U9"/>
    <mergeCell ref="C18:R18"/>
    <mergeCell ref="Z25:AO25"/>
    <mergeCell ref="Z24:AO24"/>
    <mergeCell ref="Z22:AO22"/>
    <mergeCell ref="Z21:AO21"/>
    <mergeCell ref="Z20:AO20"/>
    <mergeCell ref="B2:AU2"/>
    <mergeCell ref="C110:R110"/>
    <mergeCell ref="B86:C86"/>
    <mergeCell ref="Z27:AO27"/>
    <mergeCell ref="Z40:AO40"/>
    <mergeCell ref="Z39:AO39"/>
    <mergeCell ref="Z30:AO30"/>
    <mergeCell ref="AR93:AR94"/>
    <mergeCell ref="Z87:AN87"/>
    <mergeCell ref="AB86:AG86"/>
    <mergeCell ref="BK156:BL157"/>
    <mergeCell ref="AF13:AT13"/>
    <mergeCell ref="N4:P4"/>
    <mergeCell ref="B14:X14"/>
    <mergeCell ref="B7:F7"/>
    <mergeCell ref="R4:U4"/>
    <mergeCell ref="D9:J9"/>
    <mergeCell ref="C97:R97"/>
    <mergeCell ref="B81:E81"/>
    <mergeCell ref="F4:J4"/>
    <mergeCell ref="BO171:BP171"/>
    <mergeCell ref="BX156:BZ157"/>
    <mergeCell ref="BV156:BW157"/>
    <mergeCell ref="BQ156:BU157"/>
    <mergeCell ref="BM156:BN157"/>
    <mergeCell ref="BO156:BP157"/>
    <mergeCell ref="AW51:AW52"/>
    <mergeCell ref="AW15:AX15"/>
    <mergeCell ref="AX22:AX23"/>
    <mergeCell ref="AW47:AW48"/>
    <mergeCell ref="AW128:AW129"/>
    <mergeCell ref="AW124:AW125"/>
    <mergeCell ref="AW92:AX92"/>
    <mergeCell ref="BM171:BN171"/>
    <mergeCell ref="BS171:BT171"/>
    <mergeCell ref="BK167:BL168"/>
    <mergeCell ref="BS168:BT168"/>
    <mergeCell ref="BM168:BN168"/>
    <mergeCell ref="BK171:BL171"/>
    <mergeCell ref="BQ171:BR171"/>
    <mergeCell ref="BS167:BV167"/>
    <mergeCell ref="BM167:BR167"/>
    <mergeCell ref="BU171:BV171"/>
    <mergeCell ref="BU168:BV168"/>
    <mergeCell ref="BO168:BP168"/>
    <mergeCell ref="CP208:CQ208"/>
    <mergeCell ref="CN208:CO208"/>
    <mergeCell ref="BU173:BV173"/>
    <mergeCell ref="CP207:CQ207"/>
    <mergeCell ref="CN206:CO206"/>
    <mergeCell ref="BO173:BP173"/>
    <mergeCell ref="BS172:BT172"/>
    <mergeCell ref="BQ168:BR168"/>
    <mergeCell ref="C101:R101"/>
    <mergeCell ref="Z101:AO101"/>
    <mergeCell ref="AX175:AX177"/>
    <mergeCell ref="AX186:AX187"/>
    <mergeCell ref="CL208:CM208"/>
    <mergeCell ref="CN207:CO207"/>
    <mergeCell ref="BS173:BT173"/>
    <mergeCell ref="CI208:CK208"/>
    <mergeCell ref="CE208:CG208"/>
    <mergeCell ref="CI206:CK206"/>
    <mergeCell ref="BU172:BV172"/>
    <mergeCell ref="BK173:BL173"/>
    <mergeCell ref="BO172:BP172"/>
    <mergeCell ref="BQ172:BR172"/>
    <mergeCell ref="BK172:BL172"/>
    <mergeCell ref="BM172:BN172"/>
    <mergeCell ref="BM173:BN173"/>
    <mergeCell ref="BQ173:BR173"/>
    <mergeCell ref="C69:R69"/>
    <mergeCell ref="AN57:AS57"/>
    <mergeCell ref="P7:U7"/>
    <mergeCell ref="G7:M7"/>
    <mergeCell ref="B9:C9"/>
    <mergeCell ref="C99:R99"/>
    <mergeCell ref="F81:J81"/>
    <mergeCell ref="C96:R96"/>
    <mergeCell ref="B16:B17"/>
    <mergeCell ref="C16:R17"/>
    <mergeCell ref="AX99:AX100"/>
    <mergeCell ref="C100:R100"/>
    <mergeCell ref="Z100:AO100"/>
    <mergeCell ref="B90:P90"/>
    <mergeCell ref="AF90:AT90"/>
    <mergeCell ref="C70:R70"/>
    <mergeCell ref="C71:R71"/>
    <mergeCell ref="C72:R72"/>
    <mergeCell ref="AQ93:AQ94"/>
    <mergeCell ref="G84:M84"/>
    <mergeCell ref="V96:X96"/>
    <mergeCell ref="C102:R102"/>
    <mergeCell ref="Z102:AO102"/>
    <mergeCell ref="C103:R103"/>
    <mergeCell ref="Z103:AO103"/>
    <mergeCell ref="V103:X103"/>
    <mergeCell ref="C98:R98"/>
    <mergeCell ref="Z98:AO98"/>
    <mergeCell ref="Z97:AO97"/>
    <mergeCell ref="Z99:AO99"/>
    <mergeCell ref="C104:R104"/>
    <mergeCell ref="Z104:AO104"/>
    <mergeCell ref="V104:X104"/>
    <mergeCell ref="C105:R105"/>
    <mergeCell ref="Z105:AO105"/>
    <mergeCell ref="V105:X105"/>
    <mergeCell ref="C106:R106"/>
    <mergeCell ref="Z106:AO106"/>
    <mergeCell ref="V106:X106"/>
    <mergeCell ref="AS106:AU106"/>
    <mergeCell ref="C107:R107"/>
    <mergeCell ref="Z107:AO107"/>
    <mergeCell ref="V107:X107"/>
    <mergeCell ref="AS107:AU107"/>
    <mergeCell ref="C108:R108"/>
    <mergeCell ref="Z108:AO108"/>
    <mergeCell ref="V108:X108"/>
    <mergeCell ref="AS108:AU108"/>
    <mergeCell ref="C109:R109"/>
    <mergeCell ref="Z109:AO109"/>
    <mergeCell ref="V109:X109"/>
    <mergeCell ref="AS109:AU109"/>
    <mergeCell ref="Z110:AO110"/>
    <mergeCell ref="C111:R111"/>
    <mergeCell ref="Z111:AO111"/>
    <mergeCell ref="Z112:AO112"/>
    <mergeCell ref="C113:R113"/>
    <mergeCell ref="Z113:AO113"/>
    <mergeCell ref="C117:R117"/>
    <mergeCell ref="Z117:AO117"/>
    <mergeCell ref="C118:R118"/>
    <mergeCell ref="C114:R114"/>
    <mergeCell ref="C112:R112"/>
    <mergeCell ref="Z115:AO115"/>
    <mergeCell ref="C116:R116"/>
    <mergeCell ref="Z116:AO116"/>
    <mergeCell ref="V116:X116"/>
    <mergeCell ref="C123:R123"/>
    <mergeCell ref="C126:R126"/>
    <mergeCell ref="C124:R124"/>
    <mergeCell ref="V120:X120"/>
    <mergeCell ref="V121:X121"/>
    <mergeCell ref="V122:X122"/>
    <mergeCell ref="V123:X123"/>
    <mergeCell ref="V124:X124"/>
    <mergeCell ref="V125:X125"/>
    <mergeCell ref="V126:X126"/>
    <mergeCell ref="C131:R131"/>
    <mergeCell ref="Z131:AC131"/>
    <mergeCell ref="Z126:AQ126"/>
    <mergeCell ref="C125:R125"/>
    <mergeCell ref="C129:R129"/>
    <mergeCell ref="Z129:AC129"/>
    <mergeCell ref="C130:R130"/>
    <mergeCell ref="V127:X127"/>
    <mergeCell ref="V128:X128"/>
    <mergeCell ref="Z130:AC130"/>
    <mergeCell ref="C134:R134"/>
    <mergeCell ref="C135:R135"/>
    <mergeCell ref="V135:X135"/>
    <mergeCell ref="Z132:AC132"/>
    <mergeCell ref="Z133:AC133"/>
    <mergeCell ref="C132:R132"/>
    <mergeCell ref="AE139:AJ139"/>
    <mergeCell ref="C138:R138"/>
    <mergeCell ref="C136:R136"/>
    <mergeCell ref="C137:R137"/>
    <mergeCell ref="C139:R139"/>
    <mergeCell ref="C140:R140"/>
    <mergeCell ref="C142:R142"/>
    <mergeCell ref="Z140:AD140"/>
    <mergeCell ref="Z139:AD139"/>
    <mergeCell ref="V140:X140"/>
    <mergeCell ref="V141:X141"/>
    <mergeCell ref="V142:X142"/>
    <mergeCell ref="Z141:AD141"/>
    <mergeCell ref="C141:R141"/>
    <mergeCell ref="C143:R143"/>
    <mergeCell ref="C144:R144"/>
    <mergeCell ref="Z143:AT143"/>
    <mergeCell ref="C147:R147"/>
    <mergeCell ref="C145:R145"/>
    <mergeCell ref="C146:R146"/>
    <mergeCell ref="Z145:AT145"/>
    <mergeCell ref="Z144:AT144"/>
    <mergeCell ref="V143:X143"/>
    <mergeCell ref="Z146:AT146"/>
    <mergeCell ref="R158:U158"/>
    <mergeCell ref="B159:F159"/>
    <mergeCell ref="B158:E158"/>
    <mergeCell ref="N158:P158"/>
    <mergeCell ref="G161:M161"/>
    <mergeCell ref="P161:U161"/>
    <mergeCell ref="C194:R194"/>
    <mergeCell ref="C193:R193"/>
    <mergeCell ref="C192:R192"/>
    <mergeCell ref="C191:R191"/>
    <mergeCell ref="C175:R175"/>
    <mergeCell ref="C184:R184"/>
    <mergeCell ref="C185:R185"/>
    <mergeCell ref="C190:R190"/>
    <mergeCell ref="C189:R189"/>
    <mergeCell ref="V179:X179"/>
    <mergeCell ref="V186:X186"/>
    <mergeCell ref="C174:R174"/>
    <mergeCell ref="C183:R183"/>
    <mergeCell ref="C182:R182"/>
    <mergeCell ref="C181:R181"/>
    <mergeCell ref="C180:R180"/>
    <mergeCell ref="C186:R186"/>
    <mergeCell ref="V176:X176"/>
    <mergeCell ref="V177:X177"/>
    <mergeCell ref="C188:R188"/>
    <mergeCell ref="C187:R187"/>
    <mergeCell ref="Z193:AO193"/>
    <mergeCell ref="Z192:AO192"/>
    <mergeCell ref="Z191:AO191"/>
    <mergeCell ref="Z190:AO190"/>
    <mergeCell ref="Z189:AO189"/>
    <mergeCell ref="Z188:AO188"/>
    <mergeCell ref="V191:X191"/>
    <mergeCell ref="V192:X192"/>
    <mergeCell ref="Z181:AO181"/>
    <mergeCell ref="Z180:AO180"/>
    <mergeCell ref="V187:X187"/>
    <mergeCell ref="Z187:AO187"/>
    <mergeCell ref="Z186:AO186"/>
    <mergeCell ref="V180:X180"/>
    <mergeCell ref="V181:X181"/>
    <mergeCell ref="V182:X182"/>
    <mergeCell ref="Z185:AO185"/>
    <mergeCell ref="Z184:AO184"/>
    <mergeCell ref="AS182:AU182"/>
    <mergeCell ref="AS183:AU183"/>
    <mergeCell ref="AS184:AU184"/>
    <mergeCell ref="CE206:CG206"/>
    <mergeCell ref="AW196:AW197"/>
    <mergeCell ref="AS186:AU186"/>
    <mergeCell ref="AS187:AU187"/>
    <mergeCell ref="AS188:AU188"/>
    <mergeCell ref="AS196:AU196"/>
    <mergeCell ref="AS197:AU197"/>
    <mergeCell ref="Y210:AC210"/>
    <mergeCell ref="Y211:AC211"/>
    <mergeCell ref="B209:E209"/>
    <mergeCell ref="CE207:CG207"/>
    <mergeCell ref="CI207:CK207"/>
    <mergeCell ref="CL207:CM207"/>
    <mergeCell ref="AD211:AI211"/>
    <mergeCell ref="AJ211:AL211"/>
    <mergeCell ref="AM211:AN211"/>
    <mergeCell ref="AP211:AQ211"/>
    <mergeCell ref="B214:E214"/>
    <mergeCell ref="F214:I214"/>
    <mergeCell ref="P214:U214"/>
    <mergeCell ref="B212:E212"/>
    <mergeCell ref="P212:U212"/>
    <mergeCell ref="F213:I213"/>
    <mergeCell ref="J213:O213"/>
    <mergeCell ref="J214:O214"/>
    <mergeCell ref="AN55:AS55"/>
    <mergeCell ref="AN56:AS56"/>
    <mergeCell ref="Z55:AC55"/>
    <mergeCell ref="Z56:AC56"/>
    <mergeCell ref="B213:E213"/>
    <mergeCell ref="P213:U213"/>
    <mergeCell ref="B211:E211"/>
    <mergeCell ref="Y209:AC209"/>
    <mergeCell ref="B210:E210"/>
    <mergeCell ref="P210:U210"/>
    <mergeCell ref="C64:R64"/>
    <mergeCell ref="C63:R63"/>
    <mergeCell ref="C61:R61"/>
    <mergeCell ref="C60:R60"/>
    <mergeCell ref="C59:R59"/>
    <mergeCell ref="C58:R58"/>
    <mergeCell ref="C62:R62"/>
    <mergeCell ref="Z120:AO120"/>
    <mergeCell ref="Z119:AO119"/>
    <mergeCell ref="C120:R120"/>
    <mergeCell ref="Z114:AO114"/>
    <mergeCell ref="C115:R115"/>
    <mergeCell ref="C119:R119"/>
    <mergeCell ref="V117:X117"/>
    <mergeCell ref="V118:X118"/>
    <mergeCell ref="V119:X119"/>
    <mergeCell ref="Z118:AO118"/>
    <mergeCell ref="C121:R121"/>
    <mergeCell ref="C122:R122"/>
    <mergeCell ref="C128:R128"/>
    <mergeCell ref="AS124:AT124"/>
    <mergeCell ref="AD129:AM129"/>
    <mergeCell ref="Z127:AC128"/>
    <mergeCell ref="C127:R127"/>
    <mergeCell ref="Z121:AO121"/>
    <mergeCell ref="Z123:AO123"/>
    <mergeCell ref="AD127:AG128"/>
    <mergeCell ref="AD130:AG130"/>
    <mergeCell ref="AH130:AK130"/>
    <mergeCell ref="AL130:AM130"/>
    <mergeCell ref="AN131:AS131"/>
    <mergeCell ref="C148:R148"/>
    <mergeCell ref="C149:R149"/>
    <mergeCell ref="AN133:AS133"/>
    <mergeCell ref="AD133:AG133"/>
    <mergeCell ref="AH133:AM133"/>
    <mergeCell ref="Z134:AC134"/>
    <mergeCell ref="AD134:AG134"/>
    <mergeCell ref="AH134:AM134"/>
    <mergeCell ref="AN134:AS134"/>
    <mergeCell ref="Z135:AO135"/>
    <mergeCell ref="Z138:AD138"/>
    <mergeCell ref="AE138:AJ138"/>
    <mergeCell ref="AQ137:AU137"/>
    <mergeCell ref="Z179:AO179"/>
    <mergeCell ref="Z178:AO178"/>
    <mergeCell ref="Z177:AO177"/>
    <mergeCell ref="Z176:AO176"/>
    <mergeCell ref="AB160:AG160"/>
    <mergeCell ref="B156:AU156"/>
    <mergeCell ref="B157:AU157"/>
    <mergeCell ref="C172:R172"/>
    <mergeCell ref="C171:R171"/>
    <mergeCell ref="F158:J158"/>
    <mergeCell ref="C201:R201"/>
    <mergeCell ref="Z201:AO201"/>
    <mergeCell ref="V201:X201"/>
    <mergeCell ref="Z202:AO202"/>
    <mergeCell ref="Z194:AO194"/>
    <mergeCell ref="C199:R199"/>
    <mergeCell ref="C198:R198"/>
    <mergeCell ref="C197:R197"/>
    <mergeCell ref="C196:R196"/>
    <mergeCell ref="C195:R195"/>
    <mergeCell ref="AS176:AU176"/>
    <mergeCell ref="Z175:AO175"/>
    <mergeCell ref="Z174:AO174"/>
    <mergeCell ref="C200:R200"/>
    <mergeCell ref="Z200:AO200"/>
    <mergeCell ref="V200:X200"/>
    <mergeCell ref="Z198:AO198"/>
    <mergeCell ref="Z197:AO197"/>
    <mergeCell ref="Z199:AO199"/>
    <mergeCell ref="Z196:AO196"/>
    <mergeCell ref="CP206:CQ206"/>
    <mergeCell ref="V203:X203"/>
    <mergeCell ref="AS203:AU203"/>
    <mergeCell ref="C202:R202"/>
    <mergeCell ref="AP204:AR204"/>
    <mergeCell ref="S204:U204"/>
    <mergeCell ref="V204:W204"/>
    <mergeCell ref="Y204:AO204"/>
    <mergeCell ref="AS204:AT204"/>
    <mergeCell ref="CL206:CM206"/>
    <mergeCell ref="CR206:CS206"/>
    <mergeCell ref="B207:E208"/>
    <mergeCell ref="F207:I208"/>
    <mergeCell ref="J207:M208"/>
    <mergeCell ref="N207:O208"/>
    <mergeCell ref="P207:U208"/>
    <mergeCell ref="Y207:AC208"/>
    <mergeCell ref="B206:S206"/>
    <mergeCell ref="Y206:AN206"/>
    <mergeCell ref="CR207:CS207"/>
    <mergeCell ref="CR208:CS208"/>
    <mergeCell ref="F209:O209"/>
    <mergeCell ref="P209:U209"/>
    <mergeCell ref="F210:I210"/>
    <mergeCell ref="J210:M210"/>
    <mergeCell ref="N210:O210"/>
    <mergeCell ref="AJ209:AL209"/>
    <mergeCell ref="AM209:AN209"/>
    <mergeCell ref="AP209:AQ209"/>
    <mergeCell ref="AR209:AT209"/>
    <mergeCell ref="BC215:BF217"/>
    <mergeCell ref="P211:U211"/>
    <mergeCell ref="Y212:AC212"/>
    <mergeCell ref="B204:R204"/>
    <mergeCell ref="Z182:AO182"/>
    <mergeCell ref="V202:X202"/>
    <mergeCell ref="AS202:AU202"/>
    <mergeCell ref="C203:R203"/>
    <mergeCell ref="Z203:AO203"/>
    <mergeCell ref="Z183:AO183"/>
  </mergeCells>
  <phoneticPr fontId="7"/>
  <dataValidations count="9">
    <dataValidation type="list" allowBlank="1" showInputMessage="1" showErrorMessage="1" sqref="AO82:AQ82 AO5:AQ5 AO159:AQ159">
      <formula1>$AK$240:$AK$243</formula1>
    </dataValidation>
    <dataValidation type="list" allowBlank="1" showInputMessage="1" showErrorMessage="1" sqref="K162:L162 K8:L8 Z86:AA86 AH9:AI9 Z9:AA9 AD86:AE86 AH86:AI86 AH163:AI163 K85:L85 AD9:AE9 AD163:AE163 Z163:AA163">
      <formula1>$AJ$240:$AJ$243</formula1>
    </dataValidation>
    <dataValidation type="list" allowBlank="1" showInputMessage="1" showErrorMessage="1" sqref="O163 O9 O86">
      <formula1>$AO$240:$AO$246</formula1>
    </dataValidation>
    <dataValidation type="list" allowBlank="1" showInputMessage="1" showErrorMessage="1" sqref="T163:U163 T9:U9 T86:U86">
      <formula1>$AM$240:$AM$242</formula1>
    </dataValidation>
    <dataValidation type="list" allowBlank="1" showInputMessage="1" showErrorMessage="1" sqref="AT82 AX82:BI82 AX159:BI159 AX5:BI5 AT5 AT159">
      <formula1>$AL$240:$AL$245</formula1>
    </dataValidation>
    <dataValidation type="list" allowBlank="1" showInputMessage="1" showErrorMessage="1" sqref="F158 F4 I158:J158 I4:J4 F81 I81:J81">
      <formula1>$AJ$246:$AJ$248</formula1>
    </dataValidation>
    <dataValidation type="list" allowBlank="1" showInputMessage="1" showErrorMessage="1" sqref="D86:J86 D9:J9 D163:J163">
      <formula1>$AN$240:$AN$259</formula1>
    </dataValidation>
    <dataValidation type="list" allowBlank="1" showInputMessage="1" showErrorMessage="1" sqref="AN221 AK152 AK150 AO152 AO150 AD152 AD150 AD75 AD73 AO75 AO73 AK75 AK73 AJ221 AC221">
      <formula1>$AP$240:$AP$241</formula1>
    </dataValidation>
    <dataValidation type="list" allowBlank="1" showInputMessage="1" showErrorMessage="1" sqref="AQ221 AR152 AR150 AR75 AR73 AT220 AU72 AU149">
      <formula1>$AP$240:$AP$242</formula1>
    </dataValidation>
  </dataValidations>
  <printOptions horizontalCentered="1"/>
  <pageMargins left="0.47244094488188981" right="0.31496062992125984" top="0.55118110236220474" bottom="0.19685039370078741" header="0.47244094488188981" footer="0.39370078740157483"/>
  <pageSetup paperSize="9" scale="66" firstPageNumber="72" orientation="portrait" useFirstPageNumber="1" r:id="rId1"/>
  <rowBreaks count="2" manualBreakCount="2">
    <brk id="77" max="46" man="1"/>
    <brk id="154" max="4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13"/>
  </sheetPr>
  <dimension ref="A1:CQ114"/>
  <sheetViews>
    <sheetView view="pageBreakPreview" zoomScaleNormal="100" zoomScaleSheetLayoutView="100" workbookViewId="0">
      <selection activeCell="M9" sqref="M9:N9"/>
    </sheetView>
  </sheetViews>
  <sheetFormatPr defaultColWidth="8.85546875" defaultRowHeight="12" x14ac:dyDescent="0.15"/>
  <cols>
    <col min="1" max="1" width="0.7109375" style="64" customWidth="1"/>
    <col min="2" max="2" width="3.140625" style="63" customWidth="1"/>
    <col min="3" max="3" width="2" style="63" customWidth="1"/>
    <col min="4" max="4" width="0.7109375" style="63" customWidth="1"/>
    <col min="5" max="5" width="2" style="63" customWidth="1"/>
    <col min="6" max="6" width="3.140625" style="63" customWidth="1"/>
    <col min="7" max="7" width="2" style="63" customWidth="1"/>
    <col min="8" max="8" width="0.7109375" style="63" customWidth="1"/>
    <col min="9" max="9" width="2" style="63" customWidth="1"/>
    <col min="10" max="10" width="3.140625" style="63" customWidth="1"/>
    <col min="11" max="11" width="2" style="63" customWidth="1"/>
    <col min="12" max="12" width="0.7109375" style="63" customWidth="1"/>
    <col min="13" max="13" width="2" style="63" customWidth="1"/>
    <col min="14" max="14" width="3.140625" style="63" customWidth="1"/>
    <col min="15" max="15" width="8.5703125" style="63" customWidth="1"/>
    <col min="16" max="16" width="3.5703125" style="63" customWidth="1"/>
    <col min="17" max="18" width="4.140625" style="63" customWidth="1"/>
    <col min="19" max="21" width="5" style="63" customWidth="1"/>
    <col min="22" max="22" width="3.140625" style="64" customWidth="1"/>
    <col min="23" max="24" width="5.140625" style="63" customWidth="1"/>
    <col min="25" max="25" width="3.140625" style="63" customWidth="1"/>
    <col min="26" max="26" width="2" style="63" customWidth="1"/>
    <col min="27" max="27" width="0.7109375" style="63" customWidth="1"/>
    <col min="28" max="28" width="2" style="63" customWidth="1"/>
    <col min="29" max="29" width="3.140625" style="63" customWidth="1"/>
    <col min="30" max="30" width="2" style="63" customWidth="1"/>
    <col min="31" max="31" width="0.7109375" style="63" customWidth="1"/>
    <col min="32" max="32" width="2" style="63" customWidth="1"/>
    <col min="33" max="33" width="3.140625" style="63" customWidth="1"/>
    <col min="34" max="34" width="2" style="63" customWidth="1"/>
    <col min="35" max="35" width="0.7109375" style="63" customWidth="1"/>
    <col min="36" max="36" width="2" style="63" customWidth="1"/>
    <col min="37" max="37" width="3.140625" style="63" customWidth="1"/>
    <col min="38" max="38" width="3.85546875" style="63" customWidth="1"/>
    <col min="39" max="41" width="4" style="63" customWidth="1"/>
    <col min="42" max="43" width="5" style="63" customWidth="1"/>
    <col min="44" max="44" width="5" style="64" customWidth="1"/>
    <col min="45" max="45" width="3.140625" style="64" customWidth="1"/>
    <col min="46" max="47" width="5.28515625" style="64" customWidth="1"/>
    <col min="48" max="48" width="3.140625" style="63" customWidth="1"/>
    <col min="49" max="49" width="4.5703125" style="63" customWidth="1"/>
    <col min="50" max="61" width="3.7109375" style="64" customWidth="1"/>
    <col min="62" max="63" width="2.85546875" style="64" customWidth="1"/>
    <col min="64" max="70" width="4.7109375" style="64" customWidth="1"/>
    <col min="71" max="91" width="3" style="64" customWidth="1"/>
    <col min="92" max="16384" width="8.85546875" style="64"/>
  </cols>
  <sheetData>
    <row r="1" spans="1:61" ht="24.6" customHeight="1" x14ac:dyDescent="0.15">
      <c r="B1" s="517" t="s">
        <v>140</v>
      </c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517"/>
      <c r="AS1" s="517"/>
      <c r="AT1" s="517"/>
      <c r="AU1" s="517"/>
    </row>
    <row r="2" spans="1:61" s="3" customFormat="1" ht="24" customHeight="1" x14ac:dyDescent="0.15">
      <c r="B2" s="343" t="s">
        <v>274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</row>
    <row r="3" spans="1:61" s="3" customFormat="1" ht="15.6" customHeight="1" x14ac:dyDescent="0.15">
      <c r="B3" s="685" t="s">
        <v>192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  <c r="AK3" s="685"/>
      <c r="AL3" s="685"/>
      <c r="AM3" s="685"/>
      <c r="AN3" s="685"/>
      <c r="AO3" s="685"/>
      <c r="AP3" s="685"/>
      <c r="AQ3" s="685"/>
      <c r="AR3" s="685"/>
      <c r="AS3" s="685"/>
      <c r="AT3" s="685"/>
      <c r="AU3" s="685"/>
      <c r="AW3" s="5"/>
    </row>
    <row r="4" spans="1:61" s="2" customFormat="1" ht="16.5" customHeight="1" x14ac:dyDescent="0.15">
      <c r="B4" s="522" t="s">
        <v>131</v>
      </c>
      <c r="C4" s="522"/>
      <c r="D4" s="522"/>
      <c r="E4" s="522"/>
      <c r="F4" s="687" t="s">
        <v>114</v>
      </c>
      <c r="G4" s="687"/>
      <c r="H4" s="687"/>
      <c r="I4" s="687"/>
      <c r="J4" s="687"/>
      <c r="K4" s="25"/>
      <c r="L4" s="25"/>
      <c r="M4" s="27"/>
      <c r="N4" s="520"/>
      <c r="O4" s="520"/>
      <c r="P4" s="520"/>
      <c r="Q4" s="37"/>
      <c r="R4" s="520"/>
      <c r="S4" s="520"/>
      <c r="T4" s="520"/>
      <c r="U4" s="520"/>
      <c r="V4" s="27"/>
      <c r="W4" s="27"/>
      <c r="X4" s="27"/>
      <c r="Y4" s="27"/>
      <c r="Z4" s="25"/>
      <c r="AA4" s="25"/>
      <c r="AB4" s="27"/>
      <c r="AC4" s="27"/>
      <c r="AD4" s="25"/>
      <c r="AE4" s="25"/>
      <c r="AF4" s="31" t="s">
        <v>73</v>
      </c>
      <c r="AH4" s="25"/>
      <c r="AI4" s="25"/>
      <c r="AO4" s="45"/>
      <c r="AP4" s="45"/>
      <c r="AQ4" s="522" t="s">
        <v>71</v>
      </c>
      <c r="AR4" s="522"/>
      <c r="AS4" s="522"/>
      <c r="AT4" s="522" t="s">
        <v>72</v>
      </c>
      <c r="AU4" s="522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</row>
    <row r="5" spans="1:61" s="2" customFormat="1" ht="16.5" customHeight="1" x14ac:dyDescent="0.15">
      <c r="A5" s="86"/>
      <c r="B5" s="519"/>
      <c r="C5" s="519"/>
      <c r="D5" s="519"/>
      <c r="E5" s="519"/>
      <c r="F5" s="519"/>
      <c r="G5" s="25"/>
      <c r="H5" s="25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45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108"/>
      <c r="AP5" s="108"/>
      <c r="AQ5" s="522" t="s">
        <v>87</v>
      </c>
      <c r="AR5" s="522"/>
      <c r="AS5" s="522"/>
      <c r="AT5" s="686" t="s">
        <v>84</v>
      </c>
      <c r="AU5" s="686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</row>
    <row r="6" spans="1:61" s="2" customFormat="1" ht="17.25" customHeight="1" x14ac:dyDescent="0.15">
      <c r="A6" s="32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34"/>
      <c r="W6" s="36"/>
      <c r="X6" s="36"/>
      <c r="Y6" s="27"/>
      <c r="Z6" s="45"/>
      <c r="AA6" s="45"/>
      <c r="AB6" s="521" t="s">
        <v>75</v>
      </c>
      <c r="AC6" s="521"/>
      <c r="AD6" s="521"/>
      <c r="AE6" s="521"/>
      <c r="AF6" s="521"/>
      <c r="AG6" s="521"/>
      <c r="AH6" s="28"/>
      <c r="AI6" s="28"/>
      <c r="AJ6" s="27"/>
      <c r="AK6" s="27"/>
      <c r="AL6" s="27"/>
      <c r="AM6" s="27"/>
      <c r="AN6" s="27"/>
      <c r="AW6" s="36"/>
    </row>
    <row r="7" spans="1:61" s="2" customFormat="1" ht="16.5" customHeight="1" x14ac:dyDescent="0.15">
      <c r="A7" s="35"/>
      <c r="B7" s="522" t="s">
        <v>132</v>
      </c>
      <c r="C7" s="522"/>
      <c r="D7" s="522"/>
      <c r="E7" s="522"/>
      <c r="F7" s="522"/>
      <c r="G7" s="522">
        <v>30001</v>
      </c>
      <c r="H7" s="522"/>
      <c r="I7" s="522"/>
      <c r="J7" s="522"/>
      <c r="K7" s="522"/>
      <c r="L7" s="522"/>
      <c r="M7" s="522"/>
      <c r="N7" s="24"/>
      <c r="O7" s="29" t="s">
        <v>158</v>
      </c>
      <c r="P7" s="522" t="s">
        <v>177</v>
      </c>
      <c r="Q7" s="522"/>
      <c r="R7" s="522"/>
      <c r="S7" s="522"/>
      <c r="T7" s="522"/>
      <c r="U7" s="522"/>
      <c r="V7" s="53"/>
      <c r="W7" s="54"/>
      <c r="X7" s="54"/>
      <c r="Y7" s="55" t="s">
        <v>79</v>
      </c>
      <c r="Z7" s="518" t="s">
        <v>139</v>
      </c>
      <c r="AA7" s="518"/>
      <c r="AB7" s="518"/>
      <c r="AC7" s="518"/>
      <c r="AD7" s="518"/>
      <c r="AE7" s="518"/>
      <c r="AF7" s="518"/>
      <c r="AG7" s="518"/>
      <c r="AH7" s="518"/>
      <c r="AI7" s="518"/>
      <c r="AJ7" s="518"/>
      <c r="AK7" s="518"/>
      <c r="AL7" s="518"/>
      <c r="AM7" s="518"/>
      <c r="AN7" s="518"/>
      <c r="AO7" s="518"/>
      <c r="AP7" s="518"/>
      <c r="AQ7" s="37" t="s">
        <v>80</v>
      </c>
      <c r="AW7" s="27"/>
    </row>
    <row r="8" spans="1:61" s="2" customFormat="1" ht="13.5" customHeight="1" x14ac:dyDescent="0.15">
      <c r="A8" s="35"/>
      <c r="B8" s="75"/>
      <c r="C8" s="74"/>
      <c r="D8" s="74"/>
      <c r="E8" s="74"/>
      <c r="F8" s="74"/>
      <c r="G8" s="74"/>
      <c r="H8" s="74"/>
      <c r="I8" s="74" t="s">
        <v>74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53"/>
      <c r="W8" s="55"/>
      <c r="X8" s="55"/>
      <c r="Y8" s="59"/>
      <c r="Z8" s="52"/>
      <c r="AA8" s="52"/>
      <c r="AB8" s="59"/>
      <c r="AC8" s="59"/>
      <c r="AD8" s="52"/>
      <c r="AE8" s="52"/>
      <c r="AF8" s="59"/>
      <c r="AG8" s="59"/>
      <c r="AH8" s="52"/>
      <c r="AI8" s="52"/>
      <c r="AJ8" s="59"/>
      <c r="AK8" s="59"/>
      <c r="AL8" s="59"/>
      <c r="AM8" s="59"/>
      <c r="AN8" s="59"/>
      <c r="AO8" s="59"/>
      <c r="AW8" s="36"/>
    </row>
    <row r="9" spans="1:61" s="2" customFormat="1" ht="16.5" customHeight="1" x14ac:dyDescent="0.15">
      <c r="A9" s="35"/>
      <c r="B9" s="528" t="s">
        <v>76</v>
      </c>
      <c r="C9" s="529"/>
      <c r="D9" s="530" t="s">
        <v>86</v>
      </c>
      <c r="E9" s="531"/>
      <c r="F9" s="531"/>
      <c r="G9" s="531"/>
      <c r="H9" s="531"/>
      <c r="I9" s="531"/>
      <c r="J9" s="532"/>
      <c r="K9" s="52"/>
      <c r="L9" s="52"/>
      <c r="M9" s="528" t="s">
        <v>77</v>
      </c>
      <c r="N9" s="529"/>
      <c r="O9" s="57" t="s">
        <v>90</v>
      </c>
      <c r="P9" s="58"/>
      <c r="Q9" s="528" t="s">
        <v>78</v>
      </c>
      <c r="R9" s="533"/>
      <c r="S9" s="534"/>
      <c r="T9" s="535" t="s">
        <v>85</v>
      </c>
      <c r="U9" s="534"/>
      <c r="V9" s="53"/>
      <c r="W9" s="54"/>
      <c r="X9" s="54"/>
      <c r="Y9" s="54"/>
      <c r="Z9" s="54"/>
      <c r="AA9" s="54"/>
      <c r="AB9" s="518" t="s">
        <v>81</v>
      </c>
      <c r="AC9" s="518"/>
      <c r="AD9" s="518"/>
      <c r="AE9" s="518"/>
      <c r="AF9" s="518"/>
      <c r="AG9" s="518"/>
      <c r="AH9" s="56"/>
      <c r="AI9" s="56"/>
      <c r="AJ9" s="54"/>
      <c r="AK9" s="54"/>
      <c r="AL9" s="54"/>
      <c r="AM9" s="54"/>
      <c r="AN9" s="54"/>
      <c r="AO9" s="59"/>
      <c r="AW9" s="27"/>
    </row>
    <row r="10" spans="1:61" s="2" customFormat="1" ht="16.5" customHeight="1" x14ac:dyDescent="0.15">
      <c r="A10" s="77"/>
      <c r="B10" s="78"/>
      <c r="C10" s="78"/>
      <c r="D10" s="60"/>
      <c r="E10" s="60"/>
      <c r="F10" s="60"/>
      <c r="G10" s="60"/>
      <c r="H10" s="60"/>
      <c r="I10" s="60"/>
      <c r="J10" s="60"/>
      <c r="K10" s="79"/>
      <c r="L10" s="79"/>
      <c r="M10" s="78"/>
      <c r="N10" s="78"/>
      <c r="O10" s="79"/>
      <c r="P10" s="78"/>
      <c r="Q10" s="78"/>
      <c r="R10" s="78"/>
      <c r="S10" s="78"/>
      <c r="T10" s="78"/>
      <c r="U10" s="78"/>
      <c r="V10" s="80"/>
      <c r="W10" s="54"/>
      <c r="X10" s="54"/>
      <c r="Y10" s="55" t="s">
        <v>79</v>
      </c>
      <c r="Z10" s="518" t="s">
        <v>178</v>
      </c>
      <c r="AA10" s="518"/>
      <c r="AB10" s="518"/>
      <c r="AC10" s="518"/>
      <c r="AD10" s="518"/>
      <c r="AE10" s="518"/>
      <c r="AF10" s="518"/>
      <c r="AG10" s="518"/>
      <c r="AH10" s="518"/>
      <c r="AI10" s="518"/>
      <c r="AJ10" s="518"/>
      <c r="AK10" s="518"/>
      <c r="AL10" s="518"/>
      <c r="AM10" s="518"/>
      <c r="AN10" s="525"/>
      <c r="AO10" s="51" t="s">
        <v>82</v>
      </c>
      <c r="AQ10" s="37" t="s">
        <v>80</v>
      </c>
      <c r="AW10" s="27"/>
    </row>
    <row r="11" spans="1:61" s="1" customFormat="1" ht="11.45" customHeight="1" x14ac:dyDescent="0.15">
      <c r="A11" s="81"/>
      <c r="B11" s="82"/>
      <c r="C11" s="82"/>
      <c r="D11" s="82"/>
      <c r="E11" s="33"/>
      <c r="F11" s="33"/>
      <c r="G11" s="82"/>
      <c r="H11" s="82"/>
      <c r="I11" s="33"/>
      <c r="J11" s="33"/>
      <c r="K11" s="82"/>
      <c r="L11" s="82"/>
      <c r="M11" s="82"/>
      <c r="N11" s="82"/>
      <c r="O11" s="82"/>
      <c r="P11" s="83"/>
      <c r="Q11" s="82"/>
      <c r="R11" s="82"/>
      <c r="S11" s="82"/>
      <c r="T11" s="82"/>
      <c r="U11" s="82"/>
      <c r="V11" s="83"/>
      <c r="W11" s="23"/>
      <c r="X11" s="23"/>
      <c r="Y11" s="23"/>
      <c r="Z11" s="47"/>
      <c r="AA11" s="47"/>
      <c r="AB11" s="46"/>
      <c r="AC11" s="46"/>
      <c r="AD11" s="47"/>
      <c r="AE11" s="47"/>
      <c r="AF11" s="50"/>
      <c r="AG11" s="50"/>
      <c r="AH11" s="47"/>
      <c r="AI11" s="47"/>
      <c r="AJ11" s="38"/>
      <c r="AK11" s="38"/>
      <c r="AL11" s="23"/>
      <c r="AM11" s="23"/>
      <c r="AN11" s="23"/>
      <c r="AW11" s="23"/>
    </row>
    <row r="12" spans="1:61" s="1" customFormat="1" ht="3.6" customHeight="1" x14ac:dyDescent="0.15">
      <c r="B12" s="26"/>
      <c r="C12" s="26"/>
      <c r="D12" s="26"/>
      <c r="E12" s="28"/>
      <c r="F12" s="28"/>
      <c r="G12" s="26"/>
      <c r="H12" s="26"/>
      <c r="I12" s="28"/>
      <c r="J12" s="28"/>
      <c r="K12" s="26"/>
      <c r="L12" s="26"/>
      <c r="M12" s="26"/>
      <c r="N12" s="26"/>
      <c r="O12" s="26"/>
      <c r="P12" s="23"/>
      <c r="Q12" s="26"/>
      <c r="R12" s="26"/>
      <c r="S12" s="26"/>
      <c r="T12" s="26"/>
      <c r="U12" s="26"/>
      <c r="V12" s="23"/>
      <c r="W12" s="23"/>
      <c r="X12" s="23"/>
      <c r="Y12" s="23"/>
      <c r="Z12" s="26"/>
      <c r="AA12" s="26"/>
      <c r="AB12" s="23"/>
      <c r="AC12" s="23"/>
      <c r="AD12" s="26"/>
      <c r="AE12" s="26"/>
      <c r="AF12" s="38"/>
      <c r="AG12" s="38"/>
      <c r="AH12" s="26"/>
      <c r="AI12" s="26"/>
      <c r="AJ12" s="38"/>
      <c r="AK12" s="38"/>
      <c r="AL12" s="23"/>
      <c r="AM12" s="23"/>
      <c r="AN12" s="23"/>
      <c r="AW12" s="23"/>
    </row>
    <row r="13" spans="1:61" s="3" customFormat="1" ht="13.9" customHeight="1" x14ac:dyDescent="0.15">
      <c r="B13" s="523" t="s">
        <v>116</v>
      </c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6"/>
      <c r="R13" s="6"/>
      <c r="S13" s="6"/>
      <c r="T13" s="6"/>
      <c r="U13" s="6"/>
      <c r="V13" s="6"/>
      <c r="W13" s="5"/>
      <c r="X13" s="5"/>
      <c r="Y13" s="5"/>
      <c r="Z13" s="5"/>
      <c r="AA13" s="5"/>
      <c r="AB13" s="5"/>
      <c r="AC13" s="5"/>
      <c r="AD13" s="5"/>
      <c r="AE13" s="5"/>
      <c r="AF13" s="524" t="s">
        <v>51</v>
      </c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7"/>
      <c r="AV13" s="7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s="8" customFormat="1" ht="13.9" customHeight="1" x14ac:dyDescent="0.15">
      <c r="B14" s="526" t="s">
        <v>183</v>
      </c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6"/>
      <c r="V14" s="526"/>
      <c r="W14" s="526"/>
      <c r="X14" s="526"/>
      <c r="Y14" s="527" t="s">
        <v>2</v>
      </c>
      <c r="Z14" s="527"/>
      <c r="AA14" s="527"/>
      <c r="AB14" s="527"/>
      <c r="AC14" s="527"/>
      <c r="AD14" s="527"/>
      <c r="AE14" s="527"/>
      <c r="AF14" s="527"/>
      <c r="AG14" s="527"/>
      <c r="AH14" s="527"/>
      <c r="AI14" s="527"/>
      <c r="AJ14" s="527"/>
      <c r="AK14" s="527"/>
      <c r="AL14" s="527"/>
      <c r="AM14" s="527"/>
      <c r="AN14" s="527"/>
      <c r="AO14" s="527"/>
      <c r="AP14" s="527"/>
      <c r="AQ14" s="527"/>
      <c r="AR14" s="527"/>
      <c r="AS14" s="527"/>
      <c r="AT14" s="527"/>
      <c r="AU14" s="527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</row>
    <row r="15" spans="1:61" s="8" customFormat="1" ht="13.9" customHeight="1" x14ac:dyDescent="0.15">
      <c r="B15" s="526" t="s">
        <v>182</v>
      </c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526"/>
      <c r="AK15" s="526"/>
      <c r="AL15" s="526"/>
      <c r="AM15" s="526"/>
      <c r="AN15" s="526"/>
      <c r="AO15" s="526"/>
      <c r="AP15" s="526"/>
      <c r="AQ15" s="526"/>
      <c r="AR15" s="526"/>
      <c r="AS15" s="526"/>
      <c r="AT15" s="526"/>
      <c r="AU15" s="526"/>
      <c r="AW15" s="540"/>
      <c r="AX15" s="540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1" s="10" customFormat="1" ht="15.95" customHeight="1" x14ac:dyDescent="0.15">
      <c r="B16" s="541" t="s">
        <v>52</v>
      </c>
      <c r="C16" s="543" t="s">
        <v>193</v>
      </c>
      <c r="D16" s="544"/>
      <c r="E16" s="544"/>
      <c r="F16" s="544"/>
      <c r="G16" s="544"/>
      <c r="H16" s="544"/>
      <c r="I16" s="544"/>
      <c r="J16" s="544"/>
      <c r="K16" s="544"/>
      <c r="L16" s="544"/>
      <c r="M16" s="544"/>
      <c r="N16" s="544"/>
      <c r="O16" s="544"/>
      <c r="P16" s="544"/>
      <c r="Q16" s="544"/>
      <c r="R16" s="545"/>
      <c r="S16" s="549" t="s">
        <v>3</v>
      </c>
      <c r="T16" s="551" t="s">
        <v>187</v>
      </c>
      <c r="U16" s="551" t="s">
        <v>188</v>
      </c>
      <c r="V16" s="544" t="s">
        <v>179</v>
      </c>
      <c r="W16" s="544"/>
      <c r="X16" s="555"/>
      <c r="Y16" s="688" t="s">
        <v>117</v>
      </c>
      <c r="Z16" s="543" t="s">
        <v>194</v>
      </c>
      <c r="AA16" s="544"/>
      <c r="AB16" s="544"/>
      <c r="AC16" s="544"/>
      <c r="AD16" s="544"/>
      <c r="AE16" s="544"/>
      <c r="AF16" s="544"/>
      <c r="AG16" s="544"/>
      <c r="AH16" s="544"/>
      <c r="AI16" s="544"/>
      <c r="AJ16" s="544"/>
      <c r="AK16" s="544"/>
      <c r="AL16" s="544"/>
      <c r="AM16" s="544"/>
      <c r="AN16" s="544"/>
      <c r="AO16" s="545"/>
      <c r="AP16" s="549" t="s">
        <v>3</v>
      </c>
      <c r="AQ16" s="551" t="s">
        <v>163</v>
      </c>
      <c r="AR16" s="553" t="s">
        <v>162</v>
      </c>
      <c r="AS16" s="543" t="s">
        <v>179</v>
      </c>
      <c r="AT16" s="544"/>
      <c r="AU16" s="555"/>
      <c r="AW16" s="22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</row>
    <row r="17" spans="2:61" s="10" customFormat="1" ht="15.95" customHeight="1" x14ac:dyDescent="0.15">
      <c r="B17" s="542"/>
      <c r="C17" s="546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8"/>
      <c r="S17" s="550"/>
      <c r="T17" s="552"/>
      <c r="U17" s="552"/>
      <c r="V17" s="547"/>
      <c r="W17" s="547"/>
      <c r="X17" s="556"/>
      <c r="Y17" s="689"/>
      <c r="Z17" s="546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7"/>
      <c r="AM17" s="547"/>
      <c r="AN17" s="547"/>
      <c r="AO17" s="548"/>
      <c r="AP17" s="550"/>
      <c r="AQ17" s="552"/>
      <c r="AR17" s="554"/>
      <c r="AS17" s="546"/>
      <c r="AT17" s="547"/>
      <c r="AU17" s="556"/>
      <c r="AW17" s="22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</row>
    <row r="18" spans="2:61" s="8" customFormat="1" ht="17.100000000000001" customHeight="1" x14ac:dyDescent="0.15">
      <c r="B18" s="11">
        <v>1</v>
      </c>
      <c r="C18" s="536" t="s">
        <v>159</v>
      </c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119" t="s">
        <v>4</v>
      </c>
      <c r="T18" s="104">
        <v>2</v>
      </c>
      <c r="U18" s="104">
        <v>2</v>
      </c>
      <c r="V18" s="561"/>
      <c r="W18" s="562"/>
      <c r="X18" s="563"/>
      <c r="Y18" s="19">
        <v>100</v>
      </c>
      <c r="Z18" s="538" t="s">
        <v>5</v>
      </c>
      <c r="AA18" s="539"/>
      <c r="AB18" s="539"/>
      <c r="AC18" s="539"/>
      <c r="AD18" s="539"/>
      <c r="AE18" s="539"/>
      <c r="AF18" s="539"/>
      <c r="AG18" s="539"/>
      <c r="AH18" s="539"/>
      <c r="AI18" s="539"/>
      <c r="AJ18" s="539"/>
      <c r="AK18" s="539"/>
      <c r="AL18" s="539"/>
      <c r="AM18" s="539"/>
      <c r="AN18" s="539"/>
      <c r="AO18" s="539"/>
      <c r="AP18" s="12" t="s">
        <v>6</v>
      </c>
      <c r="AQ18" s="104">
        <v>2</v>
      </c>
      <c r="AR18" s="114">
        <v>2</v>
      </c>
      <c r="AS18" s="561"/>
      <c r="AT18" s="562"/>
      <c r="AU18" s="563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</row>
    <row r="19" spans="2:61" s="8" customFormat="1" ht="17.100000000000001" customHeight="1" x14ac:dyDescent="0.15">
      <c r="B19" s="11">
        <v>2</v>
      </c>
      <c r="C19" s="557" t="s">
        <v>246</v>
      </c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112" t="s">
        <v>4</v>
      </c>
      <c r="T19" s="104">
        <v>2</v>
      </c>
      <c r="U19" s="104">
        <v>2</v>
      </c>
      <c r="V19" s="561" t="s">
        <v>190</v>
      </c>
      <c r="W19" s="562"/>
      <c r="X19" s="563"/>
      <c r="Y19" s="19">
        <v>101</v>
      </c>
      <c r="Z19" s="538" t="s">
        <v>7</v>
      </c>
      <c r="AA19" s="539"/>
      <c r="AB19" s="539"/>
      <c r="AC19" s="539"/>
      <c r="AD19" s="539"/>
      <c r="AE19" s="539"/>
      <c r="AF19" s="539"/>
      <c r="AG19" s="539"/>
      <c r="AH19" s="539"/>
      <c r="AI19" s="539"/>
      <c r="AJ19" s="539"/>
      <c r="AK19" s="539"/>
      <c r="AL19" s="539"/>
      <c r="AM19" s="539"/>
      <c r="AN19" s="539"/>
      <c r="AO19" s="539"/>
      <c r="AP19" s="12" t="s">
        <v>6</v>
      </c>
      <c r="AQ19" s="104">
        <v>2</v>
      </c>
      <c r="AR19" s="114">
        <v>2</v>
      </c>
      <c r="AS19" s="561"/>
      <c r="AT19" s="562"/>
      <c r="AU19" s="563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2:61" s="8" customFormat="1" ht="17.100000000000001" customHeight="1" x14ac:dyDescent="0.15">
      <c r="B20" s="11">
        <v>3</v>
      </c>
      <c r="C20" s="538" t="s">
        <v>173</v>
      </c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112" t="s">
        <v>4</v>
      </c>
      <c r="T20" s="104">
        <v>2</v>
      </c>
      <c r="U20" s="104">
        <v>2</v>
      </c>
      <c r="V20" s="561"/>
      <c r="W20" s="562"/>
      <c r="X20" s="563"/>
      <c r="Y20" s="19">
        <v>102</v>
      </c>
      <c r="Z20" s="538" t="s">
        <v>220</v>
      </c>
      <c r="AA20" s="539"/>
      <c r="AB20" s="539"/>
      <c r="AC20" s="539"/>
      <c r="AD20" s="539"/>
      <c r="AE20" s="539"/>
      <c r="AF20" s="539"/>
      <c r="AG20" s="539"/>
      <c r="AH20" s="539"/>
      <c r="AI20" s="539"/>
      <c r="AJ20" s="539"/>
      <c r="AK20" s="539"/>
      <c r="AL20" s="539"/>
      <c r="AM20" s="539"/>
      <c r="AN20" s="539"/>
      <c r="AO20" s="539"/>
      <c r="AP20" s="12" t="s">
        <v>6</v>
      </c>
      <c r="AQ20" s="104">
        <v>2</v>
      </c>
      <c r="AR20" s="114">
        <v>2</v>
      </c>
      <c r="AS20" s="561"/>
      <c r="AT20" s="562"/>
      <c r="AU20" s="563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</row>
    <row r="21" spans="2:61" s="8" customFormat="1" ht="17.100000000000001" customHeight="1" x14ac:dyDescent="0.15">
      <c r="B21" s="11">
        <v>4</v>
      </c>
      <c r="C21" s="557" t="s">
        <v>247</v>
      </c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112" t="s">
        <v>4</v>
      </c>
      <c r="T21" s="104">
        <v>2</v>
      </c>
      <c r="U21" s="104">
        <v>2</v>
      </c>
      <c r="V21" s="561"/>
      <c r="W21" s="562"/>
      <c r="X21" s="563"/>
      <c r="Y21" s="19">
        <v>103</v>
      </c>
      <c r="Z21" s="538" t="s">
        <v>201</v>
      </c>
      <c r="AA21" s="539"/>
      <c r="AB21" s="539"/>
      <c r="AC21" s="539"/>
      <c r="AD21" s="539"/>
      <c r="AE21" s="539"/>
      <c r="AF21" s="539"/>
      <c r="AG21" s="539"/>
      <c r="AH21" s="539"/>
      <c r="AI21" s="539"/>
      <c r="AJ21" s="539"/>
      <c r="AK21" s="539"/>
      <c r="AL21" s="539"/>
      <c r="AM21" s="539"/>
      <c r="AN21" s="539"/>
      <c r="AO21" s="539"/>
      <c r="AP21" s="12" t="s">
        <v>6</v>
      </c>
      <c r="AQ21" s="104">
        <v>2</v>
      </c>
      <c r="AR21" s="114">
        <v>2</v>
      </c>
      <c r="AS21" s="561"/>
      <c r="AT21" s="562"/>
      <c r="AU21" s="563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</row>
    <row r="22" spans="2:61" s="8" customFormat="1" ht="17.100000000000001" customHeight="1" x14ac:dyDescent="0.15">
      <c r="B22" s="11">
        <v>5</v>
      </c>
      <c r="C22" s="557" t="s">
        <v>203</v>
      </c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112" t="s">
        <v>8</v>
      </c>
      <c r="T22" s="104">
        <v>2</v>
      </c>
      <c r="U22" s="104">
        <v>2</v>
      </c>
      <c r="V22" s="561"/>
      <c r="W22" s="562"/>
      <c r="X22" s="563"/>
      <c r="Y22" s="19">
        <v>104</v>
      </c>
      <c r="Z22" s="538" t="s">
        <v>248</v>
      </c>
      <c r="AA22" s="539"/>
      <c r="AB22" s="539"/>
      <c r="AC22" s="539"/>
      <c r="AD22" s="539"/>
      <c r="AE22" s="539"/>
      <c r="AF22" s="539"/>
      <c r="AG22" s="539"/>
      <c r="AH22" s="539"/>
      <c r="AI22" s="539"/>
      <c r="AJ22" s="539"/>
      <c r="AK22" s="539"/>
      <c r="AL22" s="539"/>
      <c r="AM22" s="539"/>
      <c r="AN22" s="539"/>
      <c r="AO22" s="539"/>
      <c r="AP22" s="12" t="s">
        <v>6</v>
      </c>
      <c r="AQ22" s="104">
        <v>2</v>
      </c>
      <c r="AR22" s="114">
        <v>2</v>
      </c>
      <c r="AS22" s="561"/>
      <c r="AT22" s="562"/>
      <c r="AU22" s="563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</row>
    <row r="23" spans="2:61" s="8" customFormat="1" ht="17.100000000000001" customHeight="1" x14ac:dyDescent="0.15">
      <c r="B23" s="11">
        <v>6</v>
      </c>
      <c r="C23" s="557" t="s">
        <v>172</v>
      </c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112" t="s">
        <v>8</v>
      </c>
      <c r="T23" s="104">
        <v>2</v>
      </c>
      <c r="U23" s="104">
        <v>2</v>
      </c>
      <c r="V23" s="561" t="s">
        <v>189</v>
      </c>
      <c r="W23" s="562"/>
      <c r="X23" s="563"/>
      <c r="Y23" s="84">
        <v>105</v>
      </c>
      <c r="Z23" s="559" t="s">
        <v>202</v>
      </c>
      <c r="AA23" s="560"/>
      <c r="AB23" s="560"/>
      <c r="AC23" s="560"/>
      <c r="AD23" s="560"/>
      <c r="AE23" s="560"/>
      <c r="AF23" s="560"/>
      <c r="AG23" s="560"/>
      <c r="AH23" s="560"/>
      <c r="AI23" s="560"/>
      <c r="AJ23" s="560"/>
      <c r="AK23" s="560"/>
      <c r="AL23" s="560"/>
      <c r="AM23" s="560"/>
      <c r="AN23" s="560"/>
      <c r="AO23" s="560"/>
      <c r="AP23" s="70" t="s">
        <v>6</v>
      </c>
      <c r="AQ23" s="104">
        <v>6</v>
      </c>
      <c r="AR23" s="114"/>
      <c r="AS23" s="561"/>
      <c r="AT23" s="562"/>
      <c r="AU23" s="563"/>
      <c r="AW23" s="22"/>
      <c r="AX23" s="540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</row>
    <row r="24" spans="2:61" s="8" customFormat="1" ht="17.100000000000001" customHeight="1" x14ac:dyDescent="0.15">
      <c r="B24" s="11">
        <v>7</v>
      </c>
      <c r="C24" s="557" t="s">
        <v>10</v>
      </c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112" t="s">
        <v>4</v>
      </c>
      <c r="T24" s="104">
        <v>2</v>
      </c>
      <c r="U24" s="104">
        <v>2</v>
      </c>
      <c r="V24" s="561"/>
      <c r="W24" s="562"/>
      <c r="X24" s="563"/>
      <c r="Y24" s="19">
        <v>106</v>
      </c>
      <c r="Z24" s="538" t="s">
        <v>249</v>
      </c>
      <c r="AA24" s="539"/>
      <c r="AB24" s="539"/>
      <c r="AC24" s="539"/>
      <c r="AD24" s="539"/>
      <c r="AE24" s="539"/>
      <c r="AF24" s="539"/>
      <c r="AG24" s="539"/>
      <c r="AH24" s="539"/>
      <c r="AI24" s="539"/>
      <c r="AJ24" s="539"/>
      <c r="AK24" s="539"/>
      <c r="AL24" s="539"/>
      <c r="AM24" s="539"/>
      <c r="AN24" s="539"/>
      <c r="AO24" s="539"/>
      <c r="AP24" s="12" t="s">
        <v>6</v>
      </c>
      <c r="AQ24" s="104">
        <v>2</v>
      </c>
      <c r="AR24" s="114"/>
      <c r="AS24" s="561"/>
      <c r="AT24" s="562"/>
      <c r="AU24" s="563"/>
      <c r="AW24" s="22"/>
      <c r="AX24" s="540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</row>
    <row r="25" spans="2:61" s="8" customFormat="1" ht="17.100000000000001" customHeight="1" x14ac:dyDescent="0.15">
      <c r="B25" s="11">
        <v>8</v>
      </c>
      <c r="C25" s="557" t="s">
        <v>13</v>
      </c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64"/>
      <c r="S25" s="112" t="s">
        <v>4</v>
      </c>
      <c r="T25" s="104">
        <v>2</v>
      </c>
      <c r="U25" s="104"/>
      <c r="V25" s="561"/>
      <c r="W25" s="562"/>
      <c r="X25" s="563"/>
      <c r="Y25" s="19">
        <v>107</v>
      </c>
      <c r="Z25" s="538" t="s">
        <v>250</v>
      </c>
      <c r="AA25" s="539"/>
      <c r="AB25" s="539"/>
      <c r="AC25" s="539"/>
      <c r="AD25" s="539"/>
      <c r="AE25" s="539"/>
      <c r="AF25" s="539"/>
      <c r="AG25" s="539"/>
      <c r="AH25" s="539"/>
      <c r="AI25" s="539"/>
      <c r="AJ25" s="539"/>
      <c r="AK25" s="539"/>
      <c r="AL25" s="539"/>
      <c r="AM25" s="539"/>
      <c r="AN25" s="539"/>
      <c r="AO25" s="539"/>
      <c r="AP25" s="12" t="s">
        <v>6</v>
      </c>
      <c r="AQ25" s="104">
        <v>2</v>
      </c>
      <c r="AR25" s="114"/>
      <c r="AS25" s="561"/>
      <c r="AT25" s="562"/>
      <c r="AU25" s="563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</row>
    <row r="26" spans="2:61" s="8" customFormat="1" ht="17.100000000000001" customHeight="1" x14ac:dyDescent="0.15">
      <c r="B26" s="11">
        <v>9</v>
      </c>
      <c r="C26" s="557" t="s">
        <v>15</v>
      </c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112" t="s">
        <v>8</v>
      </c>
      <c r="T26" s="104">
        <v>2</v>
      </c>
      <c r="U26" s="104"/>
      <c r="V26" s="561"/>
      <c r="W26" s="562"/>
      <c r="X26" s="563"/>
      <c r="Y26" s="19">
        <v>108</v>
      </c>
      <c r="Z26" s="538" t="s">
        <v>251</v>
      </c>
      <c r="AA26" s="539"/>
      <c r="AB26" s="539"/>
      <c r="AC26" s="539"/>
      <c r="AD26" s="539"/>
      <c r="AE26" s="539"/>
      <c r="AF26" s="539"/>
      <c r="AG26" s="539"/>
      <c r="AH26" s="539"/>
      <c r="AI26" s="539"/>
      <c r="AJ26" s="539"/>
      <c r="AK26" s="539"/>
      <c r="AL26" s="539"/>
      <c r="AM26" s="539"/>
      <c r="AN26" s="539"/>
      <c r="AO26" s="539"/>
      <c r="AP26" s="12" t="s">
        <v>6</v>
      </c>
      <c r="AQ26" s="104">
        <v>2</v>
      </c>
      <c r="AR26" s="114"/>
      <c r="AS26" s="561"/>
      <c r="AT26" s="562"/>
      <c r="AU26" s="563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</row>
    <row r="27" spans="2:61" s="8" customFormat="1" ht="17.100000000000001" customHeight="1" x14ac:dyDescent="0.15">
      <c r="B27" s="11">
        <v>10</v>
      </c>
      <c r="C27" s="565" t="s">
        <v>61</v>
      </c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112" t="s">
        <v>4</v>
      </c>
      <c r="T27" s="104">
        <v>2</v>
      </c>
      <c r="U27" s="104"/>
      <c r="V27" s="561"/>
      <c r="W27" s="562"/>
      <c r="X27" s="563"/>
      <c r="Y27" s="19">
        <v>109</v>
      </c>
      <c r="Z27" s="538" t="s">
        <v>252</v>
      </c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539"/>
      <c r="AL27" s="539"/>
      <c r="AM27" s="539"/>
      <c r="AN27" s="539"/>
      <c r="AO27" s="539"/>
      <c r="AP27" s="12" t="s">
        <v>6</v>
      </c>
      <c r="AQ27" s="104">
        <v>2</v>
      </c>
      <c r="AR27" s="114"/>
      <c r="AS27" s="561"/>
      <c r="AT27" s="562"/>
      <c r="AU27" s="563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</row>
    <row r="28" spans="2:61" s="8" customFormat="1" ht="17.100000000000001" customHeight="1" x14ac:dyDescent="0.15">
      <c r="B28" s="11">
        <v>11</v>
      </c>
      <c r="C28" s="557" t="s">
        <v>253</v>
      </c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64"/>
      <c r="S28" s="112" t="s">
        <v>12</v>
      </c>
      <c r="T28" s="104">
        <v>2</v>
      </c>
      <c r="U28" s="104"/>
      <c r="V28" s="561"/>
      <c r="W28" s="562"/>
      <c r="X28" s="563"/>
      <c r="Y28" s="19">
        <v>110</v>
      </c>
      <c r="Z28" s="538" t="s">
        <v>254</v>
      </c>
      <c r="AA28" s="539"/>
      <c r="AB28" s="539"/>
      <c r="AC28" s="539"/>
      <c r="AD28" s="539"/>
      <c r="AE28" s="539"/>
      <c r="AF28" s="539"/>
      <c r="AG28" s="539"/>
      <c r="AH28" s="539"/>
      <c r="AI28" s="539"/>
      <c r="AJ28" s="539"/>
      <c r="AK28" s="539"/>
      <c r="AL28" s="539"/>
      <c r="AM28" s="539"/>
      <c r="AN28" s="539"/>
      <c r="AO28" s="539"/>
      <c r="AP28" s="12" t="s">
        <v>6</v>
      </c>
      <c r="AQ28" s="104">
        <v>2</v>
      </c>
      <c r="AR28" s="114"/>
      <c r="AS28" s="561"/>
      <c r="AT28" s="562"/>
      <c r="AU28" s="563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</row>
    <row r="29" spans="2:61" s="8" customFormat="1" ht="17.100000000000001" customHeight="1" x14ac:dyDescent="0.15">
      <c r="B29" s="11">
        <v>12</v>
      </c>
      <c r="C29" s="557" t="s">
        <v>236</v>
      </c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64"/>
      <c r="S29" s="112" t="s">
        <v>4</v>
      </c>
      <c r="T29" s="104">
        <v>2</v>
      </c>
      <c r="U29" s="104"/>
      <c r="V29" s="561"/>
      <c r="W29" s="562"/>
      <c r="X29" s="563"/>
      <c r="Y29" s="19">
        <v>111</v>
      </c>
      <c r="Z29" s="538" t="s">
        <v>255</v>
      </c>
      <c r="AA29" s="539"/>
      <c r="AB29" s="539"/>
      <c r="AC29" s="539"/>
      <c r="AD29" s="539"/>
      <c r="AE29" s="539"/>
      <c r="AF29" s="539"/>
      <c r="AG29" s="539"/>
      <c r="AH29" s="539"/>
      <c r="AI29" s="539"/>
      <c r="AJ29" s="539"/>
      <c r="AK29" s="539"/>
      <c r="AL29" s="539"/>
      <c r="AM29" s="539"/>
      <c r="AN29" s="539"/>
      <c r="AO29" s="539"/>
      <c r="AP29" s="12" t="s">
        <v>6</v>
      </c>
      <c r="AQ29" s="104">
        <v>2</v>
      </c>
      <c r="AR29" s="114"/>
      <c r="AS29" s="561"/>
      <c r="AT29" s="562"/>
      <c r="AU29" s="563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</row>
    <row r="30" spans="2:61" s="8" customFormat="1" ht="17.100000000000001" customHeight="1" x14ac:dyDescent="0.15">
      <c r="B30" s="11">
        <v>13</v>
      </c>
      <c r="C30" s="557" t="s">
        <v>18</v>
      </c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64"/>
      <c r="S30" s="112" t="s">
        <v>4</v>
      </c>
      <c r="T30" s="104">
        <v>1</v>
      </c>
      <c r="U30" s="104"/>
      <c r="V30" s="561"/>
      <c r="W30" s="562"/>
      <c r="X30" s="563"/>
      <c r="Y30" s="19">
        <v>112</v>
      </c>
      <c r="Z30" s="538" t="s">
        <v>256</v>
      </c>
      <c r="AA30" s="539"/>
      <c r="AB30" s="539"/>
      <c r="AC30" s="539"/>
      <c r="AD30" s="539"/>
      <c r="AE30" s="539"/>
      <c r="AF30" s="539"/>
      <c r="AG30" s="539"/>
      <c r="AH30" s="539"/>
      <c r="AI30" s="539"/>
      <c r="AJ30" s="539"/>
      <c r="AK30" s="539"/>
      <c r="AL30" s="539"/>
      <c r="AM30" s="539"/>
      <c r="AN30" s="539"/>
      <c r="AO30" s="539"/>
      <c r="AP30" s="12" t="s">
        <v>6</v>
      </c>
      <c r="AQ30" s="104">
        <v>2</v>
      </c>
      <c r="AR30" s="114"/>
      <c r="AS30" s="561"/>
      <c r="AT30" s="562"/>
      <c r="AU30" s="563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</row>
    <row r="31" spans="2:61" s="8" customFormat="1" ht="17.100000000000001" customHeight="1" x14ac:dyDescent="0.15">
      <c r="B31" s="11">
        <v>14</v>
      </c>
      <c r="C31" s="557" t="s">
        <v>19</v>
      </c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64"/>
      <c r="S31" s="112" t="s">
        <v>4</v>
      </c>
      <c r="T31" s="104">
        <v>1</v>
      </c>
      <c r="U31" s="104"/>
      <c r="V31" s="561"/>
      <c r="W31" s="562"/>
      <c r="X31" s="563"/>
      <c r="Y31" s="19">
        <v>113</v>
      </c>
      <c r="Z31" s="538" t="s">
        <v>17</v>
      </c>
      <c r="AA31" s="539"/>
      <c r="AB31" s="539"/>
      <c r="AC31" s="539"/>
      <c r="AD31" s="539"/>
      <c r="AE31" s="539"/>
      <c r="AF31" s="539"/>
      <c r="AG31" s="539"/>
      <c r="AH31" s="539"/>
      <c r="AI31" s="539"/>
      <c r="AJ31" s="539"/>
      <c r="AK31" s="539"/>
      <c r="AL31" s="539"/>
      <c r="AM31" s="539"/>
      <c r="AN31" s="539"/>
      <c r="AO31" s="539"/>
      <c r="AP31" s="12" t="s">
        <v>6</v>
      </c>
      <c r="AQ31" s="104">
        <v>2</v>
      </c>
      <c r="AR31" s="114"/>
      <c r="AS31" s="561"/>
      <c r="AT31" s="562"/>
      <c r="AU31" s="563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</row>
    <row r="32" spans="2:61" s="8" customFormat="1" ht="17.100000000000001" customHeight="1" x14ac:dyDescent="0.15">
      <c r="B32" s="11">
        <v>15</v>
      </c>
      <c r="C32" s="557" t="s">
        <v>20</v>
      </c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64"/>
      <c r="S32" s="112" t="s">
        <v>4</v>
      </c>
      <c r="T32" s="104">
        <v>1</v>
      </c>
      <c r="U32" s="104"/>
      <c r="V32" s="561"/>
      <c r="W32" s="562"/>
      <c r="X32" s="563"/>
      <c r="Y32" s="19">
        <v>114</v>
      </c>
      <c r="Z32" s="538" t="s">
        <v>257</v>
      </c>
      <c r="AA32" s="539"/>
      <c r="AB32" s="539"/>
      <c r="AC32" s="539"/>
      <c r="AD32" s="539"/>
      <c r="AE32" s="539"/>
      <c r="AF32" s="539"/>
      <c r="AG32" s="539"/>
      <c r="AH32" s="539"/>
      <c r="AI32" s="539"/>
      <c r="AJ32" s="539"/>
      <c r="AK32" s="539"/>
      <c r="AL32" s="539"/>
      <c r="AM32" s="539"/>
      <c r="AN32" s="539"/>
      <c r="AO32" s="539"/>
      <c r="AP32" s="12" t="s">
        <v>6</v>
      </c>
      <c r="AQ32" s="104">
        <v>2</v>
      </c>
      <c r="AR32" s="114"/>
      <c r="AS32" s="561"/>
      <c r="AT32" s="562"/>
      <c r="AU32" s="563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</row>
    <row r="33" spans="2:61" s="8" customFormat="1" ht="17.100000000000001" customHeight="1" x14ac:dyDescent="0.15">
      <c r="B33" s="11">
        <v>16</v>
      </c>
      <c r="C33" s="557" t="s">
        <v>21</v>
      </c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64"/>
      <c r="S33" s="112" t="s">
        <v>8</v>
      </c>
      <c r="T33" s="104">
        <v>1</v>
      </c>
      <c r="U33" s="104"/>
      <c r="V33" s="561"/>
      <c r="W33" s="562"/>
      <c r="X33" s="563"/>
      <c r="Y33" s="19">
        <v>115</v>
      </c>
      <c r="Z33" s="538" t="s">
        <v>258</v>
      </c>
      <c r="AA33" s="539"/>
      <c r="AB33" s="539"/>
      <c r="AC33" s="539"/>
      <c r="AD33" s="539"/>
      <c r="AE33" s="539"/>
      <c r="AF33" s="539"/>
      <c r="AG33" s="539"/>
      <c r="AH33" s="539"/>
      <c r="AI33" s="539"/>
      <c r="AJ33" s="539"/>
      <c r="AK33" s="539"/>
      <c r="AL33" s="539"/>
      <c r="AM33" s="539"/>
      <c r="AN33" s="539"/>
      <c r="AO33" s="539"/>
      <c r="AP33" s="12" t="s">
        <v>6</v>
      </c>
      <c r="AQ33" s="104">
        <v>2</v>
      </c>
      <c r="AR33" s="114"/>
      <c r="AS33" s="561"/>
      <c r="AT33" s="562"/>
      <c r="AU33" s="563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</row>
    <row r="34" spans="2:61" s="8" customFormat="1" ht="17.100000000000001" customHeight="1" x14ac:dyDescent="0.15">
      <c r="B34" s="11">
        <v>17</v>
      </c>
      <c r="C34" s="557" t="s">
        <v>145</v>
      </c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64"/>
      <c r="S34" s="112" t="s">
        <v>12</v>
      </c>
      <c r="T34" s="104">
        <v>1</v>
      </c>
      <c r="U34" s="104"/>
      <c r="V34" s="561"/>
      <c r="W34" s="562"/>
      <c r="X34" s="563"/>
      <c r="Y34" s="19">
        <v>116</v>
      </c>
      <c r="Z34" s="538" t="s">
        <v>259</v>
      </c>
      <c r="AA34" s="539"/>
      <c r="AB34" s="539"/>
      <c r="AC34" s="539"/>
      <c r="AD34" s="539"/>
      <c r="AE34" s="539"/>
      <c r="AF34" s="539"/>
      <c r="AG34" s="539"/>
      <c r="AH34" s="539"/>
      <c r="AI34" s="539"/>
      <c r="AJ34" s="539"/>
      <c r="AK34" s="539"/>
      <c r="AL34" s="539"/>
      <c r="AM34" s="539"/>
      <c r="AN34" s="539"/>
      <c r="AO34" s="539"/>
      <c r="AP34" s="12" t="s">
        <v>6</v>
      </c>
      <c r="AQ34" s="104">
        <v>2</v>
      </c>
      <c r="AR34" s="114"/>
      <c r="AS34" s="561"/>
      <c r="AT34" s="562"/>
      <c r="AU34" s="563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</row>
    <row r="35" spans="2:61" s="8" customFormat="1" ht="17.100000000000001" customHeight="1" x14ac:dyDescent="0.15">
      <c r="B35" s="11">
        <v>18</v>
      </c>
      <c r="C35" s="557" t="s">
        <v>157</v>
      </c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112" t="s">
        <v>4</v>
      </c>
      <c r="T35" s="104">
        <v>1</v>
      </c>
      <c r="U35" s="104"/>
      <c r="V35" s="561"/>
      <c r="W35" s="562"/>
      <c r="X35" s="563"/>
      <c r="Y35" s="19">
        <v>117</v>
      </c>
      <c r="Z35" s="538" t="s">
        <v>260</v>
      </c>
      <c r="AA35" s="539"/>
      <c r="AB35" s="539"/>
      <c r="AC35" s="539"/>
      <c r="AD35" s="539"/>
      <c r="AE35" s="539"/>
      <c r="AF35" s="539"/>
      <c r="AG35" s="539"/>
      <c r="AH35" s="539"/>
      <c r="AI35" s="539"/>
      <c r="AJ35" s="539"/>
      <c r="AK35" s="539"/>
      <c r="AL35" s="539"/>
      <c r="AM35" s="539"/>
      <c r="AN35" s="539"/>
      <c r="AO35" s="539"/>
      <c r="AP35" s="12" t="s">
        <v>6</v>
      </c>
      <c r="AQ35" s="104">
        <v>2</v>
      </c>
      <c r="AR35" s="114"/>
      <c r="AS35" s="561"/>
      <c r="AT35" s="562"/>
      <c r="AU35" s="563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</row>
    <row r="36" spans="2:61" s="8" customFormat="1" ht="17.100000000000001" customHeight="1" x14ac:dyDescent="0.15">
      <c r="B36" s="11">
        <v>19</v>
      </c>
      <c r="C36" s="557" t="s">
        <v>23</v>
      </c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112" t="s">
        <v>4</v>
      </c>
      <c r="T36" s="104">
        <v>1</v>
      </c>
      <c r="U36" s="104"/>
      <c r="V36" s="561"/>
      <c r="W36" s="562"/>
      <c r="X36" s="563"/>
      <c r="Y36" s="19">
        <v>118</v>
      </c>
      <c r="Z36" s="538" t="s">
        <v>261</v>
      </c>
      <c r="AA36" s="539"/>
      <c r="AB36" s="539"/>
      <c r="AC36" s="539"/>
      <c r="AD36" s="539"/>
      <c r="AE36" s="539"/>
      <c r="AF36" s="539"/>
      <c r="AG36" s="539"/>
      <c r="AH36" s="539"/>
      <c r="AI36" s="539"/>
      <c r="AJ36" s="539"/>
      <c r="AK36" s="539"/>
      <c r="AL36" s="539"/>
      <c r="AM36" s="539"/>
      <c r="AN36" s="539"/>
      <c r="AO36" s="539"/>
      <c r="AP36" s="12" t="s">
        <v>6</v>
      </c>
      <c r="AQ36" s="104">
        <v>2</v>
      </c>
      <c r="AR36" s="114"/>
      <c r="AS36" s="561"/>
      <c r="AT36" s="562"/>
      <c r="AU36" s="563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</row>
    <row r="37" spans="2:61" s="8" customFormat="1" ht="17.100000000000001" customHeight="1" x14ac:dyDescent="0.15">
      <c r="B37" s="11">
        <v>20</v>
      </c>
      <c r="C37" s="557" t="s">
        <v>24</v>
      </c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8"/>
      <c r="P37" s="558"/>
      <c r="Q37" s="558"/>
      <c r="R37" s="558"/>
      <c r="S37" s="112" t="s">
        <v>4</v>
      </c>
      <c r="T37" s="104">
        <v>1</v>
      </c>
      <c r="U37" s="104"/>
      <c r="V37" s="561"/>
      <c r="W37" s="562"/>
      <c r="X37" s="563"/>
      <c r="Y37" s="19">
        <v>119</v>
      </c>
      <c r="Z37" s="583" t="s">
        <v>22</v>
      </c>
      <c r="AA37" s="584"/>
      <c r="AB37" s="584"/>
      <c r="AC37" s="584"/>
      <c r="AD37" s="584"/>
      <c r="AE37" s="584"/>
      <c r="AF37" s="584"/>
      <c r="AG37" s="584"/>
      <c r="AH37" s="584"/>
      <c r="AI37" s="584"/>
      <c r="AJ37" s="584"/>
      <c r="AK37" s="584"/>
      <c r="AL37" s="584"/>
      <c r="AM37" s="584"/>
      <c r="AN37" s="584"/>
      <c r="AO37" s="584"/>
      <c r="AP37" s="17" t="s">
        <v>16</v>
      </c>
      <c r="AQ37" s="105">
        <v>2</v>
      </c>
      <c r="AR37" s="116"/>
      <c r="AS37" s="612"/>
      <c r="AT37" s="613"/>
      <c r="AU37" s="614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</row>
    <row r="38" spans="2:61" s="8" customFormat="1" ht="17.100000000000001" customHeight="1" x14ac:dyDescent="0.15">
      <c r="B38" s="11">
        <v>21</v>
      </c>
      <c r="C38" s="557" t="s">
        <v>25</v>
      </c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8"/>
      <c r="P38" s="558"/>
      <c r="Q38" s="558"/>
      <c r="R38" s="558"/>
      <c r="S38" s="112" t="s">
        <v>4</v>
      </c>
      <c r="T38" s="104">
        <v>1</v>
      </c>
      <c r="U38" s="104"/>
      <c r="V38" s="561"/>
      <c r="W38" s="562"/>
      <c r="X38" s="563"/>
      <c r="Y38" s="19">
        <v>120</v>
      </c>
      <c r="Z38" s="538" t="s">
        <v>262</v>
      </c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12" t="s">
        <v>6</v>
      </c>
      <c r="AQ38" s="104">
        <v>2</v>
      </c>
      <c r="AR38" s="114"/>
      <c r="AS38" s="561"/>
      <c r="AT38" s="562"/>
      <c r="AU38" s="563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</row>
    <row r="39" spans="2:61" s="8" customFormat="1" ht="17.100000000000001" customHeight="1" x14ac:dyDescent="0.15">
      <c r="B39" s="11">
        <v>22</v>
      </c>
      <c r="C39" s="557" t="s">
        <v>207</v>
      </c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8"/>
      <c r="O39" s="558"/>
      <c r="P39" s="558"/>
      <c r="Q39" s="558"/>
      <c r="R39" s="558"/>
      <c r="S39" s="112" t="s">
        <v>14</v>
      </c>
      <c r="T39" s="104">
        <v>2</v>
      </c>
      <c r="U39" s="104"/>
      <c r="V39" s="561"/>
      <c r="W39" s="562"/>
      <c r="X39" s="563"/>
      <c r="Y39" s="19">
        <v>121</v>
      </c>
      <c r="Z39" s="538" t="s">
        <v>263</v>
      </c>
      <c r="AA39" s="539"/>
      <c r="AB39" s="539"/>
      <c r="AC39" s="539"/>
      <c r="AD39" s="539"/>
      <c r="AE39" s="539"/>
      <c r="AF39" s="539"/>
      <c r="AG39" s="539"/>
      <c r="AH39" s="539"/>
      <c r="AI39" s="539"/>
      <c r="AJ39" s="539"/>
      <c r="AK39" s="539"/>
      <c r="AL39" s="539"/>
      <c r="AM39" s="539"/>
      <c r="AN39" s="539"/>
      <c r="AO39" s="539"/>
      <c r="AP39" s="12" t="s">
        <v>6</v>
      </c>
      <c r="AQ39" s="104">
        <v>2</v>
      </c>
      <c r="AR39" s="114"/>
      <c r="AS39" s="561"/>
      <c r="AT39" s="562"/>
      <c r="AU39" s="563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</row>
    <row r="40" spans="2:61" s="8" customFormat="1" ht="17.100000000000001" customHeight="1" thickBot="1" x14ac:dyDescent="0.2">
      <c r="B40" s="11">
        <v>23</v>
      </c>
      <c r="C40" s="557" t="s">
        <v>222</v>
      </c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8"/>
      <c r="O40" s="558"/>
      <c r="P40" s="558"/>
      <c r="Q40" s="558"/>
      <c r="R40" s="558"/>
      <c r="S40" s="112" t="s">
        <v>4</v>
      </c>
      <c r="T40" s="104">
        <v>2</v>
      </c>
      <c r="U40" s="104"/>
      <c r="V40" s="561"/>
      <c r="W40" s="562"/>
      <c r="X40" s="563"/>
      <c r="Y40" s="102">
        <v>122</v>
      </c>
      <c r="Z40" s="604" t="s">
        <v>127</v>
      </c>
      <c r="AA40" s="605"/>
      <c r="AB40" s="605"/>
      <c r="AC40" s="605"/>
      <c r="AD40" s="605"/>
      <c r="AE40" s="605"/>
      <c r="AF40" s="605"/>
      <c r="AG40" s="605"/>
      <c r="AH40" s="605"/>
      <c r="AI40" s="605"/>
      <c r="AJ40" s="605"/>
      <c r="AK40" s="605"/>
      <c r="AL40" s="605"/>
      <c r="AM40" s="605"/>
      <c r="AN40" s="605"/>
      <c r="AO40" s="605"/>
      <c r="AP40" s="94" t="s">
        <v>6</v>
      </c>
      <c r="AQ40" s="106">
        <v>2</v>
      </c>
      <c r="AR40" s="118"/>
      <c r="AS40" s="615"/>
      <c r="AT40" s="616"/>
      <c r="AU40" s="617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</row>
    <row r="41" spans="2:61" s="8" customFormat="1" ht="17.100000000000001" customHeight="1" x14ac:dyDescent="0.15">
      <c r="B41" s="11">
        <v>24</v>
      </c>
      <c r="C41" s="557" t="s">
        <v>26</v>
      </c>
      <c r="D41" s="558"/>
      <c r="E41" s="558"/>
      <c r="F41" s="558"/>
      <c r="G41" s="558"/>
      <c r="H41" s="558"/>
      <c r="I41" s="558"/>
      <c r="J41" s="558"/>
      <c r="K41" s="558"/>
      <c r="L41" s="558"/>
      <c r="M41" s="558"/>
      <c r="N41" s="558"/>
      <c r="O41" s="558"/>
      <c r="P41" s="558"/>
      <c r="Q41" s="558"/>
      <c r="R41" s="558"/>
      <c r="S41" s="112" t="s">
        <v>9</v>
      </c>
      <c r="T41" s="104">
        <v>2</v>
      </c>
      <c r="U41" s="104"/>
      <c r="V41" s="561"/>
      <c r="W41" s="562"/>
      <c r="X41" s="563"/>
      <c r="Y41" s="16"/>
      <c r="Z41" s="610"/>
      <c r="AA41" s="610"/>
      <c r="AB41" s="610"/>
      <c r="AC41" s="610"/>
      <c r="AD41" s="610"/>
      <c r="AE41" s="610"/>
      <c r="AF41" s="610"/>
      <c r="AG41" s="610"/>
      <c r="AH41" s="610"/>
      <c r="AI41" s="610"/>
      <c r="AJ41" s="610"/>
      <c r="AK41" s="610"/>
      <c r="AL41" s="610"/>
      <c r="AM41" s="610"/>
      <c r="AN41" s="610"/>
      <c r="AO41" s="611"/>
      <c r="AP41" s="93"/>
      <c r="AQ41" s="61"/>
      <c r="AR41" s="115"/>
      <c r="AS41" s="618"/>
      <c r="AT41" s="619"/>
      <c r="AU41" s="620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</row>
    <row r="42" spans="2:61" s="8" customFormat="1" ht="17.100000000000001" customHeight="1" x14ac:dyDescent="0.15">
      <c r="B42" s="11">
        <v>25</v>
      </c>
      <c r="C42" s="557" t="s">
        <v>272</v>
      </c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120" t="s">
        <v>9</v>
      </c>
      <c r="T42" s="104">
        <v>2</v>
      </c>
      <c r="U42" s="104"/>
      <c r="V42" s="561"/>
      <c r="W42" s="562"/>
      <c r="X42" s="563"/>
      <c r="Y42" s="19"/>
      <c r="Z42" s="635"/>
      <c r="AA42" s="635"/>
      <c r="AB42" s="635"/>
      <c r="AC42" s="635"/>
      <c r="AD42" s="635"/>
      <c r="AE42" s="635"/>
      <c r="AF42" s="635"/>
      <c r="AG42" s="635"/>
      <c r="AH42" s="635"/>
      <c r="AI42" s="635"/>
      <c r="AJ42" s="635"/>
      <c r="AK42" s="635"/>
      <c r="AL42" s="635"/>
      <c r="AM42" s="635"/>
      <c r="AN42" s="635"/>
      <c r="AO42" s="538"/>
      <c r="AP42" s="92"/>
      <c r="AQ42" s="117"/>
      <c r="AR42" s="125"/>
      <c r="AS42" s="561"/>
      <c r="AT42" s="562"/>
      <c r="AU42" s="563"/>
      <c r="AW42" s="22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2:61" s="8" customFormat="1" ht="17.100000000000001" customHeight="1" x14ac:dyDescent="0.15">
      <c r="B43" s="11">
        <v>26</v>
      </c>
      <c r="C43" s="557" t="s">
        <v>27</v>
      </c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8"/>
      <c r="R43" s="558"/>
      <c r="S43" s="112" t="s">
        <v>4</v>
      </c>
      <c r="T43" s="104">
        <v>2</v>
      </c>
      <c r="U43" s="104"/>
      <c r="V43" s="561"/>
      <c r="W43" s="562"/>
      <c r="X43" s="563"/>
      <c r="Y43" s="103"/>
      <c r="Z43" s="627"/>
      <c r="AA43" s="627"/>
      <c r="AB43" s="627"/>
      <c r="AC43" s="627"/>
      <c r="AD43" s="627"/>
      <c r="AE43" s="627"/>
      <c r="AF43" s="627"/>
      <c r="AG43" s="627"/>
      <c r="AH43" s="627"/>
      <c r="AI43" s="627"/>
      <c r="AJ43" s="627"/>
      <c r="AK43" s="627"/>
      <c r="AL43" s="627"/>
      <c r="AM43" s="627"/>
      <c r="AN43" s="627"/>
      <c r="AO43" s="628"/>
      <c r="AP43" s="91"/>
      <c r="AQ43" s="11"/>
      <c r="AR43" s="97"/>
      <c r="AS43" s="606"/>
      <c r="AT43" s="607"/>
      <c r="AU43" s="608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</row>
    <row r="44" spans="2:61" s="8" customFormat="1" ht="17.100000000000001" customHeight="1" x14ac:dyDescent="0.15">
      <c r="B44" s="11">
        <v>27</v>
      </c>
      <c r="C44" s="557" t="s">
        <v>28</v>
      </c>
      <c r="D44" s="558"/>
      <c r="E44" s="558"/>
      <c r="F44" s="558"/>
      <c r="G44" s="558"/>
      <c r="H44" s="558"/>
      <c r="I44" s="558"/>
      <c r="J44" s="558"/>
      <c r="K44" s="558"/>
      <c r="L44" s="558"/>
      <c r="M44" s="558"/>
      <c r="N44" s="558"/>
      <c r="O44" s="558"/>
      <c r="P44" s="558"/>
      <c r="Q44" s="558"/>
      <c r="R44" s="558"/>
      <c r="S44" s="112" t="s">
        <v>4</v>
      </c>
      <c r="T44" s="104">
        <v>2</v>
      </c>
      <c r="U44" s="104"/>
      <c r="V44" s="561"/>
      <c r="W44" s="562"/>
      <c r="X44" s="563"/>
      <c r="Y44" s="670">
        <f>SUM(AQ18:AQ43)</f>
        <v>50</v>
      </c>
      <c r="Z44" s="671"/>
      <c r="AA44" s="671"/>
      <c r="AB44" s="671"/>
      <c r="AC44" s="671"/>
      <c r="AD44" s="671"/>
      <c r="AE44" s="671"/>
      <c r="AF44" s="671"/>
      <c r="AG44" s="671"/>
      <c r="AH44" s="671"/>
      <c r="AI44" s="671"/>
      <c r="AJ44" s="671"/>
      <c r="AK44" s="671"/>
      <c r="AL44" s="671"/>
      <c r="AM44" s="671"/>
      <c r="AN44" s="671"/>
      <c r="AO44" s="671"/>
      <c r="AP44" s="672" t="s">
        <v>180</v>
      </c>
      <c r="AQ44" s="673"/>
      <c r="AR44" s="673"/>
      <c r="AS44" s="673">
        <f>SUM(AR18:AR43)</f>
        <v>10</v>
      </c>
      <c r="AT44" s="673"/>
      <c r="AU44" s="111" t="s">
        <v>181</v>
      </c>
      <c r="AW44" s="22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</row>
    <row r="45" spans="2:61" s="8" customFormat="1" ht="17.100000000000001" customHeight="1" x14ac:dyDescent="0.15">
      <c r="B45" s="11">
        <v>28</v>
      </c>
      <c r="C45" s="557" t="s">
        <v>273</v>
      </c>
      <c r="D45" s="558"/>
      <c r="E45" s="558"/>
      <c r="F45" s="558"/>
      <c r="G45" s="558"/>
      <c r="H45" s="558"/>
      <c r="I45" s="558"/>
      <c r="J45" s="558"/>
      <c r="K45" s="558"/>
      <c r="L45" s="558"/>
      <c r="M45" s="558"/>
      <c r="N45" s="558"/>
      <c r="O45" s="558"/>
      <c r="P45" s="558"/>
      <c r="Q45" s="558"/>
      <c r="R45" s="558"/>
      <c r="S45" s="120" t="s">
        <v>9</v>
      </c>
      <c r="T45" s="104">
        <v>4</v>
      </c>
      <c r="U45" s="104"/>
      <c r="V45" s="561"/>
      <c r="W45" s="562"/>
      <c r="X45" s="563"/>
      <c r="Y45" s="9"/>
      <c r="AT45" s="9"/>
      <c r="AU45" s="9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</row>
    <row r="46" spans="2:61" s="8" customFormat="1" ht="17.100000000000001" customHeight="1" x14ac:dyDescent="0.15">
      <c r="B46" s="40">
        <v>29</v>
      </c>
      <c r="C46" s="557" t="s">
        <v>264</v>
      </c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112" t="s">
        <v>14</v>
      </c>
      <c r="T46" s="104">
        <v>2</v>
      </c>
      <c r="U46" s="104"/>
      <c r="V46" s="561"/>
      <c r="W46" s="562"/>
      <c r="X46" s="563"/>
      <c r="Y46" s="9"/>
      <c r="Z46" s="636" t="s">
        <v>115</v>
      </c>
      <c r="AA46" s="636"/>
      <c r="AB46" s="636"/>
      <c r="AC46" s="636"/>
      <c r="AD46" s="636"/>
      <c r="AE46" s="636"/>
      <c r="AF46" s="636"/>
      <c r="AG46" s="636"/>
      <c r="AH46" s="636"/>
      <c r="AI46" s="636"/>
      <c r="AJ46" s="636"/>
      <c r="AK46" s="636"/>
      <c r="AL46" s="636"/>
      <c r="AM46" s="636"/>
      <c r="AN46" s="636"/>
      <c r="AO46" s="636"/>
      <c r="AP46" s="636"/>
      <c r="AQ46" s="636"/>
      <c r="AT46" s="9"/>
      <c r="AU46" s="9"/>
      <c r="AW46" s="540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</row>
    <row r="47" spans="2:61" s="8" customFormat="1" ht="17.100000000000001" customHeight="1" x14ac:dyDescent="0.15">
      <c r="B47" s="11">
        <v>30</v>
      </c>
      <c r="C47" s="557" t="s">
        <v>29</v>
      </c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8"/>
      <c r="R47" s="558"/>
      <c r="S47" s="112" t="s">
        <v>4</v>
      </c>
      <c r="T47" s="104">
        <v>1</v>
      </c>
      <c r="U47" s="104"/>
      <c r="V47" s="561"/>
      <c r="W47" s="562"/>
      <c r="X47" s="563"/>
      <c r="Y47" s="9"/>
      <c r="Z47" s="637" t="s">
        <v>53</v>
      </c>
      <c r="AA47" s="638"/>
      <c r="AB47" s="638"/>
      <c r="AC47" s="639"/>
      <c r="AD47" s="643" t="s">
        <v>53</v>
      </c>
      <c r="AE47" s="638"/>
      <c r="AF47" s="638"/>
      <c r="AG47" s="639"/>
      <c r="AH47" s="643" t="s">
        <v>53</v>
      </c>
      <c r="AI47" s="638"/>
      <c r="AJ47" s="638"/>
      <c r="AK47" s="639"/>
      <c r="AL47" s="643" t="s">
        <v>53</v>
      </c>
      <c r="AM47" s="639"/>
      <c r="AN47" s="629" t="s">
        <v>62</v>
      </c>
      <c r="AO47" s="630"/>
      <c r="AP47" s="630"/>
      <c r="AQ47" s="630"/>
      <c r="AR47" s="630"/>
      <c r="AS47" s="631"/>
      <c r="AT47" s="9"/>
      <c r="AU47" s="9"/>
      <c r="AW47" s="540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</row>
    <row r="48" spans="2:61" s="8" customFormat="1" ht="17.100000000000001" customHeight="1" x14ac:dyDescent="0.15">
      <c r="B48" s="11">
        <v>31</v>
      </c>
      <c r="C48" s="557" t="s">
        <v>208</v>
      </c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558"/>
      <c r="R48" s="558"/>
      <c r="S48" s="112" t="s">
        <v>4</v>
      </c>
      <c r="T48" s="104">
        <v>2</v>
      </c>
      <c r="U48" s="104"/>
      <c r="V48" s="561"/>
      <c r="W48" s="562"/>
      <c r="X48" s="563"/>
      <c r="Y48" s="9"/>
      <c r="Z48" s="640"/>
      <c r="AA48" s="641"/>
      <c r="AB48" s="641"/>
      <c r="AC48" s="642"/>
      <c r="AD48" s="644"/>
      <c r="AE48" s="641"/>
      <c r="AF48" s="641"/>
      <c r="AG48" s="642"/>
      <c r="AH48" s="644"/>
      <c r="AI48" s="641"/>
      <c r="AJ48" s="641"/>
      <c r="AK48" s="642"/>
      <c r="AL48" s="644"/>
      <c r="AM48" s="642"/>
      <c r="AN48" s="632"/>
      <c r="AO48" s="633"/>
      <c r="AP48" s="633"/>
      <c r="AQ48" s="633"/>
      <c r="AR48" s="633"/>
      <c r="AS48" s="634"/>
      <c r="AT48" s="9"/>
      <c r="AU48" s="9"/>
      <c r="AW48" s="22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</row>
    <row r="49" spans="2:95" s="8" customFormat="1" ht="17.100000000000001" customHeight="1" x14ac:dyDescent="0.15">
      <c r="B49" s="40">
        <v>32</v>
      </c>
      <c r="C49" s="557" t="s">
        <v>30</v>
      </c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112" t="s">
        <v>4</v>
      </c>
      <c r="T49" s="104">
        <v>1</v>
      </c>
      <c r="U49" s="104"/>
      <c r="V49" s="561"/>
      <c r="W49" s="562"/>
      <c r="X49" s="563"/>
      <c r="Y49" s="9"/>
      <c r="Z49" s="651"/>
      <c r="AA49" s="652"/>
      <c r="AB49" s="652"/>
      <c r="AC49" s="653"/>
      <c r="AD49" s="654"/>
      <c r="AE49" s="655"/>
      <c r="AF49" s="655"/>
      <c r="AG49" s="655"/>
      <c r="AH49" s="655"/>
      <c r="AI49" s="655"/>
      <c r="AJ49" s="655"/>
      <c r="AK49" s="655"/>
      <c r="AL49" s="655"/>
      <c r="AM49" s="656"/>
      <c r="AN49" s="645" t="s">
        <v>63</v>
      </c>
      <c r="AO49" s="657"/>
      <c r="AP49" s="657"/>
      <c r="AQ49" s="657"/>
      <c r="AR49" s="657"/>
      <c r="AS49" s="658"/>
      <c r="AT49" s="9"/>
      <c r="AU49" s="9"/>
      <c r="AW49" s="22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2:95" s="8" customFormat="1" ht="17.100000000000001" customHeight="1" x14ac:dyDescent="0.15">
      <c r="B50" s="11">
        <v>33</v>
      </c>
      <c r="C50" s="557" t="s">
        <v>148</v>
      </c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8"/>
      <c r="P50" s="558"/>
      <c r="Q50" s="558"/>
      <c r="R50" s="558"/>
      <c r="S50" s="112" t="s">
        <v>12</v>
      </c>
      <c r="T50" s="104">
        <v>1</v>
      </c>
      <c r="U50" s="104"/>
      <c r="V50" s="561"/>
      <c r="W50" s="562"/>
      <c r="X50" s="563"/>
      <c r="Y50" s="9"/>
      <c r="Z50" s="651"/>
      <c r="AA50" s="652"/>
      <c r="AB50" s="652"/>
      <c r="AC50" s="653"/>
      <c r="AD50" s="654"/>
      <c r="AE50" s="661"/>
      <c r="AF50" s="661"/>
      <c r="AG50" s="661"/>
      <c r="AH50" s="661"/>
      <c r="AI50" s="661"/>
      <c r="AJ50" s="661"/>
      <c r="AK50" s="661"/>
      <c r="AL50" s="661"/>
      <c r="AM50" s="662"/>
      <c r="AN50" s="645" t="s">
        <v>65</v>
      </c>
      <c r="AO50" s="646"/>
      <c r="AP50" s="646"/>
      <c r="AQ50" s="646"/>
      <c r="AR50" s="646"/>
      <c r="AS50" s="647"/>
      <c r="AT50" s="42"/>
      <c r="AU50" s="42"/>
      <c r="AW50" s="540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2:95" s="8" customFormat="1" ht="17.100000000000001" customHeight="1" x14ac:dyDescent="0.15">
      <c r="B51" s="11">
        <v>34</v>
      </c>
      <c r="C51" s="557" t="s">
        <v>209</v>
      </c>
      <c r="D51" s="558"/>
      <c r="E51" s="558"/>
      <c r="F51" s="558"/>
      <c r="G51" s="558"/>
      <c r="H51" s="558"/>
      <c r="I51" s="558"/>
      <c r="J51" s="558"/>
      <c r="K51" s="558"/>
      <c r="L51" s="558"/>
      <c r="M51" s="558"/>
      <c r="N51" s="558"/>
      <c r="O51" s="558"/>
      <c r="P51" s="558"/>
      <c r="Q51" s="558"/>
      <c r="R51" s="558"/>
      <c r="S51" s="112" t="s">
        <v>152</v>
      </c>
      <c r="T51" s="104">
        <v>2</v>
      </c>
      <c r="U51" s="104"/>
      <c r="V51" s="561"/>
      <c r="W51" s="562"/>
      <c r="X51" s="563"/>
      <c r="Y51" s="9"/>
      <c r="Z51" s="651"/>
      <c r="AA51" s="659"/>
      <c r="AB51" s="659"/>
      <c r="AC51" s="660"/>
      <c r="AD51" s="663"/>
      <c r="AE51" s="659"/>
      <c r="AF51" s="659"/>
      <c r="AG51" s="660"/>
      <c r="AH51" s="663"/>
      <c r="AI51" s="659"/>
      <c r="AJ51" s="659"/>
      <c r="AK51" s="660"/>
      <c r="AL51" s="654"/>
      <c r="AM51" s="662"/>
      <c r="AN51" s="645" t="s">
        <v>151</v>
      </c>
      <c r="AO51" s="646"/>
      <c r="AP51" s="646"/>
      <c r="AQ51" s="646"/>
      <c r="AR51" s="646"/>
      <c r="AS51" s="647"/>
      <c r="AT51" s="42"/>
      <c r="AU51" s="42"/>
      <c r="AW51" s="540"/>
    </row>
    <row r="52" spans="2:95" s="8" customFormat="1" ht="17.100000000000001" customHeight="1" x14ac:dyDescent="0.15">
      <c r="B52" s="11">
        <v>35</v>
      </c>
      <c r="C52" s="557" t="s">
        <v>32</v>
      </c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112" t="s">
        <v>11</v>
      </c>
      <c r="T52" s="104">
        <v>2</v>
      </c>
      <c r="U52" s="104"/>
      <c r="V52" s="561"/>
      <c r="W52" s="562"/>
      <c r="X52" s="563"/>
      <c r="Y52" s="9"/>
      <c r="Z52" s="651"/>
      <c r="AA52" s="659"/>
      <c r="AB52" s="659"/>
      <c r="AC52" s="660"/>
      <c r="AD52" s="654"/>
      <c r="AE52" s="661"/>
      <c r="AF52" s="661"/>
      <c r="AG52" s="661"/>
      <c r="AH52" s="661"/>
      <c r="AI52" s="661"/>
      <c r="AJ52" s="661"/>
      <c r="AK52" s="661"/>
      <c r="AL52" s="661"/>
      <c r="AM52" s="662"/>
      <c r="AN52" s="645" t="s">
        <v>64</v>
      </c>
      <c r="AO52" s="646"/>
      <c r="AP52" s="646"/>
      <c r="AQ52" s="646"/>
      <c r="AR52" s="646"/>
      <c r="AS52" s="647"/>
      <c r="AW52" s="540"/>
    </row>
    <row r="53" spans="2:95" s="8" customFormat="1" ht="17.100000000000001" customHeight="1" x14ac:dyDescent="0.15">
      <c r="B53" s="11">
        <v>36</v>
      </c>
      <c r="C53" s="557" t="s">
        <v>265</v>
      </c>
      <c r="D53" s="558"/>
      <c r="E53" s="558"/>
      <c r="F53" s="558"/>
      <c r="G53" s="558"/>
      <c r="H53" s="558"/>
      <c r="I53" s="558"/>
      <c r="J53" s="558"/>
      <c r="K53" s="558"/>
      <c r="L53" s="558"/>
      <c r="M53" s="558"/>
      <c r="N53" s="558"/>
      <c r="O53" s="558"/>
      <c r="P53" s="558"/>
      <c r="Q53" s="558"/>
      <c r="R53" s="558"/>
      <c r="S53" s="120" t="s">
        <v>11</v>
      </c>
      <c r="T53" s="104">
        <v>2</v>
      </c>
      <c r="U53" s="104"/>
      <c r="V53" s="561"/>
      <c r="W53" s="562"/>
      <c r="X53" s="563"/>
      <c r="Y53" s="9"/>
      <c r="Z53" s="651"/>
      <c r="AA53" s="659"/>
      <c r="AB53" s="659"/>
      <c r="AC53" s="660"/>
      <c r="AD53" s="654"/>
      <c r="AE53" s="661"/>
      <c r="AF53" s="661"/>
      <c r="AG53" s="661"/>
      <c r="AH53" s="661"/>
      <c r="AI53" s="661"/>
      <c r="AJ53" s="661"/>
      <c r="AK53" s="661"/>
      <c r="AL53" s="661"/>
      <c r="AM53" s="662"/>
      <c r="AN53" s="664" t="s">
        <v>269</v>
      </c>
      <c r="AO53" s="665"/>
      <c r="AP53" s="665"/>
      <c r="AQ53" s="665"/>
      <c r="AR53" s="665"/>
      <c r="AS53" s="666"/>
      <c r="AT53" s="85"/>
      <c r="AU53" s="89"/>
      <c r="AW53" s="22"/>
    </row>
    <row r="54" spans="2:95" s="8" customFormat="1" ht="17.100000000000001" customHeight="1" x14ac:dyDescent="0.15">
      <c r="B54" s="11">
        <v>37</v>
      </c>
      <c r="C54" s="557" t="s">
        <v>33</v>
      </c>
      <c r="D54" s="558"/>
      <c r="E54" s="558"/>
      <c r="F54" s="558"/>
      <c r="G54" s="558"/>
      <c r="H54" s="558"/>
      <c r="I54" s="558"/>
      <c r="J54" s="558"/>
      <c r="K54" s="558"/>
      <c r="L54" s="558"/>
      <c r="M54" s="558"/>
      <c r="N54" s="558"/>
      <c r="O54" s="558"/>
      <c r="P54" s="558"/>
      <c r="Q54" s="558"/>
      <c r="R54" s="558"/>
      <c r="S54" s="112" t="s">
        <v>12</v>
      </c>
      <c r="T54" s="104">
        <v>2</v>
      </c>
      <c r="U54" s="104"/>
      <c r="V54" s="561"/>
      <c r="W54" s="562"/>
      <c r="X54" s="563"/>
      <c r="Y54" s="9"/>
      <c r="Z54" s="651"/>
      <c r="AA54" s="659"/>
      <c r="AB54" s="659"/>
      <c r="AC54" s="660"/>
      <c r="AD54" s="654"/>
      <c r="AE54" s="661"/>
      <c r="AF54" s="661"/>
      <c r="AG54" s="661"/>
      <c r="AH54" s="661"/>
      <c r="AI54" s="661"/>
      <c r="AJ54" s="661"/>
      <c r="AK54" s="661"/>
      <c r="AL54" s="661"/>
      <c r="AM54" s="662"/>
      <c r="AN54" s="664" t="s">
        <v>66</v>
      </c>
      <c r="AO54" s="665"/>
      <c r="AP54" s="665"/>
      <c r="AQ54" s="665"/>
      <c r="AR54" s="665"/>
      <c r="AS54" s="666"/>
      <c r="AT54" s="89"/>
      <c r="AU54" s="89"/>
      <c r="AW54" s="22"/>
    </row>
    <row r="55" spans="2:95" s="8" customFormat="1" ht="17.100000000000001" customHeight="1" x14ac:dyDescent="0.15">
      <c r="B55" s="11">
        <v>38</v>
      </c>
      <c r="C55" s="557" t="s">
        <v>34</v>
      </c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8"/>
      <c r="P55" s="558"/>
      <c r="Q55" s="558"/>
      <c r="R55" s="558"/>
      <c r="S55" s="112" t="s">
        <v>6</v>
      </c>
      <c r="T55" s="104">
        <v>2</v>
      </c>
      <c r="U55" s="104"/>
      <c r="V55" s="561"/>
      <c r="W55" s="562"/>
      <c r="X55" s="563"/>
      <c r="Y55" s="9"/>
      <c r="Z55" s="651"/>
      <c r="AA55" s="652"/>
      <c r="AB55" s="652"/>
      <c r="AC55" s="653"/>
      <c r="AD55" s="663"/>
      <c r="AE55" s="652"/>
      <c r="AF55" s="652"/>
      <c r="AG55" s="653"/>
      <c r="AH55" s="667"/>
      <c r="AI55" s="655"/>
      <c r="AJ55" s="655"/>
      <c r="AK55" s="655"/>
      <c r="AL55" s="655"/>
      <c r="AM55" s="656"/>
      <c r="AN55" s="664" t="s">
        <v>164</v>
      </c>
      <c r="AO55" s="665"/>
      <c r="AP55" s="665"/>
      <c r="AQ55" s="665"/>
      <c r="AR55" s="665"/>
      <c r="AS55" s="666"/>
      <c r="AT55" s="18"/>
      <c r="AU55" s="18"/>
      <c r="AV55" s="42"/>
      <c r="AW55" s="22"/>
    </row>
    <row r="56" spans="2:95" s="8" customFormat="1" ht="17.100000000000001" customHeight="1" x14ac:dyDescent="0.15">
      <c r="B56" s="11">
        <v>39</v>
      </c>
      <c r="C56" s="557" t="s">
        <v>35</v>
      </c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112" t="s">
        <v>8</v>
      </c>
      <c r="T56" s="104">
        <v>2</v>
      </c>
      <c r="U56" s="104"/>
      <c r="V56" s="561"/>
      <c r="W56" s="562"/>
      <c r="X56" s="563"/>
      <c r="Y56" s="9"/>
      <c r="AT56" s="18"/>
      <c r="AU56" s="18"/>
      <c r="AW56" s="22"/>
    </row>
    <row r="57" spans="2:95" s="8" customFormat="1" ht="17.100000000000001" customHeight="1" thickBot="1" x14ac:dyDescent="0.2">
      <c r="B57" s="11">
        <v>40</v>
      </c>
      <c r="C57" s="557" t="s">
        <v>200</v>
      </c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120" t="s">
        <v>11</v>
      </c>
      <c r="T57" s="104">
        <v>4</v>
      </c>
      <c r="U57" s="104"/>
      <c r="V57" s="561"/>
      <c r="W57" s="562"/>
      <c r="X57" s="563"/>
      <c r="Y57" s="9"/>
      <c r="Z57" s="668" t="s">
        <v>165</v>
      </c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90"/>
      <c r="AQ57" s="90"/>
      <c r="AR57" s="22"/>
      <c r="AS57" s="18"/>
      <c r="AT57" s="18"/>
      <c r="AU57" s="18"/>
      <c r="AW57" s="2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</row>
    <row r="58" spans="2:95" s="8" customFormat="1" ht="17.100000000000001" customHeight="1" x14ac:dyDescent="0.15">
      <c r="B58" s="11">
        <v>41</v>
      </c>
      <c r="C58" s="557" t="s">
        <v>210</v>
      </c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112" t="s">
        <v>4</v>
      </c>
      <c r="T58" s="104">
        <v>2</v>
      </c>
      <c r="U58" s="104"/>
      <c r="V58" s="561"/>
      <c r="W58" s="562"/>
      <c r="X58" s="563"/>
      <c r="Y58" s="9"/>
      <c r="Z58" s="621"/>
      <c r="AA58" s="622"/>
      <c r="AB58" s="622"/>
      <c r="AC58" s="622"/>
      <c r="AD58" s="623"/>
      <c r="AE58" s="648" t="s">
        <v>161</v>
      </c>
      <c r="AF58" s="649"/>
      <c r="AG58" s="649"/>
      <c r="AH58" s="649"/>
      <c r="AI58" s="649"/>
      <c r="AJ58" s="649"/>
      <c r="AK58" s="649"/>
      <c r="AL58" s="649"/>
      <c r="AM58" s="649"/>
      <c r="AN58" s="649"/>
      <c r="AO58" s="650"/>
      <c r="AP58" s="123"/>
      <c r="AQ58" s="45"/>
      <c r="AR58" s="22"/>
      <c r="AS58" s="18"/>
      <c r="AT58" s="18"/>
      <c r="AU58" s="18"/>
      <c r="AW58" s="22"/>
      <c r="AX58" s="9"/>
      <c r="AY58" s="9"/>
      <c r="AZ58" s="9"/>
      <c r="BA58" s="9"/>
      <c r="BB58" s="9"/>
      <c r="BC58" s="9"/>
      <c r="BD58" s="9"/>
      <c r="BE58" s="9"/>
    </row>
    <row r="59" spans="2:95" s="8" customFormat="1" ht="17.100000000000001" customHeight="1" thickBot="1" x14ac:dyDescent="0.2">
      <c r="B59" s="11">
        <v>42</v>
      </c>
      <c r="C59" s="557" t="s">
        <v>36</v>
      </c>
      <c r="D59" s="558"/>
      <c r="E59" s="558"/>
      <c r="F59" s="558"/>
      <c r="G59" s="558"/>
      <c r="H59" s="558"/>
      <c r="I59" s="558"/>
      <c r="J59" s="558"/>
      <c r="K59" s="558"/>
      <c r="L59" s="558"/>
      <c r="M59" s="558"/>
      <c r="N59" s="558"/>
      <c r="O59" s="558"/>
      <c r="P59" s="558"/>
      <c r="Q59" s="558"/>
      <c r="R59" s="558"/>
      <c r="S59" s="112" t="s">
        <v>12</v>
      </c>
      <c r="T59" s="104">
        <v>2</v>
      </c>
      <c r="U59" s="104"/>
      <c r="V59" s="561"/>
      <c r="W59" s="562"/>
      <c r="X59" s="563"/>
      <c r="Y59" s="9"/>
      <c r="Z59" s="624"/>
      <c r="AA59" s="625"/>
      <c r="AB59" s="625"/>
      <c r="AC59" s="625"/>
      <c r="AD59" s="626"/>
      <c r="AE59" s="585" t="s">
        <v>167</v>
      </c>
      <c r="AF59" s="579"/>
      <c r="AG59" s="579"/>
      <c r="AH59" s="579"/>
      <c r="AI59" s="579"/>
      <c r="AJ59" s="579"/>
      <c r="AK59" s="579" t="s">
        <v>168</v>
      </c>
      <c r="AL59" s="579"/>
      <c r="AM59" s="579"/>
      <c r="AN59" s="598" t="s">
        <v>185</v>
      </c>
      <c r="AO59" s="599"/>
      <c r="AP59" s="122"/>
      <c r="AQ59" s="609" t="s">
        <v>186</v>
      </c>
      <c r="AR59" s="609"/>
      <c r="AS59" s="609"/>
      <c r="AT59" s="609"/>
      <c r="AU59" s="609"/>
      <c r="AW59" s="22"/>
      <c r="AX59" s="9"/>
      <c r="AY59" s="9"/>
      <c r="AZ59" s="9"/>
      <c r="BA59" s="9"/>
      <c r="BB59" s="9"/>
      <c r="BC59" s="9"/>
      <c r="BD59" s="9"/>
      <c r="BE59" s="9"/>
    </row>
    <row r="60" spans="2:95" s="8" customFormat="1" ht="17.100000000000001" customHeight="1" x14ac:dyDescent="0.15">
      <c r="B60" s="40">
        <v>43</v>
      </c>
      <c r="C60" s="557" t="s">
        <v>266</v>
      </c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8"/>
      <c r="Q60" s="558"/>
      <c r="R60" s="558"/>
      <c r="S60" s="112" t="s">
        <v>12</v>
      </c>
      <c r="T60" s="104">
        <v>2</v>
      </c>
      <c r="U60" s="104"/>
      <c r="V60" s="561"/>
      <c r="W60" s="562"/>
      <c r="X60" s="563"/>
      <c r="Y60" s="9"/>
      <c r="Z60" s="567" t="s">
        <v>0</v>
      </c>
      <c r="AA60" s="567"/>
      <c r="AB60" s="567"/>
      <c r="AC60" s="567"/>
      <c r="AD60" s="561"/>
      <c r="AE60" s="577"/>
      <c r="AF60" s="578"/>
      <c r="AG60" s="578"/>
      <c r="AH60" s="578"/>
      <c r="AI60" s="578"/>
      <c r="AJ60" s="578"/>
      <c r="AK60" s="578"/>
      <c r="AL60" s="578"/>
      <c r="AM60" s="578"/>
      <c r="AN60" s="600" t="str">
        <f>IF(SUM(AE60:AM60)=0,"",SUM(AE60:AM60))</f>
        <v/>
      </c>
      <c r="AO60" s="601"/>
      <c r="AP60" s="122"/>
      <c r="AQ60" s="602" t="s">
        <v>167</v>
      </c>
      <c r="AR60" s="603"/>
      <c r="AS60" s="596">
        <f>$B$68</f>
        <v>80</v>
      </c>
      <c r="AT60" s="596"/>
      <c r="AU60" s="597"/>
      <c r="AW60" s="22"/>
      <c r="AX60" s="9"/>
      <c r="AY60" s="9"/>
      <c r="AZ60" s="9"/>
      <c r="BA60" s="9"/>
      <c r="BB60" s="9"/>
      <c r="BC60" s="9"/>
      <c r="BD60" s="9"/>
      <c r="BE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</row>
    <row r="61" spans="2:95" s="8" customFormat="1" ht="17.100000000000001" customHeight="1" x14ac:dyDescent="0.15">
      <c r="B61" s="11">
        <v>44</v>
      </c>
      <c r="C61" s="557" t="s">
        <v>128</v>
      </c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P61" s="558"/>
      <c r="Q61" s="558"/>
      <c r="R61" s="558"/>
      <c r="S61" s="112" t="s">
        <v>8</v>
      </c>
      <c r="T61" s="104">
        <v>1</v>
      </c>
      <c r="U61" s="104"/>
      <c r="V61" s="561"/>
      <c r="W61" s="562"/>
      <c r="X61" s="563"/>
      <c r="Y61" s="9"/>
      <c r="Z61" s="567" t="s">
        <v>1</v>
      </c>
      <c r="AA61" s="567"/>
      <c r="AB61" s="567"/>
      <c r="AC61" s="567"/>
      <c r="AD61" s="561"/>
      <c r="AE61" s="577"/>
      <c r="AF61" s="578"/>
      <c r="AG61" s="578"/>
      <c r="AH61" s="578"/>
      <c r="AI61" s="578"/>
      <c r="AJ61" s="578"/>
      <c r="AK61" s="578"/>
      <c r="AL61" s="578"/>
      <c r="AM61" s="578"/>
      <c r="AN61" s="592" t="str">
        <f>IF(SUM(AE61:AM61)=0,"",SUM(AE61:AM61))</f>
        <v/>
      </c>
      <c r="AO61" s="593"/>
      <c r="AP61" s="122"/>
      <c r="AQ61" s="585" t="s">
        <v>168</v>
      </c>
      <c r="AR61" s="579"/>
      <c r="AS61" s="598">
        <f>$Y$44</f>
        <v>50</v>
      </c>
      <c r="AT61" s="598"/>
      <c r="AU61" s="599"/>
      <c r="AW61" s="22"/>
      <c r="AX61" s="9"/>
      <c r="AY61" s="9"/>
      <c r="AZ61" s="9"/>
      <c r="BA61" s="9"/>
      <c r="BB61" s="9"/>
      <c r="BC61" s="9"/>
      <c r="BD61" s="9"/>
      <c r="BE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</row>
    <row r="62" spans="2:95" s="8" customFormat="1" ht="17.100000000000001" customHeight="1" thickBot="1" x14ac:dyDescent="0.2">
      <c r="B62" s="40">
        <v>45</v>
      </c>
      <c r="C62" s="678" t="s">
        <v>126</v>
      </c>
      <c r="D62" s="679"/>
      <c r="E62" s="679"/>
      <c r="F62" s="679"/>
      <c r="G62" s="679"/>
      <c r="H62" s="679"/>
      <c r="I62" s="679"/>
      <c r="J62" s="679"/>
      <c r="K62" s="679"/>
      <c r="L62" s="679"/>
      <c r="M62" s="679"/>
      <c r="N62" s="679"/>
      <c r="O62" s="679"/>
      <c r="P62" s="679"/>
      <c r="Q62" s="679"/>
      <c r="R62" s="679"/>
      <c r="S62" s="121" t="s">
        <v>4</v>
      </c>
      <c r="T62" s="109">
        <v>1</v>
      </c>
      <c r="U62" s="109"/>
      <c r="V62" s="615"/>
      <c r="W62" s="616"/>
      <c r="X62" s="617"/>
      <c r="Y62" s="9"/>
      <c r="Z62" s="561" t="s">
        <v>141</v>
      </c>
      <c r="AA62" s="562"/>
      <c r="AB62" s="562"/>
      <c r="AC62" s="562"/>
      <c r="AD62" s="562"/>
      <c r="AE62" s="577"/>
      <c r="AF62" s="578"/>
      <c r="AG62" s="578"/>
      <c r="AH62" s="578"/>
      <c r="AI62" s="578"/>
      <c r="AJ62" s="578"/>
      <c r="AK62" s="578"/>
      <c r="AL62" s="578"/>
      <c r="AM62" s="578"/>
      <c r="AN62" s="592" t="str">
        <f>IF(SUM(AE62:AM62)=0,"",SUM(AE62:AM62))</f>
        <v/>
      </c>
      <c r="AO62" s="593"/>
      <c r="AP62" s="122"/>
      <c r="AQ62" s="594" t="s">
        <v>185</v>
      </c>
      <c r="AR62" s="595"/>
      <c r="AS62" s="680">
        <f>SUM(AS60:AU61)</f>
        <v>130</v>
      </c>
      <c r="AT62" s="681"/>
      <c r="AU62" s="682"/>
      <c r="AW62" s="22"/>
      <c r="AX62" s="9"/>
      <c r="AY62" s="9"/>
      <c r="AZ62" s="9"/>
      <c r="BA62" s="9"/>
      <c r="BB62" s="9"/>
      <c r="BC62" s="9"/>
      <c r="BD62" s="9"/>
      <c r="BE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</row>
    <row r="63" spans="2:95" s="8" customFormat="1" ht="17.100000000000001" customHeight="1" thickBot="1" x14ac:dyDescent="0.2">
      <c r="B63" s="87"/>
      <c r="C63" s="676"/>
      <c r="D63" s="677"/>
      <c r="E63" s="677"/>
      <c r="F63" s="677"/>
      <c r="G63" s="677"/>
      <c r="H63" s="677"/>
      <c r="I63" s="677"/>
      <c r="J63" s="677"/>
      <c r="K63" s="677"/>
      <c r="L63" s="677"/>
      <c r="M63" s="677"/>
      <c r="N63" s="677"/>
      <c r="O63" s="677"/>
      <c r="P63" s="677"/>
      <c r="Q63" s="677"/>
      <c r="R63" s="677"/>
      <c r="S63" s="113"/>
      <c r="T63" s="110"/>
      <c r="U63" s="110"/>
      <c r="V63" s="618"/>
      <c r="W63" s="619"/>
      <c r="X63" s="620"/>
      <c r="Y63" s="9"/>
      <c r="Z63" s="567" t="s">
        <v>166</v>
      </c>
      <c r="AA63" s="567"/>
      <c r="AB63" s="567"/>
      <c r="AC63" s="567"/>
      <c r="AD63" s="561"/>
      <c r="AE63" s="588" t="str">
        <f>IF(SUM(AE60:AJ62)=0,"",SUM(AE60:AJ62))</f>
        <v/>
      </c>
      <c r="AF63" s="589"/>
      <c r="AG63" s="589"/>
      <c r="AH63" s="589"/>
      <c r="AI63" s="589"/>
      <c r="AJ63" s="589"/>
      <c r="AK63" s="589" t="str">
        <f>IF(SUM(AK60:AM62)=0,"",SUM(AK60:AM62))</f>
        <v/>
      </c>
      <c r="AL63" s="589"/>
      <c r="AM63" s="589"/>
      <c r="AN63" s="590" t="str">
        <f>IF(SUM(AE63:AM63)=0,"",SUM(AE63:AM63))</f>
        <v/>
      </c>
      <c r="AO63" s="591"/>
      <c r="AP63" s="124"/>
      <c r="AQ63" s="9"/>
      <c r="AW63" s="540"/>
      <c r="AX63" s="9"/>
      <c r="AY63" s="9"/>
      <c r="AZ63" s="9"/>
      <c r="BA63" s="9"/>
      <c r="BB63" s="9"/>
      <c r="BC63" s="9"/>
      <c r="BD63" s="9"/>
      <c r="BE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</row>
    <row r="64" spans="2:95" s="8" customFormat="1" ht="17.100000000000001" customHeight="1" x14ac:dyDescent="0.15">
      <c r="B64" s="11"/>
      <c r="C64" s="557"/>
      <c r="D64" s="558"/>
      <c r="E64" s="558"/>
      <c r="F64" s="558"/>
      <c r="G64" s="558"/>
      <c r="H64" s="558"/>
      <c r="I64" s="558"/>
      <c r="J64" s="558"/>
      <c r="K64" s="558"/>
      <c r="L64" s="558"/>
      <c r="M64" s="558"/>
      <c r="N64" s="558"/>
      <c r="O64" s="558"/>
      <c r="P64" s="558"/>
      <c r="Q64" s="558"/>
      <c r="R64" s="558"/>
      <c r="S64" s="112"/>
      <c r="T64" s="104"/>
      <c r="U64" s="104"/>
      <c r="V64" s="561"/>
      <c r="W64" s="562"/>
      <c r="X64" s="563"/>
      <c r="Y64" s="9"/>
      <c r="AU64" s="100"/>
      <c r="AW64" s="540"/>
      <c r="AX64" s="22"/>
      <c r="AY64" s="22"/>
      <c r="AZ64" s="22"/>
      <c r="BA64" s="22"/>
      <c r="BB64" s="22"/>
      <c r="BC64" s="22"/>
      <c r="BD64" s="22"/>
      <c r="BE64" s="22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</row>
    <row r="65" spans="2:95" s="8" customFormat="1" ht="17.100000000000001" customHeight="1" x14ac:dyDescent="0.15">
      <c r="B65" s="40"/>
      <c r="C65" s="557"/>
      <c r="D65" s="558"/>
      <c r="E65" s="558"/>
      <c r="F65" s="558"/>
      <c r="G65" s="558"/>
      <c r="H65" s="558"/>
      <c r="I65" s="558"/>
      <c r="J65" s="558"/>
      <c r="K65" s="558"/>
      <c r="L65" s="558"/>
      <c r="M65" s="558"/>
      <c r="N65" s="558"/>
      <c r="O65" s="558"/>
      <c r="P65" s="558"/>
      <c r="Q65" s="558"/>
      <c r="R65" s="558"/>
      <c r="S65" s="120"/>
      <c r="T65" s="104"/>
      <c r="U65" s="104"/>
      <c r="V65" s="561"/>
      <c r="W65" s="562"/>
      <c r="X65" s="563"/>
      <c r="Y65" s="9"/>
      <c r="Z65" s="683" t="s">
        <v>147</v>
      </c>
      <c r="AA65" s="683"/>
      <c r="AB65" s="683"/>
      <c r="AC65" s="683"/>
      <c r="AD65" s="683"/>
      <c r="AE65" s="683"/>
      <c r="AF65" s="683"/>
      <c r="AG65" s="683"/>
      <c r="AH65" s="683"/>
      <c r="AI65" s="683"/>
      <c r="AJ65" s="683"/>
      <c r="AK65" s="683"/>
      <c r="AL65" s="683"/>
      <c r="AM65" s="683"/>
      <c r="AN65" s="683"/>
      <c r="AO65" s="683"/>
      <c r="AP65" s="683"/>
      <c r="AQ65" s="683"/>
      <c r="AR65" s="683"/>
      <c r="AS65" s="683"/>
      <c r="AT65" s="683"/>
      <c r="AU65" s="99"/>
      <c r="AW65" s="22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W65" s="22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</row>
    <row r="66" spans="2:95" s="8" customFormat="1" ht="17.100000000000001" customHeight="1" x14ac:dyDescent="0.15">
      <c r="B66" s="11"/>
      <c r="C66" s="557"/>
      <c r="D66" s="558"/>
      <c r="E66" s="558"/>
      <c r="F66" s="558"/>
      <c r="G66" s="558"/>
      <c r="H66" s="558"/>
      <c r="I66" s="558"/>
      <c r="J66" s="558"/>
      <c r="K66" s="558"/>
      <c r="L66" s="558"/>
      <c r="M66" s="558"/>
      <c r="N66" s="558"/>
      <c r="O66" s="558"/>
      <c r="P66" s="558"/>
      <c r="Q66" s="558"/>
      <c r="R66" s="558"/>
      <c r="S66" s="112"/>
      <c r="T66" s="104"/>
      <c r="U66" s="104"/>
      <c r="V66" s="561"/>
      <c r="W66" s="562"/>
      <c r="X66" s="563"/>
      <c r="Y66" s="9"/>
      <c r="Z66" s="675" t="s">
        <v>154</v>
      </c>
      <c r="AA66" s="675"/>
      <c r="AB66" s="675"/>
      <c r="AC66" s="675"/>
      <c r="AD66" s="675"/>
      <c r="AE66" s="675"/>
      <c r="AF66" s="675"/>
      <c r="AG66" s="675"/>
      <c r="AH66" s="675"/>
      <c r="AI66" s="675"/>
      <c r="AJ66" s="675"/>
      <c r="AK66" s="675"/>
      <c r="AL66" s="675"/>
      <c r="AM66" s="675"/>
      <c r="AN66" s="675"/>
      <c r="AO66" s="675"/>
      <c r="AP66" s="675"/>
      <c r="AQ66" s="675"/>
      <c r="AR66" s="675"/>
      <c r="AS66" s="675"/>
      <c r="AT66" s="675"/>
      <c r="AU66" s="73"/>
      <c r="AW66" s="22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W66" s="41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</row>
    <row r="67" spans="2:95" s="8" customFormat="1" ht="17.100000000000001" customHeight="1" x14ac:dyDescent="0.15">
      <c r="B67" s="11"/>
      <c r="C67" s="557"/>
      <c r="D67" s="558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112"/>
      <c r="T67" s="104"/>
      <c r="U67" s="104"/>
      <c r="V67" s="561"/>
      <c r="W67" s="562"/>
      <c r="X67" s="563"/>
      <c r="Y67" s="9"/>
      <c r="Z67" s="669" t="s">
        <v>155</v>
      </c>
      <c r="AA67" s="669"/>
      <c r="AB67" s="669"/>
      <c r="AC67" s="669"/>
      <c r="AD67" s="669"/>
      <c r="AE67" s="669"/>
      <c r="AF67" s="669"/>
      <c r="AG67" s="669"/>
      <c r="AH67" s="669"/>
      <c r="AI67" s="669"/>
      <c r="AJ67" s="669"/>
      <c r="AK67" s="669"/>
      <c r="AL67" s="669"/>
      <c r="AM67" s="669"/>
      <c r="AN67" s="669"/>
      <c r="AO67" s="669"/>
      <c r="AP67" s="669"/>
      <c r="AQ67" s="669"/>
      <c r="AR67" s="669"/>
      <c r="AS67" s="669"/>
      <c r="AT67" s="669"/>
      <c r="AU67" s="98"/>
      <c r="AW67" s="22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W67" s="41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</row>
    <row r="68" spans="2:95" s="8" customFormat="1" ht="17.100000000000001" customHeight="1" x14ac:dyDescent="0.15">
      <c r="B68" s="670">
        <f>SUM(T13:T67)</f>
        <v>80</v>
      </c>
      <c r="C68" s="671"/>
      <c r="D68" s="671"/>
      <c r="E68" s="671"/>
      <c r="F68" s="671"/>
      <c r="G68" s="671"/>
      <c r="H68" s="671"/>
      <c r="I68" s="671"/>
      <c r="J68" s="671"/>
      <c r="K68" s="671"/>
      <c r="L68" s="671"/>
      <c r="M68" s="671"/>
      <c r="N68" s="671"/>
      <c r="O68" s="671"/>
      <c r="P68" s="671"/>
      <c r="Q68" s="671"/>
      <c r="R68" s="671"/>
      <c r="S68" s="672" t="s">
        <v>180</v>
      </c>
      <c r="T68" s="673"/>
      <c r="U68" s="673"/>
      <c r="V68" s="673">
        <f>SUM(U18:U67)</f>
        <v>14</v>
      </c>
      <c r="W68" s="673"/>
      <c r="X68" s="107" t="s">
        <v>181</v>
      </c>
      <c r="Y68" s="9"/>
      <c r="Z68" s="674" t="s">
        <v>156</v>
      </c>
      <c r="AA68" s="674"/>
      <c r="AB68" s="674"/>
      <c r="AC68" s="674"/>
      <c r="AD68" s="674"/>
      <c r="AE68" s="674"/>
      <c r="AF68" s="674"/>
      <c r="AG68" s="674"/>
      <c r="AH68" s="674"/>
      <c r="AI68" s="674"/>
      <c r="AJ68" s="674"/>
      <c r="AK68" s="674"/>
      <c r="AL68" s="674"/>
      <c r="AM68" s="674"/>
      <c r="AN68" s="674"/>
      <c r="AO68" s="674"/>
      <c r="AP68" s="674"/>
      <c r="AQ68" s="674"/>
      <c r="AR68" s="674"/>
      <c r="AS68" s="674"/>
      <c r="AT68" s="674"/>
      <c r="AU68" s="101"/>
      <c r="AW68" s="22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W68" s="41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</row>
    <row r="69" spans="2:95" s="8" customFormat="1" ht="17.100000000000001" customHeight="1" x14ac:dyDescent="0.15">
      <c r="B69" s="2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21"/>
      <c r="T69" s="95"/>
      <c r="U69" s="95"/>
      <c r="V69" s="95"/>
      <c r="W69" s="95"/>
      <c r="X69" s="96"/>
      <c r="Y69" s="9"/>
      <c r="Z69" s="581"/>
      <c r="AA69" s="581"/>
      <c r="AB69" s="581"/>
      <c r="AC69" s="581"/>
      <c r="AD69" s="582" t="s">
        <v>135</v>
      </c>
      <c r="AE69" s="582"/>
      <c r="AF69" s="582"/>
      <c r="AG69" s="582"/>
      <c r="AH69" s="582"/>
      <c r="AI69" s="582"/>
      <c r="AJ69" s="582"/>
      <c r="AK69" s="582"/>
      <c r="AL69" s="582"/>
      <c r="AM69" s="582"/>
      <c r="AN69" s="582"/>
      <c r="AO69" s="567" t="s">
        <v>138</v>
      </c>
      <c r="AP69" s="567"/>
      <c r="AQ69" s="567"/>
      <c r="AR69" s="586" t="s">
        <v>144</v>
      </c>
      <c r="AS69" s="586"/>
      <c r="AT69" s="586"/>
      <c r="AU69" s="101"/>
      <c r="AV69" s="62"/>
      <c r="AW69" s="540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62"/>
      <c r="BJ69" s="69"/>
      <c r="BK69" s="48">
        <f>SUMIF($E$18:$E$73,"&lt;40056",$F$18:$F$73)</f>
        <v>0</v>
      </c>
      <c r="BL69" s="49"/>
      <c r="BW69" s="41"/>
      <c r="BX69" s="9"/>
      <c r="BY69" s="684"/>
      <c r="BZ69" s="684"/>
      <c r="CA69" s="684"/>
      <c r="CB69" s="684"/>
      <c r="CC69" s="684"/>
      <c r="CD69" s="684"/>
      <c r="CE69" s="684"/>
      <c r="CF69" s="43"/>
      <c r="CG69" s="684"/>
      <c r="CH69" s="684"/>
      <c r="CI69" s="684"/>
      <c r="CJ69" s="9"/>
      <c r="CK69" s="9"/>
      <c r="CL69" s="9"/>
      <c r="CM69" s="9"/>
      <c r="CN69" s="684"/>
      <c r="CO69" s="684"/>
      <c r="CP69" s="684"/>
      <c r="CQ69" s="684"/>
    </row>
    <row r="70" spans="2:95" s="8" customFormat="1" ht="17.100000000000001" customHeight="1" x14ac:dyDescent="0.15">
      <c r="B70" s="568" t="s">
        <v>191</v>
      </c>
      <c r="C70" s="569"/>
      <c r="D70" s="569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569"/>
      <c r="W70" s="569"/>
      <c r="X70" s="570"/>
      <c r="Y70" s="9"/>
      <c r="Z70" s="581"/>
      <c r="AA70" s="581"/>
      <c r="AB70" s="581"/>
      <c r="AC70" s="581"/>
      <c r="AD70" s="587" t="s">
        <v>136</v>
      </c>
      <c r="AE70" s="587"/>
      <c r="AF70" s="587"/>
      <c r="AG70" s="587"/>
      <c r="AH70" s="587"/>
      <c r="AI70" s="587"/>
      <c r="AJ70" s="587"/>
      <c r="AK70" s="567" t="s">
        <v>137</v>
      </c>
      <c r="AL70" s="567"/>
      <c r="AM70" s="567"/>
      <c r="AN70" s="567"/>
      <c r="AO70" s="567"/>
      <c r="AP70" s="567"/>
      <c r="AQ70" s="567"/>
      <c r="AR70" s="586"/>
      <c r="AS70" s="586"/>
      <c r="AT70" s="586"/>
      <c r="AU70" s="101"/>
      <c r="AV70" s="62"/>
      <c r="AW70" s="540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62"/>
      <c r="BJ70" s="69"/>
      <c r="BK70" s="48"/>
      <c r="BL70" s="49"/>
      <c r="BW70" s="41"/>
      <c r="BX70" s="9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9"/>
      <c r="CK70" s="9"/>
      <c r="CL70" s="9"/>
      <c r="CM70" s="9"/>
      <c r="CN70" s="43"/>
      <c r="CO70" s="43"/>
      <c r="CP70" s="43"/>
      <c r="CQ70" s="43"/>
    </row>
    <row r="71" spans="2:95" s="8" customFormat="1" ht="17.100000000000001" customHeight="1" x14ac:dyDescent="0.15">
      <c r="B71" s="571"/>
      <c r="C71" s="572"/>
      <c r="D71" s="572"/>
      <c r="E71" s="572"/>
      <c r="F71" s="572"/>
      <c r="G71" s="572"/>
      <c r="H71" s="572"/>
      <c r="I71" s="572"/>
      <c r="J71" s="572"/>
      <c r="K71" s="572"/>
      <c r="L71" s="572"/>
      <c r="M71" s="572"/>
      <c r="N71" s="572"/>
      <c r="O71" s="572"/>
      <c r="P71" s="572"/>
      <c r="Q71" s="572"/>
      <c r="R71" s="572"/>
      <c r="S71" s="572"/>
      <c r="T71" s="572"/>
      <c r="U71" s="572"/>
      <c r="V71" s="572"/>
      <c r="W71" s="572"/>
      <c r="X71" s="573"/>
      <c r="Y71" s="9"/>
      <c r="Z71" s="581"/>
      <c r="AA71" s="581"/>
      <c r="AB71" s="581"/>
      <c r="AC71" s="581"/>
      <c r="AD71" s="587"/>
      <c r="AE71" s="587"/>
      <c r="AF71" s="587"/>
      <c r="AG71" s="587"/>
      <c r="AH71" s="587"/>
      <c r="AI71" s="587"/>
      <c r="AJ71" s="587"/>
      <c r="AK71" s="567"/>
      <c r="AL71" s="567"/>
      <c r="AM71" s="567"/>
      <c r="AN71" s="567"/>
      <c r="AO71" s="567"/>
      <c r="AP71" s="567"/>
      <c r="AQ71" s="567"/>
      <c r="AR71" s="586"/>
      <c r="AS71" s="586"/>
      <c r="AT71" s="586"/>
      <c r="AU71" s="22"/>
      <c r="AV71" s="62"/>
      <c r="AW71" s="22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62"/>
      <c r="BJ71" s="69"/>
      <c r="BK71" s="48"/>
      <c r="BL71" s="49"/>
      <c r="BW71" s="41"/>
      <c r="BX71" s="9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9"/>
      <c r="CK71" s="9"/>
      <c r="CL71" s="9"/>
      <c r="CM71" s="9"/>
      <c r="CN71" s="43"/>
      <c r="CO71" s="43"/>
      <c r="CP71" s="43"/>
      <c r="CQ71" s="43"/>
    </row>
    <row r="72" spans="2:95" s="8" customFormat="1" ht="17.100000000000001" customHeight="1" x14ac:dyDescent="0.15">
      <c r="B72" s="574"/>
      <c r="C72" s="575"/>
      <c r="D72" s="575"/>
      <c r="E72" s="575"/>
      <c r="F72" s="575"/>
      <c r="G72" s="575"/>
      <c r="H72" s="575"/>
      <c r="I72" s="575"/>
      <c r="J72" s="575"/>
      <c r="K72" s="575"/>
      <c r="L72" s="575"/>
      <c r="M72" s="575"/>
      <c r="N72" s="575"/>
      <c r="O72" s="575"/>
      <c r="P72" s="575"/>
      <c r="Q72" s="575"/>
      <c r="R72" s="575"/>
      <c r="S72" s="575"/>
      <c r="T72" s="575"/>
      <c r="U72" s="575"/>
      <c r="V72" s="575"/>
      <c r="W72" s="575"/>
      <c r="X72" s="576"/>
      <c r="Y72" s="9"/>
      <c r="Z72" s="567" t="s">
        <v>142</v>
      </c>
      <c r="AA72" s="567"/>
      <c r="AB72" s="567"/>
      <c r="AC72" s="567"/>
      <c r="AD72" s="580"/>
      <c r="AE72" s="580"/>
      <c r="AF72" s="580"/>
      <c r="AG72" s="580"/>
      <c r="AH72" s="580"/>
      <c r="AI72" s="580"/>
      <c r="AJ72" s="580"/>
      <c r="AK72" s="567"/>
      <c r="AL72" s="567"/>
      <c r="AM72" s="567"/>
      <c r="AN72" s="567"/>
      <c r="AO72" s="567"/>
      <c r="AP72" s="567"/>
      <c r="AQ72" s="567"/>
      <c r="AR72" s="579"/>
      <c r="AS72" s="579"/>
      <c r="AT72" s="579"/>
      <c r="AU72" s="73"/>
      <c r="AV72" s="62"/>
      <c r="AW72" s="22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62"/>
      <c r="BJ72" s="69"/>
      <c r="BK72" s="48"/>
      <c r="BL72" s="49"/>
      <c r="BW72" s="41"/>
      <c r="BX72" s="9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9"/>
      <c r="CK72" s="9"/>
      <c r="CL72" s="9"/>
      <c r="CM72" s="9"/>
      <c r="CN72" s="43"/>
      <c r="CO72" s="43"/>
      <c r="CP72" s="43"/>
      <c r="CQ72" s="43"/>
    </row>
    <row r="73" spans="2:95" s="8" customFormat="1" ht="17.100000000000001" customHeight="1" x14ac:dyDescent="0.15">
      <c r="B73" s="22"/>
      <c r="C73" s="72"/>
      <c r="D73" s="88"/>
      <c r="E73" s="88"/>
      <c r="F73" s="88"/>
      <c r="G73" s="88"/>
      <c r="H73" s="88"/>
      <c r="I73" s="88"/>
      <c r="J73" s="88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22"/>
      <c r="V73" s="22"/>
      <c r="W73" s="9"/>
      <c r="X73" s="9"/>
      <c r="Y73" s="7"/>
      <c r="AV73" s="62"/>
      <c r="AW73" s="22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62"/>
      <c r="BJ73" s="69"/>
      <c r="BK73" s="48">
        <f>SUMIF($E$18:$E$73,"&lt;40268",$F$18:$F$73)</f>
        <v>0</v>
      </c>
      <c r="BL73" s="49"/>
      <c r="BM73" s="8">
        <v>3</v>
      </c>
      <c r="BP73" s="8">
        <v>7</v>
      </c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</row>
    <row r="74" spans="2:95" s="65" customFormat="1" x14ac:dyDescent="0.15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W74" s="63"/>
      <c r="X74" s="63"/>
      <c r="Y74" s="63"/>
      <c r="Z74" s="63"/>
      <c r="AA74" s="63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7"/>
      <c r="AS74" s="67"/>
      <c r="AT74" s="67"/>
      <c r="AU74" s="67"/>
      <c r="AV74" s="63"/>
      <c r="AW74" s="22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</row>
    <row r="75" spans="2:95" s="65" customFormat="1" x14ac:dyDescent="0.15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V75" s="63"/>
      <c r="AW75" s="22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</row>
    <row r="76" spans="2:95" s="65" customFormat="1" x14ac:dyDescent="0.15">
      <c r="B76" s="63"/>
      <c r="C76" s="63"/>
      <c r="D76" s="63"/>
      <c r="E76" s="63"/>
      <c r="F76" s="63"/>
      <c r="G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V76" s="63"/>
      <c r="AW76" s="22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</row>
    <row r="77" spans="2:95" s="65" customFormat="1" x14ac:dyDescent="0.15">
      <c r="B77" s="63"/>
      <c r="C77" s="63"/>
      <c r="D77" s="63"/>
      <c r="E77" s="63"/>
      <c r="F77" s="63"/>
      <c r="G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V77" s="63"/>
      <c r="AW77" s="66"/>
      <c r="AX77" s="67"/>
    </row>
    <row r="78" spans="2:95" s="65" customFormat="1" x14ac:dyDescent="0.15">
      <c r="B78" s="63"/>
      <c r="C78" s="63"/>
      <c r="D78" s="63"/>
      <c r="E78" s="63"/>
      <c r="F78" s="63"/>
      <c r="G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V78" s="63"/>
      <c r="AW78" s="66"/>
      <c r="AX78" s="67"/>
    </row>
    <row r="79" spans="2:95" s="65" customFormat="1" x14ac:dyDescent="0.15">
      <c r="B79" s="63"/>
      <c r="C79" s="63"/>
      <c r="D79" s="63"/>
      <c r="E79" s="63"/>
      <c r="F79" s="63"/>
      <c r="G79" s="63"/>
      <c r="AD79" s="63"/>
      <c r="AE79" s="63"/>
      <c r="AF79" s="63"/>
      <c r="AG79" s="63"/>
      <c r="AH79" s="63"/>
      <c r="AI79" s="63"/>
      <c r="AJ79" s="8"/>
      <c r="AK79" s="8"/>
      <c r="AL79" s="8"/>
      <c r="AM79" s="8"/>
      <c r="AN79" s="8"/>
      <c r="AO79" s="8"/>
      <c r="AP79" s="8"/>
      <c r="AQ79" s="8"/>
      <c r="AR79" s="8"/>
      <c r="AS79" s="8"/>
      <c r="AV79" s="63"/>
      <c r="AW79" s="66"/>
      <c r="AX79" s="67"/>
    </row>
    <row r="80" spans="2:95" s="65" customFormat="1" x14ac:dyDescent="0.15">
      <c r="B80" s="63"/>
      <c r="C80" s="63"/>
      <c r="D80" s="63"/>
      <c r="E80" s="63"/>
      <c r="F80" s="63"/>
      <c r="G80" s="63"/>
      <c r="AD80" s="63"/>
      <c r="AE80" s="63"/>
      <c r="AF80" s="63"/>
      <c r="AG80" s="63"/>
      <c r="AH80" s="63"/>
      <c r="AI80" s="63"/>
      <c r="AJ80" s="8"/>
      <c r="AK80" s="8"/>
      <c r="AL80" s="13"/>
      <c r="AM80" s="14" t="s">
        <v>55</v>
      </c>
      <c r="AN80" s="14" t="s">
        <v>56</v>
      </c>
      <c r="AO80" s="14" t="s">
        <v>57</v>
      </c>
      <c r="AP80" s="14" t="s">
        <v>58</v>
      </c>
      <c r="AQ80" s="14" t="s">
        <v>59</v>
      </c>
      <c r="AR80" s="14" t="s">
        <v>60</v>
      </c>
      <c r="AS80" s="8"/>
      <c r="AV80" s="63"/>
      <c r="AW80" s="66"/>
      <c r="AX80" s="67"/>
    </row>
    <row r="81" spans="2:50" s="65" customFormat="1" x14ac:dyDescent="0.15">
      <c r="B81" s="63"/>
      <c r="C81" s="63"/>
      <c r="D81" s="63"/>
      <c r="E81" s="63"/>
      <c r="F81" s="63"/>
      <c r="G81" s="63"/>
      <c r="AD81" s="63"/>
      <c r="AE81" s="63"/>
      <c r="AF81" s="63"/>
      <c r="AG81" s="63"/>
      <c r="AH81" s="63"/>
      <c r="AI81" s="63"/>
      <c r="AJ81" s="8"/>
      <c r="AK81" s="8"/>
      <c r="AL81" s="15" t="s">
        <v>4</v>
      </c>
      <c r="AM81" s="16">
        <f>COUNTIF(U18:U73,"Ａ")+COUNTIF(AR18:AR73,"Ａ")</f>
        <v>0</v>
      </c>
      <c r="AN81" s="16" t="e">
        <f>COUNTIF(#REF!,"Ａ")</f>
        <v>#REF!</v>
      </c>
      <c r="AO81" s="16" t="e">
        <f>COUNTIF(#REF!,"Ａ")</f>
        <v>#REF!</v>
      </c>
      <c r="AP81" s="16" t="e">
        <f>COUNTIF(#REF!,"Ａ")</f>
        <v>#REF!</v>
      </c>
      <c r="AQ81" s="16" t="e">
        <f>COUNTIF(#REF!,"Ａ")</f>
        <v>#REF!</v>
      </c>
      <c r="AR81" s="16" t="e">
        <f>COUNTIF(#REF!,"Ａ")</f>
        <v>#REF!</v>
      </c>
      <c r="AS81" s="8"/>
      <c r="AV81" s="63"/>
      <c r="AW81" s="66"/>
      <c r="AX81" s="67"/>
    </row>
    <row r="82" spans="2:50" s="65" customFormat="1" x14ac:dyDescent="0.15">
      <c r="B82" s="63"/>
      <c r="C82" s="63"/>
      <c r="D82" s="63"/>
      <c r="E82" s="63"/>
      <c r="F82" s="63"/>
      <c r="G82" s="63"/>
      <c r="AD82" s="63"/>
      <c r="AE82" s="63"/>
      <c r="AF82" s="63"/>
      <c r="AG82" s="63"/>
      <c r="AH82" s="63"/>
      <c r="AI82" s="63"/>
      <c r="AJ82" s="8"/>
      <c r="AK82" s="8"/>
      <c r="AL82" s="15" t="s">
        <v>8</v>
      </c>
      <c r="AM82" s="16">
        <f>COUNTIF(U18:U73,"Ｂ")+COUNTIF(AR18:AR73,"Ｂ")</f>
        <v>0</v>
      </c>
      <c r="AN82" s="16" t="e">
        <f>COUNTIF(#REF!,"Ｂ")</f>
        <v>#REF!</v>
      </c>
      <c r="AO82" s="16" t="e">
        <f>COUNTIF(#REF!,"Ｂ")</f>
        <v>#REF!</v>
      </c>
      <c r="AP82" s="16" t="e">
        <f>COUNTIF(#REF!,"Ｂ")</f>
        <v>#REF!</v>
      </c>
      <c r="AQ82" s="16" t="e">
        <f>COUNTIF(#REF!,"Ｂ")</f>
        <v>#REF!</v>
      </c>
      <c r="AR82" s="16" t="e">
        <f>COUNTIF(#REF!,"Ｂ")</f>
        <v>#REF!</v>
      </c>
      <c r="AS82" s="8"/>
      <c r="AV82" s="63"/>
      <c r="AW82" s="66"/>
      <c r="AX82" s="67"/>
    </row>
    <row r="83" spans="2:50" s="65" customFormat="1" x14ac:dyDescent="0.15">
      <c r="B83" s="63"/>
      <c r="C83" s="63"/>
      <c r="D83" s="63"/>
      <c r="E83" s="63"/>
      <c r="F83" s="63"/>
      <c r="G83" s="63"/>
      <c r="AD83" s="63"/>
      <c r="AE83" s="63"/>
      <c r="AF83" s="63"/>
      <c r="AG83" s="63"/>
      <c r="AH83" s="63"/>
      <c r="AI83" s="63"/>
      <c r="AJ83" s="8"/>
      <c r="AK83" s="8"/>
      <c r="AL83" s="15" t="s">
        <v>6</v>
      </c>
      <c r="AM83" s="16">
        <f>COUNTIF(U18:U73,"Ｃ")+COUNTIF(AR18:AR73,"Ｃ")</f>
        <v>0</v>
      </c>
      <c r="AN83" s="16" t="e">
        <f>COUNTIF(#REF!,"Ｃ")</f>
        <v>#REF!</v>
      </c>
      <c r="AO83" s="16" t="e">
        <f>COUNTIF(#REF!,"Ｃ")</f>
        <v>#REF!</v>
      </c>
      <c r="AP83" s="16" t="e">
        <f>COUNTIF(#REF!,"Ｃ")</f>
        <v>#REF!</v>
      </c>
      <c r="AQ83" s="16" t="e">
        <f>COUNTIF(#REF!,"Ｃ")</f>
        <v>#REF!</v>
      </c>
      <c r="AR83" s="16" t="e">
        <f>COUNTIF(#REF!,"Ｃ")</f>
        <v>#REF!</v>
      </c>
      <c r="AS83" s="8"/>
      <c r="AV83" s="63"/>
      <c r="AW83" s="66"/>
      <c r="AX83" s="67"/>
    </row>
    <row r="84" spans="2:50" s="65" customFormat="1" x14ac:dyDescent="0.15">
      <c r="B84" s="63"/>
      <c r="C84" s="63"/>
      <c r="D84" s="63"/>
      <c r="E84" s="63"/>
      <c r="F84" s="63"/>
      <c r="G84" s="63"/>
      <c r="AD84" s="63"/>
      <c r="AE84" s="63"/>
      <c r="AF84" s="63"/>
      <c r="AG84" s="63"/>
      <c r="AH84" s="63"/>
      <c r="AI84" s="63"/>
      <c r="AJ84" s="8"/>
      <c r="AK84" s="8"/>
      <c r="AL84" s="15" t="s">
        <v>9</v>
      </c>
      <c r="AM84" s="16">
        <f>COUNTIF(U18:U73,"Ｄ")+COUNTIF(AR18:AR73,"Ｄ")</f>
        <v>0</v>
      </c>
      <c r="AN84" s="16" t="e">
        <f>COUNTIF(#REF!,"Ｄ")</f>
        <v>#REF!</v>
      </c>
      <c r="AO84" s="16" t="e">
        <f>COUNTIF(#REF!,"Ｄ")</f>
        <v>#REF!</v>
      </c>
      <c r="AP84" s="16" t="e">
        <f>COUNTIF(#REF!,"Ｄ")</f>
        <v>#REF!</v>
      </c>
      <c r="AQ84" s="16" t="e">
        <f>COUNTIF(#REF!,"Ｄ")</f>
        <v>#REF!</v>
      </c>
      <c r="AR84" s="16" t="e">
        <f>COUNTIF(#REF!,"Ｄ")</f>
        <v>#REF!</v>
      </c>
      <c r="AS84" s="8"/>
      <c r="AV84" s="63"/>
      <c r="AW84" s="66"/>
      <c r="AX84" s="67"/>
    </row>
    <row r="85" spans="2:50" s="65" customFormat="1" x14ac:dyDescent="0.15">
      <c r="B85" s="63"/>
      <c r="C85" s="63"/>
      <c r="D85" s="63"/>
      <c r="E85" s="63"/>
      <c r="F85" s="63"/>
      <c r="G85" s="63"/>
      <c r="AD85" s="63"/>
      <c r="AE85" s="63"/>
      <c r="AF85" s="63"/>
      <c r="AG85" s="63"/>
      <c r="AH85" s="63"/>
      <c r="AI85" s="63"/>
      <c r="AJ85" s="8"/>
      <c r="AK85" s="8"/>
      <c r="AL85" s="15" t="s">
        <v>11</v>
      </c>
      <c r="AM85" s="16">
        <f>COUNTIF(U18:U73,"Ｅ")+COUNTIF(AR18:AR73,"Ｅ")</f>
        <v>0</v>
      </c>
      <c r="AN85" s="16" t="e">
        <f>COUNTIF(#REF!,"Ｅ")</f>
        <v>#REF!</v>
      </c>
      <c r="AO85" s="16" t="e">
        <f>COUNTIF(#REF!,"Ｅ")</f>
        <v>#REF!</v>
      </c>
      <c r="AP85" s="16" t="e">
        <f>COUNTIF(#REF!,"Ｅ")</f>
        <v>#REF!</v>
      </c>
      <c r="AQ85" s="16" t="e">
        <f>COUNTIF(#REF!,"Ｅ")</f>
        <v>#REF!</v>
      </c>
      <c r="AR85" s="16" t="e">
        <f>COUNTIF(#REF!,"Ｅ")</f>
        <v>#REF!</v>
      </c>
      <c r="AS85" s="8"/>
      <c r="AV85" s="63"/>
      <c r="AW85" s="66"/>
      <c r="AX85" s="67"/>
    </row>
    <row r="86" spans="2:50" s="65" customFormat="1" x14ac:dyDescent="0.15">
      <c r="B86" s="63"/>
      <c r="C86" s="63"/>
      <c r="D86" s="63"/>
      <c r="E86" s="63"/>
      <c r="F86" s="63"/>
      <c r="G86" s="63"/>
      <c r="AD86" s="63"/>
      <c r="AE86" s="63"/>
      <c r="AF86" s="63"/>
      <c r="AG86" s="63"/>
      <c r="AH86" s="63"/>
      <c r="AI86" s="63"/>
      <c r="AJ86" s="8"/>
      <c r="AK86" s="8"/>
      <c r="AL86" s="15" t="s">
        <v>12</v>
      </c>
      <c r="AM86" s="16">
        <f>COUNTIF(U18:U73,"Ｆ")+COUNTIF(AR18:AR73,"Ｆ")</f>
        <v>0</v>
      </c>
      <c r="AN86" s="16" t="e">
        <f>COUNTIF(#REF!,"Ｆ")</f>
        <v>#REF!</v>
      </c>
      <c r="AO86" s="16" t="e">
        <f>COUNTIF(#REF!,"Ｆ")</f>
        <v>#REF!</v>
      </c>
      <c r="AP86" s="16" t="e">
        <f>COUNTIF(#REF!,"Ｆ")</f>
        <v>#REF!</v>
      </c>
      <c r="AQ86" s="16" t="e">
        <f>COUNTIF(#REF!,"Ｆ")</f>
        <v>#REF!</v>
      </c>
      <c r="AR86" s="16" t="e">
        <f>COUNTIF(#REF!,"Ｆ")</f>
        <v>#REF!</v>
      </c>
      <c r="AS86" s="8"/>
      <c r="AV86" s="63"/>
      <c r="AW86" s="66"/>
      <c r="AX86" s="67"/>
    </row>
    <row r="87" spans="2:50" s="65" customFormat="1" x14ac:dyDescent="0.15">
      <c r="B87" s="63"/>
      <c r="C87" s="63"/>
      <c r="D87" s="63"/>
      <c r="E87" s="63"/>
      <c r="F87" s="63"/>
      <c r="G87" s="63"/>
      <c r="AD87" s="63"/>
      <c r="AE87" s="63"/>
      <c r="AF87" s="63"/>
      <c r="AG87" s="63"/>
      <c r="AH87" s="63"/>
      <c r="AI87" s="63"/>
      <c r="AJ87" s="8"/>
      <c r="AK87" s="8"/>
      <c r="AL87" s="15" t="s">
        <v>14</v>
      </c>
      <c r="AM87" s="16">
        <f>COUNTIF(U18:U73,"Ｇ")+COUNTIF(AR18:AR73,"Ｇ")</f>
        <v>0</v>
      </c>
      <c r="AN87" s="16" t="e">
        <f>COUNTIF(#REF!,"Ｇ")</f>
        <v>#REF!</v>
      </c>
      <c r="AO87" s="16" t="e">
        <f>COUNTIF(#REF!,"Ｇ")</f>
        <v>#REF!</v>
      </c>
      <c r="AP87" s="16" t="e">
        <f>COUNTIF(#REF!,"Ｇ")</f>
        <v>#REF!</v>
      </c>
      <c r="AQ87" s="16" t="e">
        <f>COUNTIF(#REF!,"Ｇ")</f>
        <v>#REF!</v>
      </c>
      <c r="AR87" s="16" t="e">
        <f>COUNTIF(#REF!,"Ｇ")</f>
        <v>#REF!</v>
      </c>
      <c r="AS87" s="8"/>
      <c r="AV87" s="63"/>
      <c r="AW87" s="66"/>
      <c r="AX87" s="67"/>
    </row>
    <row r="88" spans="2:50" s="65" customFormat="1" x14ac:dyDescent="0.15">
      <c r="B88" s="63"/>
      <c r="C88" s="63"/>
      <c r="D88" s="63"/>
      <c r="E88" s="63"/>
      <c r="F88" s="63"/>
      <c r="G88" s="63"/>
      <c r="AD88" s="63"/>
      <c r="AE88" s="63"/>
      <c r="AF88" s="63"/>
      <c r="AG88" s="63"/>
      <c r="AH88" s="63"/>
      <c r="AI88" s="63"/>
      <c r="AJ88" s="8"/>
      <c r="AK88" s="8"/>
      <c r="AL88" s="15" t="s">
        <v>16</v>
      </c>
      <c r="AM88" s="16">
        <f>COUNTIF(U18:U73,"※")+COUNTIF(AR18:AR73,"※")</f>
        <v>0</v>
      </c>
      <c r="AN88" s="16" t="e">
        <f>COUNTIF(#REF!,"※")</f>
        <v>#REF!</v>
      </c>
      <c r="AO88" s="16" t="e">
        <f>COUNTIF(#REF!,"※")</f>
        <v>#REF!</v>
      </c>
      <c r="AP88" s="16" t="e">
        <f>COUNTIF(#REF!,"※")</f>
        <v>#REF!</v>
      </c>
      <c r="AQ88" s="16" t="e">
        <f>COUNTIF(#REF!,"※")</f>
        <v>#REF!</v>
      </c>
      <c r="AR88" s="16" t="e">
        <f>COUNTIF(#REF!,"※")</f>
        <v>#REF!</v>
      </c>
      <c r="AS88" s="8"/>
      <c r="AV88" s="63"/>
      <c r="AW88" s="66"/>
      <c r="AX88" s="67"/>
    </row>
    <row r="89" spans="2:50" s="65" customFormat="1" x14ac:dyDescent="0.15">
      <c r="B89" s="63"/>
      <c r="C89" s="63"/>
      <c r="D89" s="63"/>
      <c r="E89" s="63"/>
      <c r="F89" s="63"/>
      <c r="G89" s="63"/>
      <c r="AD89" s="63"/>
      <c r="AE89" s="63"/>
      <c r="AF89" s="63"/>
      <c r="AG89" s="63"/>
      <c r="AH89" s="63"/>
      <c r="AI89" s="63"/>
      <c r="AJ89" s="8"/>
      <c r="AK89" s="8"/>
      <c r="AL89" s="8"/>
      <c r="AM89" s="8">
        <f t="shared" ref="AM89:AR89" si="0">SUM(AM81:AM88)</f>
        <v>0</v>
      </c>
      <c r="AN89" s="8" t="e">
        <f t="shared" si="0"/>
        <v>#REF!</v>
      </c>
      <c r="AO89" s="8" t="e">
        <f t="shared" si="0"/>
        <v>#REF!</v>
      </c>
      <c r="AP89" s="8" t="e">
        <f t="shared" si="0"/>
        <v>#REF!</v>
      </c>
      <c r="AQ89" s="8" t="e">
        <f t="shared" si="0"/>
        <v>#REF!</v>
      </c>
      <c r="AR89" s="8" t="e">
        <f t="shared" si="0"/>
        <v>#REF!</v>
      </c>
      <c r="AS89" s="8"/>
      <c r="AV89" s="63"/>
      <c r="AW89" s="66"/>
      <c r="AX89" s="67"/>
    </row>
    <row r="90" spans="2:50" s="65" customFormat="1" x14ac:dyDescent="0.15">
      <c r="B90" s="63"/>
      <c r="C90" s="63"/>
      <c r="D90" s="63"/>
      <c r="E90" s="63"/>
      <c r="F90" s="63"/>
      <c r="G90" s="63"/>
      <c r="AD90" s="63"/>
      <c r="AE90" s="63"/>
      <c r="AF90" s="63"/>
      <c r="AG90" s="63"/>
      <c r="AH90" s="63"/>
      <c r="AI90" s="63"/>
      <c r="AJ90" s="8"/>
      <c r="AK90" s="8"/>
      <c r="AL90" s="8"/>
      <c r="AM90" s="8"/>
      <c r="AN90" s="8"/>
      <c r="AO90" s="8"/>
      <c r="AP90" s="8"/>
      <c r="AQ90" s="8"/>
      <c r="AR90" s="8"/>
      <c r="AS90" s="8"/>
      <c r="AV90" s="63"/>
      <c r="AW90" s="66"/>
      <c r="AX90" s="67"/>
    </row>
    <row r="91" spans="2:50" s="65" customFormat="1" ht="13.5" x14ac:dyDescent="0.15">
      <c r="B91" s="63"/>
      <c r="C91" s="63"/>
      <c r="D91" s="63"/>
      <c r="E91" s="63"/>
      <c r="F91" s="63"/>
      <c r="G91" s="63"/>
      <c r="AD91" s="63"/>
      <c r="AE91" s="63"/>
      <c r="AF91" s="63"/>
      <c r="AG91" s="63"/>
      <c r="AH91" s="63"/>
      <c r="AI91" s="63"/>
      <c r="AJ91" s="23"/>
      <c r="AK91" s="1" t="s">
        <v>105</v>
      </c>
      <c r="AL91" s="1" t="s">
        <v>72</v>
      </c>
      <c r="AM91" s="1" t="s">
        <v>106</v>
      </c>
      <c r="AN91" s="1" t="s">
        <v>107</v>
      </c>
      <c r="AO91" s="1" t="s">
        <v>77</v>
      </c>
      <c r="AP91" s="8"/>
      <c r="AQ91" s="8"/>
      <c r="AR91" s="8"/>
      <c r="AS91" s="8"/>
      <c r="AV91" s="63"/>
      <c r="AW91" s="66"/>
      <c r="AX91" s="67"/>
    </row>
    <row r="92" spans="2:50" s="65" customFormat="1" ht="13.5" x14ac:dyDescent="0.1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23"/>
      <c r="AK92" s="30" t="s">
        <v>83</v>
      </c>
      <c r="AL92" s="2" t="s">
        <v>84</v>
      </c>
      <c r="AM92" s="2" t="s">
        <v>85</v>
      </c>
      <c r="AN92" s="8" t="s">
        <v>121</v>
      </c>
      <c r="AO92" s="30" t="s">
        <v>83</v>
      </c>
      <c r="AP92" s="8" t="s">
        <v>143</v>
      </c>
      <c r="AQ92" s="8"/>
      <c r="AR92" s="8"/>
      <c r="AS92" s="8"/>
      <c r="AV92" s="63"/>
      <c r="AW92" s="66"/>
      <c r="AX92" s="67"/>
    </row>
    <row r="93" spans="2:50" s="65" customFormat="1" ht="13.5" x14ac:dyDescent="0.1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23"/>
      <c r="AK93" s="30" t="s">
        <v>87</v>
      </c>
      <c r="AL93" s="2" t="s">
        <v>88</v>
      </c>
      <c r="AM93" s="2" t="s">
        <v>89</v>
      </c>
      <c r="AN93" s="2" t="s">
        <v>86</v>
      </c>
      <c r="AO93" s="30" t="s">
        <v>87</v>
      </c>
      <c r="AP93" s="8" t="s">
        <v>169</v>
      </c>
      <c r="AQ93" s="8"/>
      <c r="AR93" s="8"/>
      <c r="AS93" s="8"/>
      <c r="AV93" s="63"/>
      <c r="AW93" s="66"/>
      <c r="AX93" s="67"/>
    </row>
    <row r="94" spans="2:50" s="65" customFormat="1" ht="13.5" x14ac:dyDescent="0.1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23"/>
      <c r="AK94" s="30" t="s">
        <v>90</v>
      </c>
      <c r="AL94" s="2" t="s">
        <v>91</v>
      </c>
      <c r="AM94" s="2" t="s">
        <v>92</v>
      </c>
      <c r="AN94" s="2" t="s">
        <v>122</v>
      </c>
      <c r="AO94" s="30" t="s">
        <v>90</v>
      </c>
      <c r="AP94" s="8" t="s">
        <v>153</v>
      </c>
      <c r="AQ94" s="8"/>
      <c r="AR94" s="8"/>
      <c r="AS94" s="8"/>
      <c r="AV94" s="63"/>
      <c r="AW94" s="66"/>
      <c r="AX94" s="67"/>
    </row>
    <row r="95" spans="2:50" s="65" customFormat="1" ht="13.5" x14ac:dyDescent="0.1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23"/>
      <c r="AK95" s="30" t="s">
        <v>93</v>
      </c>
      <c r="AL95" s="2" t="s">
        <v>94</v>
      </c>
      <c r="AM95" s="2"/>
      <c r="AN95" s="2" t="s">
        <v>123</v>
      </c>
      <c r="AO95" s="30" t="s">
        <v>93</v>
      </c>
      <c r="AP95" s="8"/>
      <c r="AQ95" s="8"/>
      <c r="AR95" s="8"/>
      <c r="AS95" s="8"/>
      <c r="AV95" s="63"/>
      <c r="AW95" s="66"/>
      <c r="AX95" s="67"/>
    </row>
    <row r="96" spans="2:50" s="65" customFormat="1" ht="13.5" x14ac:dyDescent="0.1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23"/>
      <c r="AK96" s="2"/>
      <c r="AL96" s="2" t="s">
        <v>96</v>
      </c>
      <c r="AM96" s="2"/>
      <c r="AN96" s="2" t="s">
        <v>124</v>
      </c>
      <c r="AO96" s="30" t="s">
        <v>98</v>
      </c>
      <c r="AP96" s="8"/>
      <c r="AQ96" s="8"/>
      <c r="AR96" s="8"/>
      <c r="AS96" s="8"/>
      <c r="AV96" s="63"/>
      <c r="AW96" s="66"/>
      <c r="AX96" s="67"/>
    </row>
    <row r="97" spans="2:50" s="65" customFormat="1" ht="13.5" x14ac:dyDescent="0.1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23"/>
      <c r="AK97" s="2"/>
      <c r="AL97" s="2" t="s">
        <v>99</v>
      </c>
      <c r="AM97" s="2"/>
      <c r="AN97" s="2" t="s">
        <v>125</v>
      </c>
      <c r="AO97" s="30" t="s">
        <v>134</v>
      </c>
      <c r="AP97" s="8"/>
      <c r="AQ97" s="8"/>
      <c r="AR97" s="8"/>
      <c r="AS97" s="8"/>
      <c r="AV97" s="63"/>
      <c r="AW97" s="66"/>
      <c r="AX97" s="67"/>
    </row>
    <row r="98" spans="2:50" s="65" customFormat="1" x14ac:dyDescent="0.1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44" t="s">
        <v>114</v>
      </c>
      <c r="AK98" s="2"/>
      <c r="AL98" s="2"/>
      <c r="AM98" s="2"/>
      <c r="AN98" s="2" t="s">
        <v>95</v>
      </c>
      <c r="AO98" s="30" t="s">
        <v>133</v>
      </c>
      <c r="AP98" s="8"/>
      <c r="AQ98" s="8"/>
      <c r="AR98" s="8"/>
      <c r="AS98" s="8"/>
      <c r="AV98" s="63"/>
      <c r="AW98" s="66"/>
      <c r="AX98" s="67"/>
    </row>
    <row r="99" spans="2:50" s="65" customFormat="1" x14ac:dyDescent="0.1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44" t="s">
        <v>119</v>
      </c>
      <c r="AK99" s="2"/>
      <c r="AL99" s="2"/>
      <c r="AM99" s="2"/>
      <c r="AN99" s="2" t="s">
        <v>97</v>
      </c>
      <c r="AO99" s="2"/>
      <c r="AP99" s="8"/>
      <c r="AQ99" s="8"/>
      <c r="AR99" s="8"/>
      <c r="AS99" s="8"/>
      <c r="AV99" s="63"/>
      <c r="AW99" s="66"/>
      <c r="AX99" s="67"/>
    </row>
    <row r="100" spans="2:50" s="65" customFormat="1" x14ac:dyDescent="0.1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44" t="s">
        <v>120</v>
      </c>
      <c r="AK100" s="1"/>
      <c r="AL100" s="1"/>
      <c r="AM100" s="39"/>
      <c r="AN100" s="2" t="s">
        <v>100</v>
      </c>
      <c r="AO100" s="2"/>
      <c r="AP100" s="8"/>
      <c r="AQ100" s="8"/>
      <c r="AR100" s="8"/>
      <c r="AS100" s="8"/>
      <c r="AV100" s="63"/>
      <c r="AW100" s="66"/>
      <c r="AX100" s="67"/>
    </row>
    <row r="101" spans="2:50" s="65" customFormat="1" x14ac:dyDescent="0.1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2"/>
      <c r="AK101" s="1"/>
      <c r="AL101" s="1"/>
      <c r="AM101" s="39"/>
      <c r="AN101" s="2" t="s">
        <v>101</v>
      </c>
      <c r="AO101" s="1"/>
      <c r="AP101" s="8"/>
      <c r="AQ101" s="8"/>
      <c r="AR101" s="8"/>
      <c r="AS101" s="8"/>
      <c r="AV101" s="63"/>
      <c r="AW101" s="66"/>
      <c r="AX101" s="67"/>
    </row>
    <row r="102" spans="2:50" s="65" customFormat="1" x14ac:dyDescent="0.1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2"/>
      <c r="AK102" s="1"/>
      <c r="AL102" s="1"/>
      <c r="AM102" s="39"/>
      <c r="AN102" s="2" t="s">
        <v>130</v>
      </c>
      <c r="AO102" s="1"/>
      <c r="AP102" s="8"/>
      <c r="AQ102" s="8"/>
      <c r="AR102" s="8"/>
      <c r="AS102" s="8"/>
      <c r="AV102" s="63"/>
      <c r="AW102" s="66"/>
      <c r="AX102" s="67"/>
    </row>
    <row r="103" spans="2:50" s="65" customFormat="1" x14ac:dyDescent="0.1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2">
        <v>1</v>
      </c>
      <c r="AK103" s="1"/>
      <c r="AL103" s="1"/>
      <c r="AM103" s="39"/>
      <c r="AN103" s="2" t="s">
        <v>102</v>
      </c>
      <c r="AO103" s="1"/>
      <c r="AP103" s="8"/>
      <c r="AQ103" s="8"/>
      <c r="AR103" s="8"/>
      <c r="AS103" s="8"/>
      <c r="AV103" s="63"/>
      <c r="AW103" s="66"/>
      <c r="AX103" s="67"/>
    </row>
    <row r="104" spans="2:50" s="65" customFormat="1" x14ac:dyDescent="0.1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2">
        <v>2</v>
      </c>
      <c r="AK104" s="1"/>
      <c r="AL104" s="1"/>
      <c r="AM104" s="39"/>
      <c r="AN104" s="1" t="s">
        <v>103</v>
      </c>
      <c r="AO104" s="1"/>
      <c r="AP104" s="8"/>
      <c r="AQ104" s="8"/>
      <c r="AR104" s="8"/>
      <c r="AS104" s="8"/>
      <c r="AV104" s="63"/>
      <c r="AW104" s="63"/>
    </row>
    <row r="105" spans="2:50" s="65" customFormat="1" x14ac:dyDescent="0.1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2">
        <v>3</v>
      </c>
      <c r="AK105" s="1"/>
      <c r="AL105" s="1"/>
      <c r="AM105" s="1"/>
      <c r="AN105" s="1" t="s">
        <v>104</v>
      </c>
      <c r="AO105" s="1"/>
      <c r="AP105" s="8"/>
      <c r="AQ105" s="8"/>
      <c r="AR105" s="8"/>
      <c r="AS105" s="8"/>
      <c r="AV105" s="63"/>
      <c r="AW105" s="63"/>
    </row>
    <row r="106" spans="2:50" s="65" customFormat="1" x14ac:dyDescent="0.1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1"/>
      <c r="AK106" s="1"/>
      <c r="AL106" s="1"/>
      <c r="AM106" s="1"/>
      <c r="AN106" s="1" t="s">
        <v>108</v>
      </c>
      <c r="AO106" s="1"/>
      <c r="AP106" s="8"/>
      <c r="AQ106" s="8"/>
      <c r="AR106" s="8"/>
      <c r="AS106" s="8"/>
      <c r="AV106" s="63"/>
      <c r="AW106" s="63"/>
    </row>
    <row r="107" spans="2:50" s="65" customFormat="1" x14ac:dyDescent="0.1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1"/>
      <c r="AK107" s="1"/>
      <c r="AL107" s="1"/>
      <c r="AM107" s="1"/>
      <c r="AN107" s="1" t="s">
        <v>109</v>
      </c>
      <c r="AO107" s="1"/>
      <c r="AP107" s="8"/>
      <c r="AQ107" s="8"/>
      <c r="AR107" s="8"/>
      <c r="AS107" s="8"/>
      <c r="AV107" s="63"/>
      <c r="AW107" s="63"/>
    </row>
    <row r="108" spans="2:50" s="65" customFormat="1" x14ac:dyDescent="0.1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8"/>
      <c r="AK108" s="8"/>
      <c r="AL108" s="8"/>
      <c r="AM108" s="8"/>
      <c r="AN108" s="1" t="s">
        <v>110</v>
      </c>
      <c r="AO108" s="1"/>
      <c r="AP108" s="8"/>
      <c r="AQ108" s="8"/>
      <c r="AR108" s="8"/>
      <c r="AS108" s="8"/>
      <c r="AV108" s="63"/>
      <c r="AW108" s="63"/>
    </row>
    <row r="109" spans="2:50" s="65" customFormat="1" x14ac:dyDescent="0.1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8"/>
      <c r="AK109" s="8"/>
      <c r="AL109" s="8"/>
      <c r="AM109" s="8"/>
      <c r="AN109" s="1" t="s">
        <v>111</v>
      </c>
      <c r="AO109" s="8"/>
      <c r="AP109" s="8"/>
      <c r="AQ109" s="8"/>
      <c r="AR109" s="8"/>
      <c r="AS109" s="8"/>
      <c r="AV109" s="63"/>
      <c r="AW109" s="63"/>
    </row>
    <row r="110" spans="2:50" s="65" customFormat="1" x14ac:dyDescent="0.1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8"/>
      <c r="AK110" s="8"/>
      <c r="AL110" s="8"/>
      <c r="AM110" s="8"/>
      <c r="AN110" s="1" t="s">
        <v>112</v>
      </c>
      <c r="AO110" s="8"/>
      <c r="AP110" s="8"/>
      <c r="AQ110" s="8"/>
      <c r="AR110" s="8"/>
      <c r="AS110" s="8"/>
      <c r="AV110" s="63"/>
      <c r="AW110" s="63"/>
    </row>
    <row r="111" spans="2:50" s="65" customFormat="1" x14ac:dyDescent="0.1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8"/>
      <c r="AK111" s="8"/>
      <c r="AL111" s="8"/>
      <c r="AM111" s="8"/>
      <c r="AN111" s="1" t="s">
        <v>113</v>
      </c>
      <c r="AO111" s="8"/>
      <c r="AP111" s="8"/>
      <c r="AQ111" s="8"/>
      <c r="AR111" s="8"/>
      <c r="AS111" s="8"/>
      <c r="AV111" s="63"/>
      <c r="AW111" s="63"/>
    </row>
    <row r="112" spans="2:50" s="65" customFormat="1" x14ac:dyDescent="0.1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8"/>
      <c r="AP112" s="8"/>
      <c r="AQ112" s="8"/>
      <c r="AR112" s="8"/>
      <c r="AS112" s="8"/>
      <c r="AV112" s="63"/>
      <c r="AW112" s="63"/>
    </row>
    <row r="113" spans="2:49" s="65" customFormat="1" x14ac:dyDescent="0.1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O113" s="63"/>
      <c r="AP113" s="63"/>
      <c r="AQ113" s="63"/>
      <c r="AV113" s="63"/>
      <c r="AW113" s="63"/>
    </row>
    <row r="114" spans="2:49" s="65" customFormat="1" x14ac:dyDescent="0.1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4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V114" s="63"/>
      <c r="AW114" s="63"/>
    </row>
  </sheetData>
  <mergeCells count="287">
    <mergeCell ref="V16:X17"/>
    <mergeCell ref="Y16:Y17"/>
    <mergeCell ref="Z16:AO17"/>
    <mergeCell ref="V23:X23"/>
    <mergeCell ref="V24:X24"/>
    <mergeCell ref="V18:X18"/>
    <mergeCell ref="V19:X19"/>
    <mergeCell ref="V20:X20"/>
    <mergeCell ref="V21:X21"/>
    <mergeCell ref="B3:AU3"/>
    <mergeCell ref="AQ4:AS4"/>
    <mergeCell ref="AT4:AU4"/>
    <mergeCell ref="AQ5:AS5"/>
    <mergeCell ref="AT5:AU5"/>
    <mergeCell ref="B4:E4"/>
    <mergeCell ref="F4:J4"/>
    <mergeCell ref="N4:P4"/>
    <mergeCell ref="R4:U4"/>
    <mergeCell ref="CP69:CQ69"/>
    <mergeCell ref="AW69:AW70"/>
    <mergeCell ref="BY69:BZ69"/>
    <mergeCell ref="CA69:CB69"/>
    <mergeCell ref="CC69:CE69"/>
    <mergeCell ref="CG69:CI69"/>
    <mergeCell ref="CN69:CO69"/>
    <mergeCell ref="AW63:AW64"/>
    <mergeCell ref="C64:R64"/>
    <mergeCell ref="C65:R65"/>
    <mergeCell ref="Z62:AD62"/>
    <mergeCell ref="AS62:AU62"/>
    <mergeCell ref="B68:R68"/>
    <mergeCell ref="S68:U68"/>
    <mergeCell ref="C66:R66"/>
    <mergeCell ref="Z65:AT65"/>
    <mergeCell ref="V68:W68"/>
    <mergeCell ref="AP44:AR44"/>
    <mergeCell ref="AS44:AT44"/>
    <mergeCell ref="Z68:AT68"/>
    <mergeCell ref="C67:R67"/>
    <mergeCell ref="Z66:AT66"/>
    <mergeCell ref="V44:X44"/>
    <mergeCell ref="V45:X45"/>
    <mergeCell ref="C63:R63"/>
    <mergeCell ref="C62:R62"/>
    <mergeCell ref="V30:X30"/>
    <mergeCell ref="V31:X31"/>
    <mergeCell ref="V32:X32"/>
    <mergeCell ref="Z67:AT67"/>
    <mergeCell ref="Z60:AD60"/>
    <mergeCell ref="Z61:AD61"/>
    <mergeCell ref="V34:X34"/>
    <mergeCell ref="V35:X35"/>
    <mergeCell ref="V36:X36"/>
    <mergeCell ref="Y44:AO44"/>
    <mergeCell ref="V37:X37"/>
    <mergeCell ref="V38:X38"/>
    <mergeCell ref="C60:R60"/>
    <mergeCell ref="V39:X39"/>
    <mergeCell ref="V40:X40"/>
    <mergeCell ref="V41:X41"/>
    <mergeCell ref="V42:X42"/>
    <mergeCell ref="V43:X43"/>
    <mergeCell ref="V50:X50"/>
    <mergeCell ref="V58:X58"/>
    <mergeCell ref="V33:X33"/>
    <mergeCell ref="V49:X49"/>
    <mergeCell ref="C61:R61"/>
    <mergeCell ref="V59:X59"/>
    <mergeCell ref="V60:X60"/>
    <mergeCell ref="V61:X61"/>
    <mergeCell ref="C59:R59"/>
    <mergeCell ref="V56:X56"/>
    <mergeCell ref="C51:R51"/>
    <mergeCell ref="V51:X51"/>
    <mergeCell ref="Z51:AC51"/>
    <mergeCell ref="V46:X46"/>
    <mergeCell ref="AN55:AS55"/>
    <mergeCell ref="C57:R57"/>
    <mergeCell ref="C58:R58"/>
    <mergeCell ref="Z57:AO57"/>
    <mergeCell ref="C56:R56"/>
    <mergeCell ref="V47:X47"/>
    <mergeCell ref="V48:X48"/>
    <mergeCell ref="Z55:AC55"/>
    <mergeCell ref="V53:X53"/>
    <mergeCell ref="V54:X54"/>
    <mergeCell ref="C53:R53"/>
    <mergeCell ref="AD55:AG55"/>
    <mergeCell ref="AH55:AM55"/>
    <mergeCell ref="C55:R55"/>
    <mergeCell ref="Z54:AC54"/>
    <mergeCell ref="AD54:AM54"/>
    <mergeCell ref="V55:X55"/>
    <mergeCell ref="AL51:AM51"/>
    <mergeCell ref="Z50:AC50"/>
    <mergeCell ref="AD50:AM50"/>
    <mergeCell ref="AN54:AS54"/>
    <mergeCell ref="C54:R54"/>
    <mergeCell ref="Z53:AC53"/>
    <mergeCell ref="AD53:AM53"/>
    <mergeCell ref="AN53:AS53"/>
    <mergeCell ref="C52:R52"/>
    <mergeCell ref="V52:X52"/>
    <mergeCell ref="C49:R49"/>
    <mergeCell ref="Z49:AC49"/>
    <mergeCell ref="AD49:AM49"/>
    <mergeCell ref="AN49:AS49"/>
    <mergeCell ref="V57:X57"/>
    <mergeCell ref="Z52:AC52"/>
    <mergeCell ref="AD52:AM52"/>
    <mergeCell ref="AN52:AS52"/>
    <mergeCell ref="AN50:AS50"/>
    <mergeCell ref="AD51:AG51"/>
    <mergeCell ref="V67:X67"/>
    <mergeCell ref="C46:R46"/>
    <mergeCell ref="Z46:AQ46"/>
    <mergeCell ref="AW46:AW47"/>
    <mergeCell ref="C47:R47"/>
    <mergeCell ref="Z47:AC48"/>
    <mergeCell ref="AD47:AG48"/>
    <mergeCell ref="AH47:AK48"/>
    <mergeCell ref="AL47:AM48"/>
    <mergeCell ref="AW50:AW52"/>
    <mergeCell ref="C44:R44"/>
    <mergeCell ref="C45:R45"/>
    <mergeCell ref="V64:X64"/>
    <mergeCell ref="V65:X65"/>
    <mergeCell ref="AS40:AU40"/>
    <mergeCell ref="AS41:AU41"/>
    <mergeCell ref="C42:R42"/>
    <mergeCell ref="Z42:AO42"/>
    <mergeCell ref="C50:R50"/>
    <mergeCell ref="AN51:AS51"/>
    <mergeCell ref="C48:R48"/>
    <mergeCell ref="V62:X62"/>
    <mergeCell ref="V63:X63"/>
    <mergeCell ref="Z58:AD59"/>
    <mergeCell ref="AS31:AU31"/>
    <mergeCell ref="AS32:AU32"/>
    <mergeCell ref="AS33:AU33"/>
    <mergeCell ref="C43:R43"/>
    <mergeCell ref="Z43:AO43"/>
    <mergeCell ref="AN47:AS48"/>
    <mergeCell ref="AS39:AU39"/>
    <mergeCell ref="AS26:AU26"/>
    <mergeCell ref="AS27:AU27"/>
    <mergeCell ref="AS28:AU28"/>
    <mergeCell ref="AS29:AU29"/>
    <mergeCell ref="V66:X66"/>
    <mergeCell ref="AE58:AO58"/>
    <mergeCell ref="AE59:AJ59"/>
    <mergeCell ref="AK59:AM59"/>
    <mergeCell ref="AH51:AK51"/>
    <mergeCell ref="AS34:AU34"/>
    <mergeCell ref="AS35:AU35"/>
    <mergeCell ref="AS36:AU36"/>
    <mergeCell ref="AS37:AU37"/>
    <mergeCell ref="AS18:AU18"/>
    <mergeCell ref="AS19:AU19"/>
    <mergeCell ref="AS20:AU20"/>
    <mergeCell ref="AS21:AU21"/>
    <mergeCell ref="AS22:AU22"/>
    <mergeCell ref="AS25:AU25"/>
    <mergeCell ref="AN60:AO60"/>
    <mergeCell ref="AQ60:AR60"/>
    <mergeCell ref="C40:R40"/>
    <mergeCell ref="Z40:AO40"/>
    <mergeCell ref="AS30:AU30"/>
    <mergeCell ref="AS43:AU43"/>
    <mergeCell ref="AN59:AO59"/>
    <mergeCell ref="AQ59:AU59"/>
    <mergeCell ref="C41:R41"/>
    <mergeCell ref="Z41:AO41"/>
    <mergeCell ref="AS60:AU60"/>
    <mergeCell ref="C38:R38"/>
    <mergeCell ref="Z38:AO38"/>
    <mergeCell ref="AE61:AJ61"/>
    <mergeCell ref="AK61:AM61"/>
    <mergeCell ref="AN61:AO61"/>
    <mergeCell ref="AS38:AU38"/>
    <mergeCell ref="AS61:AU61"/>
    <mergeCell ref="C39:R39"/>
    <mergeCell ref="Z39:AO39"/>
    <mergeCell ref="C36:R36"/>
    <mergeCell ref="Z36:AO36"/>
    <mergeCell ref="Z63:AD63"/>
    <mergeCell ref="AE63:AJ63"/>
    <mergeCell ref="AK63:AM63"/>
    <mergeCell ref="AN63:AO63"/>
    <mergeCell ref="AK62:AM62"/>
    <mergeCell ref="AN62:AO62"/>
    <mergeCell ref="AE60:AJ60"/>
    <mergeCell ref="AK60:AM60"/>
    <mergeCell ref="Z69:AC71"/>
    <mergeCell ref="AD69:AN69"/>
    <mergeCell ref="AO69:AQ71"/>
    <mergeCell ref="Z37:AO37"/>
    <mergeCell ref="AQ61:AR61"/>
    <mergeCell ref="AR69:AT71"/>
    <mergeCell ref="AD70:AJ71"/>
    <mergeCell ref="AK70:AN71"/>
    <mergeCell ref="AS42:AU42"/>
    <mergeCell ref="AQ62:AR62"/>
    <mergeCell ref="AR72:AT72"/>
    <mergeCell ref="C33:R33"/>
    <mergeCell ref="Z33:AO33"/>
    <mergeCell ref="C32:R32"/>
    <mergeCell ref="Z32:AO32"/>
    <mergeCell ref="C37:R37"/>
    <mergeCell ref="AD72:AJ72"/>
    <mergeCell ref="AK72:AN72"/>
    <mergeCell ref="AO72:AQ72"/>
    <mergeCell ref="C35:R35"/>
    <mergeCell ref="C31:R31"/>
    <mergeCell ref="Z31:AO31"/>
    <mergeCell ref="C34:R34"/>
    <mergeCell ref="Z34:AO34"/>
    <mergeCell ref="Z72:AC72"/>
    <mergeCell ref="C30:R30"/>
    <mergeCell ref="Z30:AO30"/>
    <mergeCell ref="B70:X72"/>
    <mergeCell ref="AE62:AJ62"/>
    <mergeCell ref="Z35:AO35"/>
    <mergeCell ref="C29:R29"/>
    <mergeCell ref="Z29:AO29"/>
    <mergeCell ref="C28:R28"/>
    <mergeCell ref="Z28:AO28"/>
    <mergeCell ref="V28:X28"/>
    <mergeCell ref="C27:R27"/>
    <mergeCell ref="Z27:AO27"/>
    <mergeCell ref="V27:X27"/>
    <mergeCell ref="V29:X29"/>
    <mergeCell ref="AS23:AU23"/>
    <mergeCell ref="AS24:AU24"/>
    <mergeCell ref="V22:X22"/>
    <mergeCell ref="C26:R26"/>
    <mergeCell ref="Z26:AO26"/>
    <mergeCell ref="C25:R25"/>
    <mergeCell ref="Z25:AO25"/>
    <mergeCell ref="V25:X25"/>
    <mergeCell ref="V26:X26"/>
    <mergeCell ref="S16:S17"/>
    <mergeCell ref="T16:T17"/>
    <mergeCell ref="U16:U17"/>
    <mergeCell ref="AX23:AX24"/>
    <mergeCell ref="C24:R24"/>
    <mergeCell ref="Z24:AO24"/>
    <mergeCell ref="C23:R23"/>
    <mergeCell ref="Z23:AO23"/>
    <mergeCell ref="C22:R22"/>
    <mergeCell ref="Z22:AO22"/>
    <mergeCell ref="C21:R21"/>
    <mergeCell ref="Z21:AO21"/>
    <mergeCell ref="C20:R20"/>
    <mergeCell ref="Z20:AO20"/>
    <mergeCell ref="C19:R19"/>
    <mergeCell ref="Z19:AO19"/>
    <mergeCell ref="C18:R18"/>
    <mergeCell ref="Z18:AO18"/>
    <mergeCell ref="AW15:AX15"/>
    <mergeCell ref="B15:AU15"/>
    <mergeCell ref="B16:B17"/>
    <mergeCell ref="C16:R17"/>
    <mergeCell ref="AP16:AP17"/>
    <mergeCell ref="AQ16:AQ17"/>
    <mergeCell ref="AR16:AR17"/>
    <mergeCell ref="AS16:AU17"/>
    <mergeCell ref="B13:P13"/>
    <mergeCell ref="AF13:AT13"/>
    <mergeCell ref="Z10:AN10"/>
    <mergeCell ref="B14:X14"/>
    <mergeCell ref="Y14:AU14"/>
    <mergeCell ref="B9:C9"/>
    <mergeCell ref="D9:J9"/>
    <mergeCell ref="M9:N9"/>
    <mergeCell ref="Q9:S9"/>
    <mergeCell ref="T9:U9"/>
    <mergeCell ref="B1:AU1"/>
    <mergeCell ref="AB9:AG9"/>
    <mergeCell ref="B5:F5"/>
    <mergeCell ref="I5:U5"/>
    <mergeCell ref="AB6:AG6"/>
    <mergeCell ref="B7:F7"/>
    <mergeCell ref="G7:M7"/>
    <mergeCell ref="P7:U7"/>
    <mergeCell ref="Z7:AP7"/>
    <mergeCell ref="B2:AU2"/>
  </mergeCells>
  <phoneticPr fontId="3"/>
  <dataValidations count="12">
    <dataValidation type="list" allowBlank="1" showInputMessage="1" showErrorMessage="1" sqref="D9:J9">
      <formula1>$AN$92:$AN$111</formula1>
    </dataValidation>
    <dataValidation type="list" allowBlank="1" showInputMessage="1" showErrorMessage="1" sqref="I4:J4 F4">
      <formula1>$AJ$98:$AJ$100</formula1>
    </dataValidation>
    <dataValidation type="list" allowBlank="1" showInputMessage="1" showErrorMessage="1" sqref="AX5:BI5 AT5:AU5">
      <formula1>$AL$92:$AL$97</formula1>
    </dataValidation>
    <dataValidation type="list" allowBlank="1" showInputMessage="1" showErrorMessage="1" sqref="F73 J73">
      <formula1>$AJ$102:$AJ$105</formula1>
    </dataValidation>
    <dataValidation type="whole" allowBlank="1" showInputMessage="1" showErrorMessage="1" sqref="I73 E73">
      <formula1>1</formula1>
      <formula2>31</formula2>
    </dataValidation>
    <dataValidation type="whole" allowBlank="1" showInputMessage="1" showErrorMessage="1" sqref="C18 G73">
      <formula1>1</formula1>
      <formula2>12</formula2>
    </dataValidation>
    <dataValidation type="list" allowBlank="1" showInputMessage="1" showErrorMessage="1" sqref="T9:U9">
      <formula1>$AM$92:$AM$94</formula1>
    </dataValidation>
    <dataValidation type="list" allowBlank="1" showInputMessage="1" showErrorMessage="1" sqref="O9">
      <formula1>$AO$92:$AO$98</formula1>
    </dataValidation>
    <dataValidation type="list" allowBlank="1" showInputMessage="1" showErrorMessage="1" sqref="Z9:AA9 AD9:AE9 K8:L8 AH9:AI9">
      <formula1>$AJ$92:$AJ$95</formula1>
    </dataValidation>
    <dataValidation type="list" allowBlank="1" showInputMessage="1" showErrorMessage="1" sqref="AO5:AS5">
      <formula1>$AK$92:$AK$95</formula1>
    </dataValidation>
    <dataValidation type="list" allowBlank="1" showInputMessage="1" showErrorMessage="1" sqref="AU71 AR72:AT72">
      <formula1>$AP$453:$AP$455</formula1>
    </dataValidation>
    <dataValidation type="list" allowBlank="1" showInputMessage="1" showErrorMessage="1" sqref="AD72:AQ72">
      <formula1>$AP$453:$AP$454</formula1>
    </dataValidation>
  </dataValidations>
  <printOptions horizontalCentered="1"/>
  <pageMargins left="0.6692913385826772" right="0.51181102362204722" top="0.59055118110236227" bottom="0.19685039370078741" header="0.51181102362204722" footer="0.39370078740157483"/>
  <pageSetup paperSize="9" scale="64" firstPageNumber="78" orientation="portrait" useFirstPageNumber="1" r:id="rId1"/>
  <headerFooter>
    <oddFooter>&amp;C&amp;16-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ｐ72～77　報告様式３ </vt:lpstr>
      <vt:lpstr>ｐ78　報告様式３ 記入例</vt:lpstr>
      <vt:lpstr>'ｐ72～77　報告様式３ '!Print_Area</vt:lpstr>
      <vt:lpstr>'ｐ78　報告様式３ 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鹿児島県総合教育センター</cp:lastModifiedBy>
  <cp:lastPrinted>2020-03-10T03:06:21Z</cp:lastPrinted>
  <dcterms:created xsi:type="dcterms:W3CDTF">2008-12-03T05:50:32Z</dcterms:created>
  <dcterms:modified xsi:type="dcterms:W3CDTF">2020-03-10T05:17:08Z</dcterms:modified>
</cp:coreProperties>
</file>