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5"/>
  <workbookPr updateLinks="never" codeName="ThisWorkbook" defaultThemeVersion="124226"/>
  <mc:AlternateContent xmlns:mc="http://schemas.openxmlformats.org/markup-compatibility/2006">
    <mc:Choice Requires="x15">
      <x15ac:absPath xmlns:x15ac="http://schemas.microsoft.com/office/spreadsheetml/2010/11/ac" url="K:\令和４年度\03教職\(1) 経験年次別研修\ア　フレッシュ研修\Ｄ１２初任校研修\19_R5「運営の手引」作成★\R05yousiki-uneinotebiki\"/>
    </mc:Choice>
  </mc:AlternateContent>
  <xr:revisionPtr revIDLastSave="0" documentId="13_ncr:1_{0D43E129-0F40-4D07-8B92-139A39089C60}" xr6:coauthVersionLast="36" xr6:coauthVersionMax="36" xr10:uidLastSave="{00000000-0000-0000-0000-000000000000}"/>
  <bookViews>
    <workbookView xWindow="10230" yWindow="-15" windowWidth="10275" windowHeight="8010" xr2:uid="{00000000-000D-0000-FFFF-FFFF00000000}"/>
  </bookViews>
  <sheets>
    <sheet name="中学校・年間指導計画" sheetId="19" r:id="rId1"/>
    <sheet name="研修事項 一覧" sheetId="8" r:id="rId2"/>
    <sheet name="内容例(中学校)" sheetId="20" r:id="rId3"/>
  </sheets>
  <externalReferences>
    <externalReference r:id="rId4"/>
  </externalReferences>
  <definedNames>
    <definedName name="_xlnm._FilterDatabase" localSheetId="0" hidden="1">中学校・年間指導計画!#REF!</definedName>
    <definedName name="_xlnm.Print_Area" localSheetId="1">'研修事項 一覧'!$A$1:$J$316</definedName>
    <definedName name="_xlnm.Print_Area" localSheetId="0">中学校・年間指導計画!$B$1:$N$686</definedName>
    <definedName name="_xlnm.Print_Area" localSheetId="2">'内容例(中学校)'!$A$1:$E$164</definedName>
    <definedName name="_xlnm.Print_Titles" localSheetId="0">中学校・年間指導計画!$1:$6</definedName>
    <definedName name="_xlnm.Print_Titles" localSheetId="2">'内容例(中学校)'!$2:$2</definedName>
    <definedName name="暦">'[1]12ヶ月Color'!$AE$47:$AE$72</definedName>
    <definedName name="暦2">'[1]12ヶ月Color'!$AC$47:$AF$72</definedName>
  </definedNames>
  <calcPr calcId="191029"/>
</workbook>
</file>

<file path=xl/calcChain.xml><?xml version="1.0" encoding="utf-8"?>
<calcChain xmlns="http://schemas.openxmlformats.org/spreadsheetml/2006/main">
  <c r="N826" i="19" l="1"/>
  <c r="M826" i="19"/>
  <c r="L826" i="19"/>
  <c r="K826" i="19"/>
  <c r="J826" i="19"/>
  <c r="I826" i="19"/>
  <c r="N825" i="19"/>
  <c r="M825" i="19"/>
  <c r="L825" i="19"/>
  <c r="K825" i="19"/>
  <c r="J825" i="19"/>
  <c r="I825" i="19"/>
  <c r="N824" i="19"/>
  <c r="M824" i="19"/>
  <c r="L824" i="19"/>
  <c r="K824" i="19"/>
  <c r="J824" i="19"/>
  <c r="I824" i="19"/>
  <c r="N823" i="19"/>
  <c r="M823" i="19"/>
  <c r="L823" i="19"/>
  <c r="K823" i="19"/>
  <c r="J823" i="19"/>
  <c r="I823" i="19"/>
  <c r="N822" i="19"/>
  <c r="M822" i="19"/>
  <c r="L822" i="19"/>
  <c r="K822" i="19"/>
  <c r="J822" i="19"/>
  <c r="I822" i="19"/>
  <c r="N821" i="19"/>
  <c r="M821" i="19"/>
  <c r="L821" i="19"/>
  <c r="K821" i="19"/>
  <c r="J821" i="19"/>
  <c r="I821" i="19"/>
  <c r="N820" i="19"/>
  <c r="M820" i="19"/>
  <c r="L820" i="19"/>
  <c r="K820" i="19"/>
  <c r="J820" i="19"/>
  <c r="I820" i="19"/>
  <c r="N819" i="19"/>
  <c r="M819" i="19"/>
  <c r="L819" i="19"/>
  <c r="K819" i="19"/>
  <c r="J819" i="19"/>
  <c r="I819" i="19"/>
  <c r="N818" i="19"/>
  <c r="M818" i="19"/>
  <c r="L818" i="19"/>
  <c r="K818" i="19"/>
  <c r="J818" i="19"/>
  <c r="I818" i="19"/>
  <c r="N817" i="19"/>
  <c r="M817" i="19"/>
  <c r="L817" i="19"/>
  <c r="K817" i="19"/>
  <c r="J817" i="19"/>
  <c r="I817" i="19"/>
  <c r="N816" i="19"/>
  <c r="M816" i="19"/>
  <c r="L816" i="19"/>
  <c r="K816" i="19"/>
  <c r="J816" i="19"/>
  <c r="I816" i="19"/>
  <c r="N815" i="19"/>
  <c r="M815" i="19"/>
  <c r="L815" i="19"/>
  <c r="K815" i="19"/>
  <c r="J815" i="19"/>
  <c r="I815" i="19"/>
  <c r="N814" i="19"/>
  <c r="M814" i="19"/>
  <c r="L814" i="19"/>
  <c r="K814" i="19"/>
  <c r="J814" i="19"/>
  <c r="I814" i="19"/>
  <c r="N813" i="19"/>
  <c r="M813" i="19"/>
  <c r="L813" i="19"/>
  <c r="K813" i="19"/>
  <c r="J813" i="19"/>
  <c r="I813" i="19"/>
  <c r="N812" i="19"/>
  <c r="M812" i="19"/>
  <c r="L812" i="19"/>
  <c r="K812" i="19"/>
  <c r="J812" i="19"/>
  <c r="I812" i="19"/>
  <c r="N811" i="19"/>
  <c r="M811" i="19"/>
  <c r="L811" i="19"/>
  <c r="K811" i="19"/>
  <c r="J811" i="19"/>
  <c r="I811" i="19"/>
  <c r="N810" i="19"/>
  <c r="M810" i="19"/>
  <c r="L810" i="19"/>
  <c r="K810" i="19"/>
  <c r="J810" i="19"/>
  <c r="I810" i="19"/>
  <c r="N809" i="19"/>
  <c r="M809" i="19"/>
  <c r="L809" i="19"/>
  <c r="K809" i="19"/>
  <c r="J809" i="19"/>
  <c r="I809" i="19"/>
  <c r="N808" i="19"/>
  <c r="M808" i="19"/>
  <c r="L808" i="19"/>
  <c r="K808" i="19"/>
  <c r="J808" i="19"/>
  <c r="I808" i="19"/>
  <c r="N807" i="19"/>
  <c r="M807" i="19"/>
  <c r="L807" i="19"/>
  <c r="K807" i="19"/>
  <c r="J807" i="19"/>
  <c r="I807" i="19"/>
  <c r="N806" i="19"/>
  <c r="M806" i="19"/>
  <c r="L806" i="19"/>
  <c r="K806" i="19"/>
  <c r="J806" i="19"/>
  <c r="I806" i="19"/>
  <c r="N805" i="19"/>
  <c r="M805" i="19"/>
  <c r="L805" i="19"/>
  <c r="K805" i="19"/>
  <c r="J805" i="19"/>
  <c r="I805" i="19"/>
  <c r="N804" i="19"/>
  <c r="M804" i="19"/>
  <c r="L804" i="19"/>
  <c r="K804" i="19"/>
  <c r="J804" i="19"/>
  <c r="I804" i="19"/>
  <c r="N803" i="19"/>
  <c r="M803" i="19"/>
  <c r="L803" i="19"/>
  <c r="K803" i="19"/>
  <c r="J803" i="19"/>
  <c r="I803" i="19"/>
  <c r="N802" i="19"/>
  <c r="M802" i="19"/>
  <c r="L802" i="19"/>
  <c r="K802" i="19"/>
  <c r="J802" i="19"/>
  <c r="I802" i="19"/>
  <c r="N801" i="19"/>
  <c r="M801" i="19"/>
  <c r="L801" i="19"/>
  <c r="K801" i="19"/>
  <c r="J801" i="19"/>
  <c r="I801" i="19"/>
  <c r="N800" i="19"/>
  <c r="M800" i="19"/>
  <c r="L800" i="19"/>
  <c r="K800" i="19"/>
  <c r="J800" i="19"/>
  <c r="I800" i="19"/>
  <c r="N799" i="19"/>
  <c r="M799" i="19"/>
  <c r="L799" i="19"/>
  <c r="K799" i="19"/>
  <c r="J799" i="19"/>
  <c r="I799" i="19"/>
  <c r="N798" i="19"/>
  <c r="M798" i="19"/>
  <c r="L798" i="19"/>
  <c r="K798" i="19"/>
  <c r="J798" i="19"/>
  <c r="I798" i="19"/>
  <c r="N797" i="19"/>
  <c r="M797" i="19"/>
  <c r="L797" i="19"/>
  <c r="K797" i="19"/>
  <c r="J797" i="19"/>
  <c r="I797" i="19"/>
  <c r="N796" i="19"/>
  <c r="M796" i="19"/>
  <c r="L796" i="19"/>
  <c r="K796" i="19"/>
  <c r="J796" i="19"/>
  <c r="I796" i="19"/>
  <c r="N795" i="19"/>
  <c r="M795" i="19"/>
  <c r="L795" i="19"/>
  <c r="K795" i="19"/>
  <c r="J795" i="19"/>
  <c r="I795" i="19"/>
  <c r="N794" i="19"/>
  <c r="M794" i="19"/>
  <c r="L794" i="19"/>
  <c r="K794" i="19"/>
  <c r="J794" i="19"/>
  <c r="I794" i="19"/>
  <c r="N793" i="19"/>
  <c r="M793" i="19"/>
  <c r="L793" i="19"/>
  <c r="K793" i="19"/>
  <c r="J793" i="19"/>
  <c r="I793" i="19"/>
  <c r="N792" i="19"/>
  <c r="M792" i="19"/>
  <c r="L792" i="19"/>
  <c r="K792" i="19"/>
  <c r="J792" i="19"/>
  <c r="I792" i="19"/>
  <c r="N791" i="19"/>
  <c r="M791" i="19"/>
  <c r="L791" i="19"/>
  <c r="K791" i="19"/>
  <c r="J791" i="19"/>
  <c r="I791" i="19"/>
  <c r="N790" i="19"/>
  <c r="M790" i="19"/>
  <c r="L790" i="19"/>
  <c r="K790" i="19"/>
  <c r="J790" i="19"/>
  <c r="I790" i="19"/>
  <c r="N789" i="19"/>
  <c r="M789" i="19"/>
  <c r="L789" i="19"/>
  <c r="K789" i="19"/>
  <c r="J789" i="19"/>
  <c r="I789" i="19"/>
  <c r="N788" i="19"/>
  <c r="M788" i="19"/>
  <c r="L788" i="19"/>
  <c r="K788" i="19"/>
  <c r="J788" i="19"/>
  <c r="I788" i="19"/>
  <c r="N787" i="19"/>
  <c r="M787" i="19"/>
  <c r="L787" i="19"/>
  <c r="K787" i="19"/>
  <c r="J787" i="19"/>
  <c r="I787" i="19"/>
  <c r="N786" i="19"/>
  <c r="M786" i="19"/>
  <c r="L786" i="19"/>
  <c r="K786" i="19"/>
  <c r="J786" i="19"/>
  <c r="I786" i="19"/>
  <c r="N785" i="19"/>
  <c r="M785" i="19"/>
  <c r="L785" i="19"/>
  <c r="K785" i="19"/>
  <c r="J785" i="19"/>
  <c r="I785" i="19"/>
  <c r="N784" i="19"/>
  <c r="M784" i="19"/>
  <c r="L784" i="19"/>
  <c r="K784" i="19"/>
  <c r="J784" i="19"/>
  <c r="I784" i="19"/>
  <c r="N783" i="19"/>
  <c r="M783" i="19"/>
  <c r="L783" i="19"/>
  <c r="K783" i="19"/>
  <c r="J783" i="19"/>
  <c r="I783" i="19"/>
  <c r="N782" i="19"/>
  <c r="M782" i="19"/>
  <c r="L782" i="19"/>
  <c r="K782" i="19"/>
  <c r="J782" i="19"/>
  <c r="I782" i="19"/>
  <c r="N781" i="19"/>
  <c r="M781" i="19"/>
  <c r="L781" i="19"/>
  <c r="K781" i="19"/>
  <c r="J781" i="19"/>
  <c r="I781" i="19"/>
  <c r="N780" i="19"/>
  <c r="M780" i="19"/>
  <c r="L780" i="19"/>
  <c r="K780" i="19"/>
  <c r="J780" i="19"/>
  <c r="I780" i="19"/>
  <c r="N779" i="19"/>
  <c r="M779" i="19"/>
  <c r="L779" i="19"/>
  <c r="K779" i="19"/>
  <c r="J779" i="19"/>
  <c r="I779" i="19"/>
  <c r="N778" i="19"/>
  <c r="M778" i="19"/>
  <c r="L778" i="19"/>
  <c r="K778" i="19"/>
  <c r="J778" i="19"/>
  <c r="I778" i="19"/>
  <c r="N777" i="19"/>
  <c r="M777" i="19"/>
  <c r="L777" i="19"/>
  <c r="K777" i="19"/>
  <c r="J777" i="19"/>
  <c r="I777" i="19"/>
  <c r="N776" i="19"/>
  <c r="M776" i="19"/>
  <c r="L776" i="19"/>
  <c r="K776" i="19"/>
  <c r="J776" i="19"/>
  <c r="I776" i="19"/>
  <c r="N775" i="19"/>
  <c r="M775" i="19"/>
  <c r="L775" i="19"/>
  <c r="K775" i="19"/>
  <c r="J775" i="19"/>
  <c r="I775" i="19"/>
  <c r="N774" i="19"/>
  <c r="M774" i="19"/>
  <c r="L774" i="19"/>
  <c r="K774" i="19"/>
  <c r="J774" i="19"/>
  <c r="I774" i="19"/>
  <c r="N773" i="19"/>
  <c r="M773" i="19"/>
  <c r="L773" i="19"/>
  <c r="K773" i="19"/>
  <c r="J773" i="19"/>
  <c r="I773" i="19"/>
  <c r="N772" i="19"/>
  <c r="M772" i="19"/>
  <c r="L772" i="19"/>
  <c r="K772" i="19"/>
  <c r="J772" i="19"/>
  <c r="I772" i="19"/>
  <c r="N771" i="19"/>
  <c r="M771" i="19"/>
  <c r="L771" i="19"/>
  <c r="K771" i="19"/>
  <c r="J771" i="19"/>
  <c r="I771" i="19"/>
  <c r="N770" i="19"/>
  <c r="M770" i="19"/>
  <c r="L770" i="19"/>
  <c r="K770" i="19"/>
  <c r="J770" i="19"/>
  <c r="I770" i="19"/>
  <c r="N769" i="19"/>
  <c r="M769" i="19"/>
  <c r="L769" i="19"/>
  <c r="K769" i="19"/>
  <c r="J769" i="19"/>
  <c r="I769" i="19"/>
  <c r="N768" i="19"/>
  <c r="M768" i="19"/>
  <c r="L768" i="19"/>
  <c r="K768" i="19"/>
  <c r="J768" i="19"/>
  <c r="I768" i="19"/>
  <c r="N767" i="19"/>
  <c r="M767" i="19"/>
  <c r="L767" i="19"/>
  <c r="K767" i="19"/>
  <c r="J767" i="19"/>
  <c r="I767" i="19"/>
  <c r="N766" i="19"/>
  <c r="M766" i="19"/>
  <c r="L766" i="19"/>
  <c r="K766" i="19"/>
  <c r="J766" i="19"/>
  <c r="I766" i="19"/>
  <c r="N765" i="19"/>
  <c r="M765" i="19"/>
  <c r="L765" i="19"/>
  <c r="K765" i="19"/>
  <c r="J765" i="19"/>
  <c r="I765" i="19"/>
  <c r="N764" i="19"/>
  <c r="M764" i="19"/>
  <c r="L764" i="19"/>
  <c r="K764" i="19"/>
  <c r="J764" i="19"/>
  <c r="I764" i="19"/>
  <c r="N763" i="19"/>
  <c r="M763" i="19"/>
  <c r="L763" i="19"/>
  <c r="K763" i="19"/>
  <c r="J763" i="19"/>
  <c r="I763" i="19"/>
  <c r="N762" i="19"/>
  <c r="M762" i="19"/>
  <c r="L762" i="19"/>
  <c r="K762" i="19"/>
  <c r="J762" i="19"/>
  <c r="I762" i="19"/>
  <c r="N761" i="19"/>
  <c r="M761" i="19"/>
  <c r="L761" i="19"/>
  <c r="K761" i="19"/>
  <c r="J761" i="19"/>
  <c r="I761" i="19"/>
  <c r="N760" i="19"/>
  <c r="M760" i="19"/>
  <c r="L760" i="19"/>
  <c r="K760" i="19"/>
  <c r="J760" i="19"/>
  <c r="I760" i="19"/>
  <c r="N759" i="19"/>
  <c r="M759" i="19"/>
  <c r="L759" i="19"/>
  <c r="K759" i="19"/>
  <c r="J759" i="19"/>
  <c r="I759" i="19"/>
  <c r="N758" i="19"/>
  <c r="M758" i="19"/>
  <c r="L758" i="19"/>
  <c r="K758" i="19"/>
  <c r="J758" i="19"/>
  <c r="I758" i="19"/>
  <c r="N757" i="19"/>
  <c r="M757" i="19"/>
  <c r="L757" i="19"/>
  <c r="K757" i="19"/>
  <c r="J757" i="19"/>
  <c r="I757" i="19"/>
  <c r="N756" i="19"/>
  <c r="M756" i="19"/>
  <c r="L756" i="19"/>
  <c r="K756" i="19"/>
  <c r="J756" i="19"/>
  <c r="I756" i="19"/>
  <c r="N755" i="19"/>
  <c r="M755" i="19"/>
  <c r="L755" i="19"/>
  <c r="K755" i="19"/>
  <c r="J755" i="19"/>
  <c r="I755" i="19"/>
  <c r="N754" i="19"/>
  <c r="M754" i="19"/>
  <c r="L754" i="19"/>
  <c r="K754" i="19"/>
  <c r="J754" i="19"/>
  <c r="I754" i="19"/>
  <c r="N753" i="19"/>
  <c r="M753" i="19"/>
  <c r="L753" i="19"/>
  <c r="K753" i="19"/>
  <c r="J753" i="19"/>
  <c r="I753" i="19"/>
  <c r="N752" i="19"/>
  <c r="M752" i="19"/>
  <c r="L752" i="19"/>
  <c r="K752" i="19"/>
  <c r="J752" i="19"/>
  <c r="I752" i="19"/>
  <c r="N751" i="19"/>
  <c r="M751" i="19"/>
  <c r="L751" i="19"/>
  <c r="K751" i="19"/>
  <c r="J751" i="19"/>
  <c r="I751" i="19"/>
  <c r="N750" i="19"/>
  <c r="M750" i="19"/>
  <c r="L750" i="19"/>
  <c r="K750" i="19"/>
  <c r="J750" i="19"/>
  <c r="I750" i="19"/>
  <c r="N749" i="19"/>
  <c r="M749" i="19"/>
  <c r="L749" i="19"/>
  <c r="K749" i="19"/>
  <c r="J749" i="19"/>
  <c r="I749" i="19"/>
  <c r="N748" i="19"/>
  <c r="M748" i="19"/>
  <c r="L748" i="19"/>
  <c r="K748" i="19"/>
  <c r="J748" i="19"/>
  <c r="I748" i="19"/>
  <c r="N747" i="19"/>
  <c r="M747" i="19"/>
  <c r="L747" i="19"/>
  <c r="K747" i="19"/>
  <c r="J747" i="19"/>
  <c r="I747" i="19"/>
  <c r="N746" i="19"/>
  <c r="M746" i="19"/>
  <c r="L746" i="19"/>
  <c r="K746" i="19"/>
  <c r="J746" i="19"/>
  <c r="I746" i="19"/>
  <c r="N745" i="19"/>
  <c r="M745" i="19"/>
  <c r="L745" i="19"/>
  <c r="K745" i="19"/>
  <c r="J745" i="19"/>
  <c r="I745" i="19"/>
  <c r="N744" i="19"/>
  <c r="M744" i="19"/>
  <c r="L744" i="19"/>
  <c r="K744" i="19"/>
  <c r="J744" i="19"/>
  <c r="I744" i="19"/>
  <c r="N743" i="19"/>
  <c r="M743" i="19"/>
  <c r="L743" i="19"/>
  <c r="K743" i="19"/>
  <c r="J743" i="19"/>
  <c r="I743" i="19"/>
  <c r="N742" i="19"/>
  <c r="M742" i="19"/>
  <c r="L742" i="19"/>
  <c r="K742" i="19"/>
  <c r="J742" i="19"/>
  <c r="I742" i="19"/>
  <c r="N741" i="19"/>
  <c r="M741" i="19"/>
  <c r="L741" i="19"/>
  <c r="K741" i="19"/>
  <c r="J741" i="19"/>
  <c r="I741" i="19"/>
  <c r="N740" i="19"/>
  <c r="M740" i="19"/>
  <c r="L740" i="19"/>
  <c r="K740" i="19"/>
  <c r="J740" i="19"/>
  <c r="I740" i="19"/>
  <c r="N739" i="19"/>
  <c r="M739" i="19"/>
  <c r="L739" i="19"/>
  <c r="K739" i="19"/>
  <c r="J739" i="19"/>
  <c r="I739" i="19"/>
  <c r="N738" i="19"/>
  <c r="M738" i="19"/>
  <c r="L738" i="19"/>
  <c r="K738" i="19"/>
  <c r="J738" i="19"/>
  <c r="I738" i="19"/>
  <c r="N737" i="19"/>
  <c r="M737" i="19"/>
  <c r="L737" i="19"/>
  <c r="K737" i="19"/>
  <c r="J737" i="19"/>
  <c r="I737" i="19"/>
  <c r="N736" i="19"/>
  <c r="M736" i="19"/>
  <c r="L736" i="19"/>
  <c r="K736" i="19"/>
  <c r="J736" i="19"/>
  <c r="I736" i="19"/>
  <c r="N735" i="19"/>
  <c r="M735" i="19"/>
  <c r="L735" i="19"/>
  <c r="K735" i="19"/>
  <c r="J735" i="19"/>
  <c r="I735" i="19"/>
  <c r="N734" i="19"/>
  <c r="M734" i="19"/>
  <c r="L734" i="19"/>
  <c r="K734" i="19"/>
  <c r="J734" i="19"/>
  <c r="I734" i="19"/>
  <c r="N733" i="19"/>
  <c r="M733" i="19"/>
  <c r="L733" i="19"/>
  <c r="K733" i="19"/>
  <c r="J733" i="19"/>
  <c r="I733" i="19"/>
  <c r="N732" i="19"/>
  <c r="M732" i="19"/>
  <c r="L732" i="19"/>
  <c r="K732" i="19"/>
  <c r="J732" i="19"/>
  <c r="I732" i="19"/>
  <c r="N731" i="19"/>
  <c r="M731" i="19"/>
  <c r="L731" i="19"/>
  <c r="K731" i="19"/>
  <c r="J731" i="19"/>
  <c r="I731" i="19"/>
  <c r="N730" i="19"/>
  <c r="M730" i="19"/>
  <c r="L730" i="19"/>
  <c r="K730" i="19"/>
  <c r="J730" i="19"/>
  <c r="I730" i="19"/>
  <c r="N729" i="19"/>
  <c r="M729" i="19"/>
  <c r="L729" i="19"/>
  <c r="K729" i="19"/>
  <c r="J729" i="19"/>
  <c r="I729" i="19"/>
  <c r="N728" i="19"/>
  <c r="M728" i="19"/>
  <c r="L728" i="19"/>
  <c r="K728" i="19"/>
  <c r="J728" i="19"/>
  <c r="I728" i="19"/>
  <c r="N727" i="19"/>
  <c r="M727" i="19"/>
  <c r="L727" i="19"/>
  <c r="K727" i="19"/>
  <c r="J727" i="19"/>
  <c r="I727" i="19"/>
  <c r="N726" i="19"/>
  <c r="M726" i="19"/>
  <c r="L726" i="19"/>
  <c r="K726" i="19"/>
  <c r="J726" i="19"/>
  <c r="I726" i="19"/>
  <c r="N725" i="19"/>
  <c r="M725" i="19"/>
  <c r="L725" i="19"/>
  <c r="K725" i="19"/>
  <c r="J725" i="19"/>
  <c r="I725" i="19"/>
  <c r="N724" i="19"/>
  <c r="M724" i="19"/>
  <c r="L724" i="19"/>
  <c r="K724" i="19"/>
  <c r="J724" i="19"/>
  <c r="I724" i="19"/>
  <c r="N723" i="19"/>
  <c r="M723" i="19"/>
  <c r="L723" i="19"/>
  <c r="K723" i="19"/>
  <c r="J723" i="19"/>
  <c r="I723" i="19"/>
  <c r="N722" i="19"/>
  <c r="M722" i="19"/>
  <c r="L722" i="19"/>
  <c r="K722" i="19"/>
  <c r="J722" i="19"/>
  <c r="I722" i="19"/>
  <c r="N721" i="19"/>
  <c r="M721" i="19"/>
  <c r="L721" i="19"/>
  <c r="K721" i="19"/>
  <c r="J721" i="19"/>
  <c r="I721" i="19"/>
  <c r="N720" i="19"/>
  <c r="M720" i="19"/>
  <c r="L720" i="19"/>
  <c r="K720" i="19"/>
  <c r="J720" i="19"/>
  <c r="I720" i="19"/>
  <c r="N719" i="19"/>
  <c r="M719" i="19"/>
  <c r="L719" i="19"/>
  <c r="K719" i="19"/>
  <c r="J719" i="19"/>
  <c r="I719" i="19"/>
  <c r="N718" i="19"/>
  <c r="M718" i="19"/>
  <c r="L718" i="19"/>
  <c r="K718" i="19"/>
  <c r="J718" i="19"/>
  <c r="I718" i="19"/>
  <c r="N717" i="19"/>
  <c r="M717" i="19"/>
  <c r="L717" i="19"/>
  <c r="K717" i="19"/>
  <c r="J717" i="19"/>
  <c r="I717" i="19"/>
  <c r="N716" i="19"/>
  <c r="M716" i="19"/>
  <c r="L716" i="19"/>
  <c r="K716" i="19"/>
  <c r="J716" i="19"/>
  <c r="I716" i="19"/>
  <c r="N715" i="19"/>
  <c r="M715" i="19"/>
  <c r="L715" i="19"/>
  <c r="K715" i="19"/>
  <c r="J715" i="19"/>
  <c r="I715" i="19"/>
  <c r="N714" i="19"/>
  <c r="M714" i="19"/>
  <c r="L714" i="19"/>
  <c r="K714" i="19"/>
  <c r="J714" i="19"/>
  <c r="I714" i="19"/>
  <c r="N713" i="19"/>
  <c r="M713" i="19"/>
  <c r="L713" i="19"/>
  <c r="K713" i="19"/>
  <c r="J713" i="19"/>
  <c r="I713" i="19"/>
  <c r="N712" i="19"/>
  <c r="M712" i="19"/>
  <c r="L712" i="19"/>
  <c r="K712" i="19"/>
  <c r="J712" i="19"/>
  <c r="I712" i="19"/>
  <c r="N711" i="19"/>
  <c r="M711" i="19"/>
  <c r="L711" i="19"/>
  <c r="K711" i="19"/>
  <c r="J711" i="19"/>
  <c r="I711" i="19"/>
  <c r="N710" i="19"/>
  <c r="M710" i="19"/>
  <c r="L710" i="19"/>
  <c r="K710" i="19"/>
  <c r="J710" i="19"/>
  <c r="I710" i="19"/>
  <c r="N709" i="19"/>
  <c r="M709" i="19"/>
  <c r="L709" i="19"/>
  <c r="K709" i="19"/>
  <c r="J709" i="19"/>
  <c r="I709" i="19"/>
  <c r="N708" i="19"/>
  <c r="M708" i="19"/>
  <c r="L708" i="19"/>
  <c r="K708" i="19"/>
  <c r="J708" i="19"/>
  <c r="I708" i="19"/>
  <c r="N707" i="19"/>
  <c r="M707" i="19"/>
  <c r="L707" i="19"/>
  <c r="K707" i="19"/>
  <c r="J707" i="19"/>
  <c r="I707" i="19"/>
  <c r="N706" i="19"/>
  <c r="M706" i="19"/>
  <c r="L706" i="19"/>
  <c r="K706" i="19"/>
  <c r="J706" i="19"/>
  <c r="I706" i="19"/>
  <c r="N705" i="19"/>
  <c r="M705" i="19"/>
  <c r="L705" i="19"/>
  <c r="K705" i="19"/>
  <c r="J705" i="19"/>
  <c r="I705" i="19"/>
  <c r="N704" i="19"/>
  <c r="M704" i="19"/>
  <c r="L704" i="19"/>
  <c r="K704" i="19"/>
  <c r="J704" i="19"/>
  <c r="I704" i="19"/>
  <c r="N703" i="19"/>
  <c r="M703" i="19"/>
  <c r="L703" i="19"/>
  <c r="K703" i="19"/>
  <c r="J703" i="19"/>
  <c r="I703" i="19"/>
  <c r="N702" i="19"/>
  <c r="M702" i="19"/>
  <c r="L702" i="19"/>
  <c r="K702" i="19"/>
  <c r="J702" i="19"/>
  <c r="I702" i="19"/>
  <c r="N701" i="19"/>
  <c r="M701" i="19"/>
  <c r="L701" i="19"/>
  <c r="K701" i="19"/>
  <c r="J701" i="19"/>
  <c r="I701" i="19"/>
  <c r="N700" i="19"/>
  <c r="M700" i="19"/>
  <c r="L700" i="19"/>
  <c r="K700" i="19"/>
  <c r="J700" i="19"/>
  <c r="I700" i="19"/>
  <c r="N699" i="19"/>
  <c r="M699" i="19"/>
  <c r="L699" i="19"/>
  <c r="K699" i="19"/>
  <c r="J699" i="19"/>
  <c r="I699" i="19"/>
  <c r="N698" i="19"/>
  <c r="M698" i="19"/>
  <c r="L698" i="19"/>
  <c r="K698" i="19"/>
  <c r="J698" i="19"/>
  <c r="I698" i="19"/>
  <c r="N697" i="19"/>
  <c r="M697" i="19"/>
  <c r="L697" i="19"/>
  <c r="K697" i="19"/>
  <c r="J697" i="19"/>
  <c r="I697" i="19"/>
  <c r="N696" i="19"/>
  <c r="M696" i="19"/>
  <c r="L696" i="19"/>
  <c r="K696" i="19"/>
  <c r="J696" i="19"/>
  <c r="I696" i="19"/>
  <c r="N695" i="19"/>
  <c r="M695" i="19"/>
  <c r="L695" i="19"/>
  <c r="K695" i="19"/>
  <c r="J695" i="19"/>
  <c r="I695" i="19"/>
  <c r="N694" i="19"/>
  <c r="M694" i="19"/>
  <c r="L694" i="19"/>
  <c r="K694" i="19"/>
  <c r="J694" i="19"/>
  <c r="I694" i="19"/>
  <c r="N693" i="19"/>
  <c r="M693" i="19"/>
  <c r="L693" i="19"/>
  <c r="K693" i="19"/>
  <c r="J693" i="19"/>
  <c r="I693" i="19"/>
  <c r="N692" i="19"/>
  <c r="M692" i="19"/>
  <c r="L692" i="19"/>
  <c r="K692" i="19"/>
  <c r="J692" i="19"/>
  <c r="I692" i="19"/>
  <c r="H402" i="19"/>
  <c r="G402" i="19"/>
  <c r="D402" i="19"/>
  <c r="E402" i="19" s="1"/>
  <c r="H397" i="19"/>
  <c r="G397" i="19"/>
  <c r="D397" i="19"/>
  <c r="E397" i="19" s="1"/>
  <c r="H392" i="19"/>
  <c r="G392" i="19"/>
  <c r="D392" i="19"/>
  <c r="E392" i="19" s="1"/>
  <c r="H387" i="19"/>
  <c r="G387" i="19"/>
  <c r="D387" i="19"/>
  <c r="E387" i="19" s="1"/>
  <c r="H382" i="19"/>
  <c r="G382" i="19"/>
  <c r="D382" i="19"/>
  <c r="E382" i="19" s="1"/>
  <c r="H377" i="19"/>
  <c r="G377" i="19"/>
  <c r="D377" i="19"/>
  <c r="E377" i="19" s="1"/>
  <c r="H372" i="19"/>
  <c r="G372" i="19"/>
  <c r="D372" i="19"/>
  <c r="E372" i="19" s="1"/>
  <c r="H367" i="19"/>
  <c r="G367" i="19"/>
  <c r="D367" i="19"/>
  <c r="E367" i="19" s="1"/>
  <c r="H362" i="19"/>
  <c r="G362" i="19"/>
  <c r="E362" i="19"/>
  <c r="D362" i="19"/>
  <c r="H357" i="19"/>
  <c r="G357" i="19"/>
  <c r="D357" i="19"/>
  <c r="E357" i="19" s="1"/>
  <c r="H352" i="19"/>
  <c r="G352" i="19"/>
  <c r="D352" i="19"/>
  <c r="E352" i="19" s="1"/>
  <c r="H347" i="19"/>
  <c r="G347" i="19"/>
  <c r="E347" i="19"/>
  <c r="D347" i="19"/>
  <c r="H342" i="19"/>
  <c r="G342" i="19"/>
  <c r="D342" i="19"/>
  <c r="E342" i="19" s="1"/>
  <c r="H337" i="19"/>
  <c r="G337" i="19"/>
  <c r="D337" i="19"/>
  <c r="E337" i="19" s="1"/>
  <c r="H332" i="19"/>
  <c r="G332" i="19"/>
  <c r="D332" i="19"/>
  <c r="E332" i="19" s="1"/>
  <c r="H327" i="19"/>
  <c r="G327" i="19"/>
  <c r="D327" i="19"/>
  <c r="E327" i="19" s="1"/>
  <c r="H322" i="19"/>
  <c r="G322" i="19"/>
  <c r="D322" i="19"/>
  <c r="E322" i="19" s="1"/>
  <c r="H317" i="19"/>
  <c r="G317" i="19"/>
  <c r="D317" i="19"/>
  <c r="E317" i="19" s="1"/>
  <c r="H312" i="19"/>
  <c r="G312" i="19"/>
  <c r="D312" i="19"/>
  <c r="E312" i="19" s="1"/>
  <c r="H307" i="19"/>
  <c r="G307" i="19"/>
  <c r="D307" i="19"/>
  <c r="E307" i="19" s="1"/>
  <c r="I686" i="19"/>
  <c r="H302" i="19"/>
  <c r="G302" i="19"/>
  <c r="D302" i="19"/>
  <c r="E302" i="19" s="1"/>
  <c r="H297" i="19"/>
  <c r="G297" i="19"/>
  <c r="D297" i="19"/>
  <c r="E297" i="19" s="1"/>
  <c r="H292" i="19"/>
  <c r="G292" i="19"/>
  <c r="D292" i="19"/>
  <c r="E292" i="19" s="1"/>
  <c r="H287" i="19"/>
  <c r="G287" i="19"/>
  <c r="D287" i="19"/>
  <c r="E287" i="19" s="1"/>
  <c r="H282" i="19"/>
  <c r="G282" i="19"/>
  <c r="D282" i="19"/>
  <c r="E282" i="19" s="1"/>
  <c r="H277" i="19"/>
  <c r="G277" i="19"/>
  <c r="D277" i="19"/>
  <c r="E277" i="19" s="1"/>
  <c r="H272" i="19"/>
  <c r="G272" i="19"/>
  <c r="D272" i="19"/>
  <c r="E272" i="19" s="1"/>
  <c r="H267" i="19"/>
  <c r="G267" i="19"/>
  <c r="D267" i="19"/>
  <c r="E267" i="19" s="1"/>
  <c r="H262" i="19"/>
  <c r="G262" i="19"/>
  <c r="D262" i="19"/>
  <c r="E262" i="19" s="1"/>
  <c r="H257" i="19"/>
  <c r="G257" i="19"/>
  <c r="D257" i="19"/>
  <c r="E257" i="19" s="1"/>
  <c r="H252" i="19"/>
  <c r="G252" i="19"/>
  <c r="D252" i="19"/>
  <c r="E252" i="19" s="1"/>
  <c r="H247" i="19"/>
  <c r="G247" i="19"/>
  <c r="D247" i="19"/>
  <c r="E247" i="19" s="1"/>
  <c r="H242" i="19"/>
  <c r="G242" i="19"/>
  <c r="D242" i="19"/>
  <c r="E242" i="19" s="1"/>
  <c r="H237" i="19"/>
  <c r="G237" i="19"/>
  <c r="D237" i="19"/>
  <c r="E237" i="19" s="1"/>
  <c r="H232" i="19"/>
  <c r="G232" i="19"/>
  <c r="D232" i="19"/>
  <c r="E232" i="19" s="1"/>
  <c r="H227" i="19"/>
  <c r="G227" i="19"/>
  <c r="D227" i="19"/>
  <c r="E227" i="19" s="1"/>
  <c r="H222" i="19"/>
  <c r="G222" i="19"/>
  <c r="D222" i="19"/>
  <c r="E222" i="19" s="1"/>
  <c r="H217" i="19"/>
  <c r="G217" i="19"/>
  <c r="D217" i="19"/>
  <c r="E217" i="19" s="1"/>
  <c r="H212" i="19"/>
  <c r="G212" i="19"/>
  <c r="D212" i="19"/>
  <c r="E212" i="19" s="1"/>
  <c r="H207" i="19"/>
  <c r="G207" i="19"/>
  <c r="D207" i="19"/>
  <c r="E207" i="19" s="1"/>
  <c r="N691" i="19" l="1"/>
  <c r="M691" i="19"/>
  <c r="L691" i="19"/>
  <c r="K691" i="19"/>
  <c r="J691" i="19"/>
  <c r="I691" i="19"/>
  <c r="D7" i="19"/>
  <c r="E7" i="19" s="1"/>
  <c r="C164" i="20" l="1"/>
  <c r="D12" i="19"/>
  <c r="D17" i="19"/>
  <c r="E17" i="19" s="1"/>
  <c r="D22" i="19"/>
  <c r="D27" i="19"/>
  <c r="E27" i="19" s="1"/>
  <c r="D32" i="19"/>
  <c r="D37" i="19"/>
  <c r="E37" i="19" s="1"/>
  <c r="D42" i="19"/>
  <c r="E42" i="19" s="1"/>
  <c r="D47" i="19"/>
  <c r="E47" i="19" s="1"/>
  <c r="D52" i="19"/>
  <c r="E52" i="19" s="1"/>
  <c r="D57" i="19"/>
  <c r="D62" i="19"/>
  <c r="E62" i="19" s="1"/>
  <c r="D67" i="19"/>
  <c r="E67" i="19" s="1"/>
  <c r="D72" i="19"/>
  <c r="E72" i="19" s="1"/>
  <c r="D77" i="19"/>
  <c r="E77" i="19" s="1"/>
  <c r="D82" i="19"/>
  <c r="E82" i="19" s="1"/>
  <c r="D87" i="19"/>
  <c r="D92" i="19"/>
  <c r="D97" i="19"/>
  <c r="E97" i="19" s="1"/>
  <c r="D102" i="19"/>
  <c r="E102" i="19" s="1"/>
  <c r="D107" i="19"/>
  <c r="E107" i="19" s="1"/>
  <c r="D112" i="19"/>
  <c r="E112" i="19" s="1"/>
  <c r="D117" i="19"/>
  <c r="E117" i="19" s="1"/>
  <c r="D122" i="19"/>
  <c r="E122" i="19" s="1"/>
  <c r="D127" i="19"/>
  <c r="D132" i="19"/>
  <c r="D137" i="19"/>
  <c r="D142" i="19"/>
  <c r="E142" i="19" s="1"/>
  <c r="D147" i="19"/>
  <c r="D152" i="19"/>
  <c r="E152" i="19" s="1"/>
  <c r="D157" i="19"/>
  <c r="E157" i="19" s="1"/>
  <c r="D162" i="19"/>
  <c r="E162" i="19" s="1"/>
  <c r="D167" i="19"/>
  <c r="D172" i="19"/>
  <c r="D177" i="19"/>
  <c r="D182" i="19"/>
  <c r="E182" i="19" s="1"/>
  <c r="D187" i="19"/>
  <c r="D192" i="19"/>
  <c r="E192" i="19" s="1"/>
  <c r="D197" i="19"/>
  <c r="E197" i="19" s="1"/>
  <c r="D202" i="19"/>
  <c r="E202" i="19" s="1"/>
  <c r="D407" i="19"/>
  <c r="D412" i="19"/>
  <c r="D417" i="19"/>
  <c r="D422" i="19"/>
  <c r="E422" i="19" s="1"/>
  <c r="D427" i="19"/>
  <c r="D432" i="19"/>
  <c r="E432" i="19" s="1"/>
  <c r="D437" i="19"/>
  <c r="E437" i="19" s="1"/>
  <c r="D442" i="19"/>
  <c r="E442" i="19" s="1"/>
  <c r="D447" i="19"/>
  <c r="D452" i="19"/>
  <c r="D457" i="19"/>
  <c r="E457" i="19" s="1"/>
  <c r="D462" i="19"/>
  <c r="E462" i="19" s="1"/>
  <c r="D467" i="19"/>
  <c r="E467" i="19" s="1"/>
  <c r="D472" i="19"/>
  <c r="E472" i="19" s="1"/>
  <c r="D477" i="19"/>
  <c r="E477" i="19" s="1"/>
  <c r="D482" i="19"/>
  <c r="E482" i="19" s="1"/>
  <c r="D487" i="19"/>
  <c r="E487" i="19" s="1"/>
  <c r="D492" i="19"/>
  <c r="E492" i="19" s="1"/>
  <c r="D497" i="19"/>
  <c r="E497" i="19" s="1"/>
  <c r="D502" i="19"/>
  <c r="D507" i="19"/>
  <c r="D512" i="19"/>
  <c r="E512" i="19" s="1"/>
  <c r="D517" i="19"/>
  <c r="E517" i="19" s="1"/>
  <c r="D522" i="19"/>
  <c r="E522" i="19" s="1"/>
  <c r="D527" i="19"/>
  <c r="E527" i="19" s="1"/>
  <c r="D532" i="19"/>
  <c r="D537" i="19"/>
  <c r="E537" i="19" s="1"/>
  <c r="D542" i="19"/>
  <c r="E542" i="19" s="1"/>
  <c r="D547" i="19"/>
  <c r="E547" i="19" s="1"/>
  <c r="D552" i="19"/>
  <c r="E552" i="19" s="1"/>
  <c r="D557" i="19"/>
  <c r="E557" i="19" s="1"/>
  <c r="D562" i="19"/>
  <c r="E562" i="19" s="1"/>
  <c r="D567" i="19"/>
  <c r="D572" i="19"/>
  <c r="D577" i="19"/>
  <c r="E577" i="19" s="1"/>
  <c r="D582" i="19"/>
  <c r="E582" i="19" s="1"/>
  <c r="D587" i="19"/>
  <c r="E587" i="19" s="1"/>
  <c r="D592" i="19"/>
  <c r="E592" i="19" s="1"/>
  <c r="D597" i="19"/>
  <c r="E597" i="19" s="1"/>
  <c r="D602" i="19"/>
  <c r="E602" i="19" s="1"/>
  <c r="D607" i="19"/>
  <c r="E607" i="19" s="1"/>
  <c r="D612" i="19"/>
  <c r="E612" i="19" s="1"/>
  <c r="D617" i="19"/>
  <c r="E617" i="19" s="1"/>
  <c r="D622" i="19"/>
  <c r="E622" i="19" s="1"/>
  <c r="D627" i="19"/>
  <c r="E627" i="19" s="1"/>
  <c r="D632" i="19"/>
  <c r="E632" i="19" s="1"/>
  <c r="D637" i="19"/>
  <c r="E637" i="19" s="1"/>
  <c r="D642" i="19"/>
  <c r="E642" i="19" s="1"/>
  <c r="D647" i="19"/>
  <c r="E647" i="19" s="1"/>
  <c r="D652" i="19"/>
  <c r="E652" i="19" s="1"/>
  <c r="D657" i="19"/>
  <c r="E657" i="19" s="1"/>
  <c r="D662" i="19"/>
  <c r="E662" i="19" s="1"/>
  <c r="D667" i="19"/>
  <c r="E667" i="19" s="1"/>
  <c r="D672" i="19"/>
  <c r="E672" i="19" s="1"/>
  <c r="D677" i="19"/>
  <c r="E677" i="19" s="1"/>
  <c r="H677" i="19"/>
  <c r="G677" i="19"/>
  <c r="H672" i="19"/>
  <c r="G672" i="19"/>
  <c r="H667" i="19"/>
  <c r="G667" i="19"/>
  <c r="H662" i="19"/>
  <c r="G662" i="19"/>
  <c r="H657" i="19"/>
  <c r="G657" i="19"/>
  <c r="H652" i="19"/>
  <c r="G652" i="19"/>
  <c r="H647" i="19"/>
  <c r="G647" i="19"/>
  <c r="H642" i="19"/>
  <c r="G642" i="19"/>
  <c r="H637" i="19"/>
  <c r="G637" i="19"/>
  <c r="H632" i="19"/>
  <c r="G632" i="19"/>
  <c r="H627" i="19"/>
  <c r="G627" i="19"/>
  <c r="H622" i="19"/>
  <c r="G622" i="19"/>
  <c r="H617" i="19"/>
  <c r="G617" i="19"/>
  <c r="H612" i="19"/>
  <c r="G612" i="19"/>
  <c r="H607" i="19"/>
  <c r="G607" i="19"/>
  <c r="H602" i="19"/>
  <c r="G602" i="19"/>
  <c r="H597" i="19"/>
  <c r="G597" i="19"/>
  <c r="H592" i="19"/>
  <c r="G592" i="19"/>
  <c r="H587" i="19"/>
  <c r="G587" i="19"/>
  <c r="H582" i="19"/>
  <c r="G582" i="19"/>
  <c r="H577" i="19"/>
  <c r="G577" i="19"/>
  <c r="H572" i="19"/>
  <c r="G572" i="19"/>
  <c r="H567" i="19"/>
  <c r="G567" i="19"/>
  <c r="H562" i="19"/>
  <c r="G562" i="19"/>
  <c r="H557" i="19"/>
  <c r="G557" i="19"/>
  <c r="H552" i="19"/>
  <c r="G552" i="19"/>
  <c r="H547" i="19"/>
  <c r="G547" i="19"/>
  <c r="H542" i="19"/>
  <c r="G542" i="19"/>
  <c r="H537" i="19"/>
  <c r="G537" i="19"/>
  <c r="H532" i="19"/>
  <c r="G532" i="19"/>
  <c r="H527" i="19"/>
  <c r="G527" i="19"/>
  <c r="H522" i="19"/>
  <c r="G522" i="19"/>
  <c r="H517" i="19"/>
  <c r="G517" i="19"/>
  <c r="H512" i="19"/>
  <c r="G512" i="19"/>
  <c r="H507" i="19"/>
  <c r="G507" i="19"/>
  <c r="H502" i="19"/>
  <c r="G502" i="19"/>
  <c r="H497" i="19"/>
  <c r="G497" i="19"/>
  <c r="H492" i="19"/>
  <c r="G492" i="19"/>
  <c r="H487" i="19"/>
  <c r="G487" i="19"/>
  <c r="H482" i="19"/>
  <c r="G482" i="19"/>
  <c r="H477" i="19"/>
  <c r="G477" i="19"/>
  <c r="H472" i="19"/>
  <c r="G472" i="19"/>
  <c r="H467" i="19"/>
  <c r="G467" i="19"/>
  <c r="H462" i="19"/>
  <c r="G462" i="19"/>
  <c r="H457" i="19"/>
  <c r="G457" i="19"/>
  <c r="H452" i="19"/>
  <c r="G452" i="19"/>
  <c r="H447" i="19"/>
  <c r="G447" i="19"/>
  <c r="H442" i="19"/>
  <c r="G442" i="19"/>
  <c r="H437" i="19"/>
  <c r="G437" i="19"/>
  <c r="H432" i="19"/>
  <c r="G432" i="19"/>
  <c r="H427" i="19"/>
  <c r="G427" i="19"/>
  <c r="H422" i="19"/>
  <c r="G422" i="19"/>
  <c r="H417" i="19"/>
  <c r="G417" i="19"/>
  <c r="H412" i="19"/>
  <c r="G412" i="19"/>
  <c r="H407" i="19"/>
  <c r="G407" i="19"/>
  <c r="H202" i="19"/>
  <c r="G202" i="19"/>
  <c r="H197" i="19"/>
  <c r="G197" i="19"/>
  <c r="H192" i="19"/>
  <c r="G192" i="19"/>
  <c r="H187" i="19"/>
  <c r="G187" i="19"/>
  <c r="H182" i="19"/>
  <c r="G182" i="19"/>
  <c r="H177" i="19"/>
  <c r="G177" i="19"/>
  <c r="H172" i="19"/>
  <c r="G172" i="19"/>
  <c r="H167" i="19"/>
  <c r="G167" i="19"/>
  <c r="H162" i="19"/>
  <c r="G162" i="19"/>
  <c r="H157" i="19"/>
  <c r="G157" i="19"/>
  <c r="H152" i="19"/>
  <c r="G152" i="19"/>
  <c r="H147" i="19"/>
  <c r="G147" i="19"/>
  <c r="H142" i="19"/>
  <c r="G142" i="19"/>
  <c r="H137" i="19"/>
  <c r="G137" i="19"/>
  <c r="H132" i="19"/>
  <c r="G132" i="19"/>
  <c r="H127" i="19"/>
  <c r="G127" i="19"/>
  <c r="H122" i="19"/>
  <c r="G122" i="19"/>
  <c r="H117" i="19"/>
  <c r="G117" i="19"/>
  <c r="H112" i="19"/>
  <c r="G112" i="19"/>
  <c r="H107" i="19"/>
  <c r="G107" i="19"/>
  <c r="H102" i="19"/>
  <c r="G102" i="19"/>
  <c r="H97" i="19"/>
  <c r="G97" i="19"/>
  <c r="H92" i="19"/>
  <c r="G92" i="19"/>
  <c r="H87" i="19"/>
  <c r="G87" i="19"/>
  <c r="H82" i="19"/>
  <c r="G82" i="19"/>
  <c r="H77" i="19"/>
  <c r="G77" i="19"/>
  <c r="H72" i="19"/>
  <c r="G72" i="19"/>
  <c r="H67" i="19"/>
  <c r="G67" i="19"/>
  <c r="H62" i="19"/>
  <c r="G62" i="19"/>
  <c r="H57" i="19"/>
  <c r="G57" i="19"/>
  <c r="H52" i="19"/>
  <c r="G52" i="19"/>
  <c r="H47" i="19"/>
  <c r="G47" i="19"/>
  <c r="H42" i="19"/>
  <c r="G42" i="19"/>
  <c r="H37" i="19"/>
  <c r="G37" i="19"/>
  <c r="H32" i="19"/>
  <c r="G32" i="19"/>
  <c r="H27" i="19"/>
  <c r="G27" i="19"/>
  <c r="H22" i="19"/>
  <c r="G22" i="19"/>
  <c r="H17" i="19"/>
  <c r="G17" i="19"/>
  <c r="H12" i="19"/>
  <c r="G12" i="19"/>
  <c r="H7" i="19"/>
  <c r="G7" i="19"/>
  <c r="B314" i="8"/>
  <c r="F309" i="8"/>
  <c r="B279" i="8"/>
  <c r="G246" i="8"/>
  <c r="B217" i="8"/>
  <c r="F184" i="8"/>
  <c r="B155" i="8"/>
  <c r="F151" i="8"/>
  <c r="B119" i="8"/>
  <c r="F88" i="8"/>
  <c r="N15" i="8" s="1"/>
  <c r="B60" i="8"/>
  <c r="F29" i="8"/>
  <c r="M14" i="8" s="1"/>
  <c r="R15" i="8"/>
  <c r="Q15" i="8"/>
  <c r="P15" i="8"/>
  <c r="O15" i="8"/>
  <c r="R14" i="8"/>
  <c r="Q14" i="8"/>
  <c r="P14" i="8"/>
  <c r="O14" i="8"/>
  <c r="N14" i="8"/>
  <c r="R13" i="8"/>
  <c r="Q13" i="8"/>
  <c r="P13" i="8"/>
  <c r="O13" i="8"/>
  <c r="N13" i="8"/>
  <c r="R12" i="8"/>
  <c r="Q12" i="8"/>
  <c r="P12" i="8"/>
  <c r="O12" i="8"/>
  <c r="N12" i="8"/>
  <c r="M12" i="8"/>
  <c r="R11" i="8"/>
  <c r="Q11" i="8"/>
  <c r="P11" i="8"/>
  <c r="O11" i="8"/>
  <c r="N11" i="8"/>
  <c r="R10" i="8"/>
  <c r="Q10" i="8"/>
  <c r="P10" i="8"/>
  <c r="O10" i="8"/>
  <c r="N10" i="8"/>
  <c r="R9" i="8"/>
  <c r="Q9" i="8"/>
  <c r="P9" i="8"/>
  <c r="O9" i="8"/>
  <c r="N9" i="8"/>
  <c r="R8" i="8"/>
  <c r="Q8" i="8"/>
  <c r="Q16" i="8" s="1"/>
  <c r="P8" i="8"/>
  <c r="O8" i="8"/>
  <c r="N8" i="8"/>
  <c r="E3" i="19"/>
  <c r="E572" i="19"/>
  <c r="E567" i="19"/>
  <c r="E532" i="19"/>
  <c r="E507" i="19"/>
  <c r="E502" i="19"/>
  <c r="E452" i="19"/>
  <c r="E447" i="19"/>
  <c r="E427" i="19"/>
  <c r="E417" i="19"/>
  <c r="E412" i="19"/>
  <c r="E407" i="19"/>
  <c r="E187" i="19"/>
  <c r="E177" i="19"/>
  <c r="E172" i="19"/>
  <c r="E167" i="19"/>
  <c r="E147" i="19"/>
  <c r="E137" i="19"/>
  <c r="E132" i="19"/>
  <c r="E127" i="19"/>
  <c r="E92" i="19"/>
  <c r="E87" i="19"/>
  <c r="E57" i="19"/>
  <c r="E32" i="19"/>
  <c r="E22" i="19"/>
  <c r="E12" i="19"/>
  <c r="N686" i="19"/>
  <c r="N16" i="8" l="1"/>
  <c r="J685" i="19"/>
  <c r="J684" i="19"/>
  <c r="I684" i="19"/>
  <c r="R16" i="8"/>
  <c r="M8" i="8"/>
  <c r="M16" i="8" s="1"/>
  <c r="M9" i="8"/>
  <c r="M13" i="8"/>
  <c r="I685" i="19"/>
  <c r="J683" i="19"/>
  <c r="P16" i="8"/>
  <c r="M11" i="8"/>
  <c r="M15" i="8"/>
  <c r="I683" i="19"/>
  <c r="M10" i="8"/>
  <c r="O1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鹿児島県総合教育センター</author>
  </authors>
  <commentList>
    <comment ref="E7" authorId="0" shapeId="0" xr:uid="{00000000-0006-0000-0000-000001000000}">
      <text>
        <r>
          <rPr>
            <sz val="9"/>
            <color indexed="81"/>
            <rFont val="MS P ゴシック"/>
            <family val="3"/>
            <charset val="128"/>
          </rPr>
          <t xml:space="preserve">日付（月・日）を入力すると，曜日は自動表示されます。
</t>
        </r>
      </text>
    </comment>
    <comment ref="F7" authorId="0" shapeId="0" xr:uid="{00000000-0006-0000-0000-000002000000}">
      <text>
        <r>
          <rPr>
            <sz val="9"/>
            <color indexed="81"/>
            <rFont val="MS P ゴシック"/>
            <family val="3"/>
            <charset val="128"/>
          </rPr>
          <t xml:space="preserve">研修事項 一覧の研修番号を入力すると，研修事項，領域（アルファベット）は自動表示されます。
</t>
        </r>
      </text>
    </comment>
    <comment ref="I7" authorId="0" shapeId="0" xr:uid="{00000000-0006-0000-0000-000003000000}">
      <text>
        <r>
          <rPr>
            <sz val="9"/>
            <color indexed="81"/>
            <rFont val="MS P ゴシック"/>
            <family val="3"/>
            <charset val="128"/>
          </rPr>
          <t>入力の際には，内容例のシート（シートの見出し色：青色）を活用し，コピー＆ペーストすることもできます。</t>
        </r>
      </text>
    </comment>
  </commentList>
</comments>
</file>

<file path=xl/sharedStrings.xml><?xml version="1.0" encoding="utf-8"?>
<sst xmlns="http://schemas.openxmlformats.org/spreadsheetml/2006/main" count="1271" uniqueCount="556">
  <si>
    <t>指導者</t>
  </si>
  <si>
    <t>資　料</t>
  </si>
  <si>
    <t>校外研修(小中)</t>
    <rPh sb="0" eb="4">
      <t>コウガイケンシュウ</t>
    </rPh>
    <rPh sb="5" eb="7">
      <t>ショウチュウ</t>
    </rPh>
    <phoneticPr fontId="3"/>
  </si>
  <si>
    <t>研修形態</t>
    <rPh sb="2" eb="4">
      <t>ケイタイ</t>
    </rPh>
    <phoneticPr fontId="3"/>
  </si>
  <si>
    <t>基礎研修</t>
    <rPh sb="0" eb="2">
      <t>キソ</t>
    </rPh>
    <rPh sb="2" eb="4">
      <t>ケンシュウ</t>
    </rPh>
    <phoneticPr fontId="3"/>
  </si>
  <si>
    <t>指導教員</t>
    <rPh sb="0" eb="2">
      <t>シドウ</t>
    </rPh>
    <rPh sb="2" eb="4">
      <t>キョウイン</t>
    </rPh>
    <phoneticPr fontId="3"/>
  </si>
  <si>
    <t>授業参観</t>
    <rPh sb="0" eb="2">
      <t>ジュギョウ</t>
    </rPh>
    <rPh sb="2" eb="4">
      <t>サンカン</t>
    </rPh>
    <phoneticPr fontId="3"/>
  </si>
  <si>
    <t>月</t>
    <rPh sb="0" eb="1">
      <t>ガツ</t>
    </rPh>
    <phoneticPr fontId="10"/>
  </si>
  <si>
    <t>日</t>
    <rPh sb="0" eb="1">
      <t>ニチ</t>
    </rPh>
    <phoneticPr fontId="10"/>
  </si>
  <si>
    <t>曜</t>
    <rPh sb="0" eb="1">
      <t>ヨウ</t>
    </rPh>
    <phoneticPr fontId="10"/>
  </si>
  <si>
    <t>研修番号</t>
    <rPh sb="0" eb="2">
      <t>ケンシュウ</t>
    </rPh>
    <rPh sb="2" eb="4">
      <t>バンゴウ</t>
    </rPh>
    <phoneticPr fontId="3"/>
  </si>
  <si>
    <t>時間</t>
    <rPh sb="0" eb="2">
      <t>ジカン</t>
    </rPh>
    <phoneticPr fontId="3"/>
  </si>
  <si>
    <t>教科指導員</t>
    <rPh sb="0" eb="2">
      <t>キョウカ</t>
    </rPh>
    <rPh sb="2" eb="4">
      <t>シドウ</t>
    </rPh>
    <rPh sb="4" eb="5">
      <t>イン</t>
    </rPh>
    <phoneticPr fontId="3"/>
  </si>
  <si>
    <t>参観授業</t>
    <rPh sb="0" eb="2">
      <t>サンカン</t>
    </rPh>
    <rPh sb="2" eb="4">
      <t>ジュギョウ</t>
    </rPh>
    <phoneticPr fontId="3"/>
  </si>
  <si>
    <t>その他の教員</t>
    <rPh sb="2" eb="3">
      <t>タ</t>
    </rPh>
    <rPh sb="4" eb="6">
      <t>キョウイン</t>
    </rPh>
    <phoneticPr fontId="3"/>
  </si>
  <si>
    <t>示範授業</t>
    <rPh sb="0" eb="1">
      <t>シメス</t>
    </rPh>
    <rPh sb="1" eb="2">
      <t>ハン</t>
    </rPh>
    <rPh sb="2" eb="4">
      <t>ジュギョウ</t>
    </rPh>
    <phoneticPr fontId="3"/>
  </si>
  <si>
    <t>授業研究</t>
    <rPh sb="0" eb="2">
      <t>ジュギョウ</t>
    </rPh>
    <rPh sb="2" eb="4">
      <t>ケンキュウ</t>
    </rPh>
    <phoneticPr fontId="3"/>
  </si>
  <si>
    <t>研究授業</t>
    <rPh sb="0" eb="2">
      <t>ケンキュウ</t>
    </rPh>
    <rPh sb="2" eb="4">
      <t>ジュギョウ</t>
    </rPh>
    <phoneticPr fontId="3"/>
  </si>
  <si>
    <t>講義</t>
    <rPh sb="0" eb="2">
      <t>コウギ</t>
    </rPh>
    <phoneticPr fontId="3"/>
  </si>
  <si>
    <t>実習</t>
    <rPh sb="0" eb="2">
      <t>ジッシュウ</t>
    </rPh>
    <phoneticPr fontId="3"/>
  </si>
  <si>
    <t>演習</t>
    <rPh sb="0" eb="2">
      <t>エンシュウ</t>
    </rPh>
    <phoneticPr fontId="3"/>
  </si>
  <si>
    <t>他校種参観Ⅰ</t>
    <rPh sb="0" eb="3">
      <t>タコウシュ</t>
    </rPh>
    <rPh sb="3" eb="5">
      <t>サンカン</t>
    </rPh>
    <phoneticPr fontId="3"/>
  </si>
  <si>
    <t>社会教育等研修</t>
    <rPh sb="0" eb="2">
      <t>シャカイ</t>
    </rPh>
    <rPh sb="2" eb="4">
      <t>キョウイク</t>
    </rPh>
    <rPh sb="4" eb="5">
      <t>トウ</t>
    </rPh>
    <rPh sb="5" eb="7">
      <t>ケンシュウ</t>
    </rPh>
    <phoneticPr fontId="3"/>
  </si>
  <si>
    <t>校　内　指　導　教　員</t>
  </si>
  <si>
    <t>領域</t>
  </si>
  <si>
    <t>時間</t>
  </si>
  <si>
    <t>Ａ</t>
  </si>
  <si>
    <t>授業の進め方</t>
  </si>
  <si>
    <t>Ｃ</t>
  </si>
  <si>
    <t>年間指導計画と学習指導案</t>
  </si>
  <si>
    <t>授業参観(1)［教科］</t>
  </si>
  <si>
    <t>Ｂ</t>
  </si>
  <si>
    <t>教材研究の方法とその実際(1)</t>
  </si>
  <si>
    <t>研究授業等(1)［教科］</t>
  </si>
  <si>
    <t>Ｄ</t>
  </si>
  <si>
    <t>学校教育と校務分掌組織</t>
  </si>
  <si>
    <t>学習指導の評価と通知表(1)</t>
  </si>
  <si>
    <t>Ｅ</t>
  </si>
  <si>
    <t>評価問題の作成の仕方(1)</t>
  </si>
  <si>
    <t>Ｆ</t>
  </si>
  <si>
    <t>指導要録の記入と取扱い</t>
  </si>
  <si>
    <t>教材研究の方法とその実際(2)</t>
  </si>
  <si>
    <t>Ｇ</t>
  </si>
  <si>
    <t>年度当初の学級事務の進め方</t>
  </si>
  <si>
    <t>教材研究の方法とその実際(3)</t>
  </si>
  <si>
    <t>※</t>
  </si>
  <si>
    <t>教科指導の基礎技術(1)</t>
  </si>
  <si>
    <t>評価問題の作成の仕方(2)</t>
  </si>
  <si>
    <t>教科指導の基礎技術(2)</t>
  </si>
  <si>
    <t>教科指導と教育機器の活用</t>
  </si>
  <si>
    <t>教材研究の方法とその実際(4)</t>
  </si>
  <si>
    <t>保健指導の進め方</t>
  </si>
  <si>
    <t>評価問題の作成の仕方(3)</t>
  </si>
  <si>
    <t>安全指導の進め方</t>
  </si>
  <si>
    <t>学習指導の評価と通知表(2)</t>
  </si>
  <si>
    <t>ＰＴＡの組織と運営</t>
  </si>
  <si>
    <t>教科指導の基礎技術(3)</t>
  </si>
  <si>
    <t>保護者会の進め方</t>
  </si>
  <si>
    <t>教材研究の方法とその実際(5)</t>
  </si>
  <si>
    <t>健康・体力づくりの指導</t>
  </si>
  <si>
    <t>学習指導の評価と通知表(3)</t>
  </si>
  <si>
    <t>環境教育の進め方</t>
  </si>
  <si>
    <t>個に応じた学習指導の進め方(2)</t>
  </si>
  <si>
    <t>郷土素材の生かし方</t>
  </si>
  <si>
    <t>体験的活動の意義と実際</t>
  </si>
  <si>
    <t>道徳教育の進め方</t>
  </si>
  <si>
    <t>特別支援教育の進め方</t>
  </si>
  <si>
    <t>情報教育の進め方</t>
  </si>
  <si>
    <t>地域との連携</t>
  </si>
  <si>
    <t>国際理解教育の進め方</t>
  </si>
  <si>
    <t>【学校裁量】</t>
  </si>
  <si>
    <t>特別活動の進め方</t>
  </si>
  <si>
    <t>授業参観(3)［特別活動］</t>
  </si>
  <si>
    <t>問題行動に関する事例研究</t>
  </si>
  <si>
    <t>複式学級における学習指導</t>
  </si>
  <si>
    <t>年度末の学級事務の進め方</t>
  </si>
  <si>
    <t>研究授業等(3)［特別活動］</t>
  </si>
  <si>
    <t>教育相談の実際</t>
  </si>
  <si>
    <t>学習指導要領と教育課程の編成</t>
  </si>
  <si>
    <t>教育行政の重点及び学校の教育目標・教育課程</t>
  </si>
  <si>
    <t>保護者との接し方，地域との連携</t>
  </si>
  <si>
    <t>いじめ・不登校への対応</t>
  </si>
  <si>
    <t>読書指導と図書館の利用指導</t>
  </si>
  <si>
    <t>総合的な学習の時間の進め方</t>
  </si>
  <si>
    <t>授業参観(2)［特別活動］</t>
  </si>
  <si>
    <t>Ｈ</t>
  </si>
  <si>
    <t>教科指導と情報機器の活用</t>
  </si>
  <si>
    <t>安全指導の進め方，救急態勢</t>
  </si>
  <si>
    <t>地域，施設等との連携</t>
  </si>
  <si>
    <t>保護者との接し方，地域・施設等との連携</t>
  </si>
  <si>
    <t>学級事務の進め方</t>
  </si>
  <si>
    <t>保健・安全指導と救急態勢</t>
  </si>
  <si>
    <t>社会教育と教師の役割</t>
  </si>
  <si>
    <t>授業参観(2)［教科］</t>
  </si>
  <si>
    <t>研究授業等(2)［教科］</t>
  </si>
  <si>
    <t>自立活動の内容と指導法</t>
  </si>
  <si>
    <t>【学校裁量】　</t>
  </si>
  <si>
    <t>授業参観(3)［特別活動］　　　　</t>
  </si>
  <si>
    <t>小</t>
    <rPh sb="0" eb="1">
      <t>ショウ</t>
    </rPh>
    <phoneticPr fontId="10"/>
  </si>
  <si>
    <t>中</t>
    <rPh sb="0" eb="1">
      <t>チュウ</t>
    </rPh>
    <phoneticPr fontId="10"/>
  </si>
  <si>
    <t>高</t>
    <rPh sb="0" eb="1">
      <t>コウ</t>
    </rPh>
    <phoneticPr fontId="10"/>
  </si>
  <si>
    <t>特(小)</t>
    <rPh sb="0" eb="1">
      <t>トク</t>
    </rPh>
    <rPh sb="2" eb="3">
      <t>ショウ</t>
    </rPh>
    <phoneticPr fontId="10"/>
  </si>
  <si>
    <t>特（中）</t>
    <rPh sb="0" eb="1">
      <t>トク</t>
    </rPh>
    <rPh sb="2" eb="3">
      <t>チュウ</t>
    </rPh>
    <phoneticPr fontId="10"/>
  </si>
  <si>
    <t>特（高）</t>
    <rPh sb="0" eb="1">
      <t>トク</t>
    </rPh>
    <rPh sb="2" eb="3">
      <t>コウ</t>
    </rPh>
    <phoneticPr fontId="10"/>
  </si>
  <si>
    <t>一　般　指　導</t>
    <rPh sb="0" eb="1">
      <t>イチ</t>
    </rPh>
    <rPh sb="2" eb="3">
      <t>パン</t>
    </rPh>
    <rPh sb="4" eb="5">
      <t>ユビ</t>
    </rPh>
    <rPh sb="6" eb="7">
      <t>シルベ</t>
    </rPh>
    <phoneticPr fontId="10"/>
  </si>
  <si>
    <t>校種</t>
    <rPh sb="0" eb="2">
      <t>コウシュ</t>
    </rPh>
    <phoneticPr fontId="3"/>
  </si>
  <si>
    <t>領　域</t>
    <rPh sb="0" eb="1">
      <t>リョウ</t>
    </rPh>
    <rPh sb="2" eb="3">
      <t>イキ</t>
    </rPh>
    <phoneticPr fontId="3"/>
  </si>
  <si>
    <t>主な研修内容</t>
    <rPh sb="0" eb="1">
      <t>オモ</t>
    </rPh>
    <rPh sb="2" eb="4">
      <t>ケンシュウ</t>
    </rPh>
    <rPh sb="4" eb="6">
      <t>ナイヨウ</t>
    </rPh>
    <phoneticPr fontId="3"/>
  </si>
  <si>
    <t xml:space="preserve">　 </t>
  </si>
  <si>
    <t>拠点校指導教員</t>
    <rPh sb="0" eb="3">
      <t>キョテンコウ</t>
    </rPh>
    <rPh sb="3" eb="5">
      <t>シドウ</t>
    </rPh>
    <rPh sb="5" eb="7">
      <t>キョウイン</t>
    </rPh>
    <phoneticPr fontId="3"/>
  </si>
  <si>
    <t>校内指導教員</t>
    <rPh sb="0" eb="2">
      <t>コウナイ</t>
    </rPh>
    <rPh sb="2" eb="4">
      <t>シドウ</t>
    </rPh>
    <rPh sb="4" eb="6">
      <t>キョウイン</t>
    </rPh>
    <phoneticPr fontId="3"/>
  </si>
  <si>
    <t>指導者</t>
    <rPh sb="0" eb="3">
      <t>シドウシャ</t>
    </rPh>
    <phoneticPr fontId="3"/>
  </si>
  <si>
    <t>他校種参観Ⅱ</t>
    <rPh sb="0" eb="3">
      <t>タコウシュ</t>
    </rPh>
    <rPh sb="3" eb="5">
      <t>サンカン</t>
    </rPh>
    <phoneticPr fontId="3"/>
  </si>
  <si>
    <t>資料</t>
    <rPh sb="0" eb="2">
      <t>シリョウ</t>
    </rPh>
    <phoneticPr fontId="3"/>
  </si>
  <si>
    <t>教育課程</t>
    <rPh sb="0" eb="2">
      <t>キョウイク</t>
    </rPh>
    <rPh sb="2" eb="4">
      <t>カテイ</t>
    </rPh>
    <phoneticPr fontId="3"/>
  </si>
  <si>
    <t>自作資料</t>
    <rPh sb="0" eb="2">
      <t>ジサク</t>
    </rPh>
    <rPh sb="2" eb="4">
      <t>シリョウ</t>
    </rPh>
    <phoneticPr fontId="3"/>
  </si>
  <si>
    <t>校内研修等の資料</t>
    <rPh sb="0" eb="2">
      <t>コウナイ</t>
    </rPh>
    <rPh sb="2" eb="4">
      <t>ケンシュウ</t>
    </rPh>
    <rPh sb="4" eb="5">
      <t>トウ</t>
    </rPh>
    <rPh sb="6" eb="8">
      <t>シリョウ</t>
    </rPh>
    <phoneticPr fontId="3"/>
  </si>
  <si>
    <t>その他</t>
    <rPh sb="2" eb="3">
      <t>タ</t>
    </rPh>
    <phoneticPr fontId="3"/>
  </si>
  <si>
    <t>授業</t>
    <rPh sb="0" eb="2">
      <t>ジュギョウ</t>
    </rPh>
    <phoneticPr fontId="3"/>
  </si>
  <si>
    <t>研究紀要,研究誌等</t>
    <rPh sb="0" eb="2">
      <t>ケンキュウ</t>
    </rPh>
    <rPh sb="2" eb="4">
      <t>キヨウ</t>
    </rPh>
    <rPh sb="5" eb="7">
      <t>ケンキュウ</t>
    </rPh>
    <rPh sb="7" eb="8">
      <t>シ</t>
    </rPh>
    <rPh sb="8" eb="9">
      <t>ナド</t>
    </rPh>
    <phoneticPr fontId="3"/>
  </si>
  <si>
    <t>第1回研究授業研修</t>
    <rPh sb="0" eb="1">
      <t>ダイ</t>
    </rPh>
    <rPh sb="2" eb="3">
      <t>カイ</t>
    </rPh>
    <rPh sb="3" eb="5">
      <t>ケンキュウ</t>
    </rPh>
    <rPh sb="5" eb="7">
      <t>ジュギョウ</t>
    </rPh>
    <rPh sb="7" eb="8">
      <t>ケン</t>
    </rPh>
    <rPh sb="8" eb="9">
      <t>シュウ</t>
    </rPh>
    <phoneticPr fontId="3"/>
  </si>
  <si>
    <t>第2回①研究授業研修</t>
    <rPh sb="0" eb="1">
      <t>ダイ</t>
    </rPh>
    <rPh sb="2" eb="3">
      <t>カイ</t>
    </rPh>
    <rPh sb="4" eb="6">
      <t>ケンキュウ</t>
    </rPh>
    <rPh sb="6" eb="8">
      <t>ジュギョウ</t>
    </rPh>
    <rPh sb="8" eb="9">
      <t>ケン</t>
    </rPh>
    <rPh sb="9" eb="10">
      <t>シュウ</t>
    </rPh>
    <phoneticPr fontId="3"/>
  </si>
  <si>
    <t>第2回②研究授業研修</t>
    <rPh sb="0" eb="1">
      <t>ダイ</t>
    </rPh>
    <rPh sb="2" eb="3">
      <t>カイ</t>
    </rPh>
    <rPh sb="4" eb="6">
      <t>ケンキュウ</t>
    </rPh>
    <rPh sb="6" eb="8">
      <t>ジュギョウ</t>
    </rPh>
    <rPh sb="8" eb="9">
      <t>ケン</t>
    </rPh>
    <rPh sb="9" eb="10">
      <t>シュウ</t>
    </rPh>
    <phoneticPr fontId="3"/>
  </si>
  <si>
    <t>(教科)研究授業研修</t>
    <rPh sb="1" eb="3">
      <t>キョウカ</t>
    </rPh>
    <rPh sb="4" eb="6">
      <t>ケンキュウ</t>
    </rPh>
    <rPh sb="6" eb="8">
      <t>ジュギョウ</t>
    </rPh>
    <rPh sb="8" eb="10">
      <t>ケンシュウ</t>
    </rPh>
    <phoneticPr fontId="3"/>
  </si>
  <si>
    <t>(道徳)研究授業研修</t>
    <rPh sb="1" eb="3">
      <t>ドウトク</t>
    </rPh>
    <rPh sb="4" eb="6">
      <t>ケンキュウ</t>
    </rPh>
    <rPh sb="6" eb="8">
      <t>ジュギョウ</t>
    </rPh>
    <rPh sb="8" eb="10">
      <t>ケンシュウ</t>
    </rPh>
    <phoneticPr fontId="3"/>
  </si>
  <si>
    <t>(特活)研究授業研修</t>
    <rPh sb="1" eb="2">
      <t>トク</t>
    </rPh>
    <rPh sb="2" eb="3">
      <t>カツ</t>
    </rPh>
    <rPh sb="4" eb="6">
      <t>ケンキュウ</t>
    </rPh>
    <rPh sb="6" eb="8">
      <t>ジュギョウ</t>
    </rPh>
    <rPh sb="8" eb="10">
      <t>ケンシュウ</t>
    </rPh>
    <phoneticPr fontId="3"/>
  </si>
  <si>
    <t>①教育センターにおける研修</t>
    <rPh sb="1" eb="3">
      <t>キョウイク</t>
    </rPh>
    <rPh sb="11" eb="13">
      <t>ケンシュウ</t>
    </rPh>
    <phoneticPr fontId="3"/>
  </si>
  <si>
    <t>②教育センターにおける研修</t>
    <rPh sb="1" eb="3">
      <t>キョウイク</t>
    </rPh>
    <rPh sb="11" eb="13">
      <t>ケンシュウ</t>
    </rPh>
    <phoneticPr fontId="3"/>
  </si>
  <si>
    <t>①宿泊研修</t>
    <rPh sb="1" eb="3">
      <t>シュクハク</t>
    </rPh>
    <rPh sb="3" eb="5">
      <t>ケンシュウ</t>
    </rPh>
    <phoneticPr fontId="3"/>
  </si>
  <si>
    <t>②宿泊研修</t>
    <rPh sb="1" eb="3">
      <t>シュクハク</t>
    </rPh>
    <rPh sb="3" eb="5">
      <t>ケンシュウ</t>
    </rPh>
    <phoneticPr fontId="3"/>
  </si>
  <si>
    <t>③宿泊研修</t>
    <rPh sb="1" eb="3">
      <t>シュクハク</t>
    </rPh>
    <rPh sb="3" eb="5">
      <t>ケンシュウ</t>
    </rPh>
    <phoneticPr fontId="3"/>
  </si>
  <si>
    <t>④宿泊研修</t>
    <rPh sb="1" eb="3">
      <t>シュクハク</t>
    </rPh>
    <rPh sb="3" eb="5">
      <t>ケンシュウ</t>
    </rPh>
    <phoneticPr fontId="3"/>
  </si>
  <si>
    <t>①地域貢献体験研修</t>
    <rPh sb="1" eb="3">
      <t>チイキ</t>
    </rPh>
    <rPh sb="3" eb="5">
      <t>コウケン</t>
    </rPh>
    <rPh sb="7" eb="9">
      <t>ケンシュウ</t>
    </rPh>
    <phoneticPr fontId="3"/>
  </si>
  <si>
    <t>②地域貢献体験研修</t>
    <rPh sb="1" eb="3">
      <t>チイキ</t>
    </rPh>
    <rPh sb="3" eb="5">
      <t>コウケン</t>
    </rPh>
    <rPh sb="7" eb="9">
      <t>ケンシュウ</t>
    </rPh>
    <phoneticPr fontId="3"/>
  </si>
  <si>
    <t>③地域貢献体験研修</t>
    <rPh sb="1" eb="3">
      <t>チイキ</t>
    </rPh>
    <rPh sb="3" eb="5">
      <t>コウケン</t>
    </rPh>
    <rPh sb="5" eb="7">
      <t>タイケン</t>
    </rPh>
    <rPh sb="7" eb="9">
      <t>ケンシュウ</t>
    </rPh>
    <phoneticPr fontId="3"/>
  </si>
  <si>
    <t>①課題研修</t>
    <rPh sb="1" eb="3">
      <t>カダイ</t>
    </rPh>
    <rPh sb="3" eb="5">
      <t>ケンシュウ</t>
    </rPh>
    <phoneticPr fontId="3"/>
  </si>
  <si>
    <t>②課題研修</t>
    <rPh sb="1" eb="3">
      <t>カダイ</t>
    </rPh>
    <rPh sb="3" eb="5">
      <t>ケンシュウ</t>
    </rPh>
    <phoneticPr fontId="3"/>
  </si>
  <si>
    <t>③課題研修</t>
    <rPh sb="1" eb="3">
      <t>カダイ</t>
    </rPh>
    <rPh sb="3" eb="5">
      <t>ケンシュウ</t>
    </rPh>
    <phoneticPr fontId="3"/>
  </si>
  <si>
    <t>④課題研修</t>
    <rPh sb="1" eb="3">
      <t>カダイ</t>
    </rPh>
    <rPh sb="3" eb="5">
      <t>ケンシュウ</t>
    </rPh>
    <phoneticPr fontId="3"/>
  </si>
  <si>
    <t>学習指導要領</t>
    <rPh sb="0" eb="2">
      <t>ガクシュウ</t>
    </rPh>
    <rPh sb="4" eb="6">
      <t>ヨウリョウ</t>
    </rPh>
    <phoneticPr fontId="3"/>
  </si>
  <si>
    <t>学習指導要領解説</t>
    <rPh sb="0" eb="2">
      <t>ガクシュウ</t>
    </rPh>
    <rPh sb="4" eb="6">
      <t>ヨウリョウ</t>
    </rPh>
    <rPh sb="6" eb="8">
      <t>カイセツ</t>
    </rPh>
    <phoneticPr fontId="3"/>
  </si>
  <si>
    <t>※  授業を通した研修</t>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</si>
  <si>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</si>
  <si>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</si>
  <si>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</si>
  <si>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学校(小学部)【特別支援学校】）</t>
    <rPh sb="0" eb="2">
      <t>ガッコウ</t>
    </rPh>
    <rPh sb="3" eb="6">
      <t>ショウガクブ</t>
    </rPh>
    <rPh sb="8" eb="10">
      <t>トクベツ</t>
    </rPh>
    <rPh sb="10" eb="12">
      <t>シエン</t>
    </rPh>
    <rPh sb="12" eb="14">
      <t>ガッコウ</t>
    </rPh>
    <phoneticPr fontId="3"/>
  </si>
  <si>
    <t>学校(中学部)【特別支援学校】）</t>
    <rPh sb="0" eb="2">
      <t>ガッコウ</t>
    </rPh>
    <rPh sb="3" eb="6">
      <t>チュウガクブ</t>
    </rPh>
    <rPh sb="8" eb="10">
      <t>トクベツ</t>
    </rPh>
    <rPh sb="10" eb="12">
      <t>シエン</t>
    </rPh>
    <rPh sb="12" eb="14">
      <t>ガッコウ</t>
    </rPh>
    <phoneticPr fontId="3"/>
  </si>
  <si>
    <t>学校(高等部)【特別支援学校】）</t>
    <rPh sb="0" eb="2">
      <t>ガッコウ</t>
    </rPh>
    <rPh sb="3" eb="5">
      <t>コウトウ</t>
    </rPh>
    <rPh sb="5" eb="6">
      <t>ブ</t>
    </rPh>
    <rPh sb="8" eb="10">
      <t>トクベツ</t>
    </rPh>
    <rPh sb="10" eb="12">
      <t>シエン</t>
    </rPh>
    <rPh sb="12" eb="14">
      <t>ガッコウ</t>
    </rPh>
    <phoneticPr fontId="3"/>
  </si>
  <si>
    <t>月</t>
    <rPh sb="0" eb="1">
      <t>ツキ</t>
    </rPh>
    <phoneticPr fontId="3"/>
  </si>
  <si>
    <t>４月～８月の計</t>
    <rPh sb="1" eb="2">
      <t>ガツ</t>
    </rPh>
    <rPh sb="4" eb="5">
      <t>ガツ</t>
    </rPh>
    <rPh sb="6" eb="7">
      <t>ケイ</t>
    </rPh>
    <phoneticPr fontId="3"/>
  </si>
  <si>
    <t>９月～12月の計</t>
    <rPh sb="1" eb="2">
      <t>ガツ</t>
    </rPh>
    <rPh sb="5" eb="6">
      <t>ガツ</t>
    </rPh>
    <rPh sb="7" eb="8">
      <t>ケイ</t>
    </rPh>
    <phoneticPr fontId="3"/>
  </si>
  <si>
    <t>１月～３月の計</t>
    <rPh sb="1" eb="2">
      <t>ガツ</t>
    </rPh>
    <rPh sb="4" eb="5">
      <t>ガツ</t>
    </rPh>
    <rPh sb="6" eb="7">
      <t>ケイ</t>
    </rPh>
    <phoneticPr fontId="3"/>
  </si>
  <si>
    <t>４～８月　Ⅰ</t>
    <rPh sb="3" eb="4">
      <t>ガツ</t>
    </rPh>
    <phoneticPr fontId="3"/>
  </si>
  <si>
    <t>9～12月Ⅰ</t>
    <rPh sb="4" eb="5">
      <t>ガツ</t>
    </rPh>
    <phoneticPr fontId="3"/>
  </si>
  <si>
    <t>1～3月Ⅰ</t>
    <rPh sb="3" eb="4">
      <t>ガツ</t>
    </rPh>
    <phoneticPr fontId="3"/>
  </si>
  <si>
    <t>年 間 の 合 計</t>
    <rPh sb="0" eb="1">
      <t>トシ</t>
    </rPh>
    <rPh sb="2" eb="3">
      <t>カン</t>
    </rPh>
    <rPh sb="6" eb="7">
      <t>ゴウ</t>
    </rPh>
    <rPh sb="8" eb="9">
      <t>ケイ</t>
    </rPh>
    <phoneticPr fontId="3"/>
  </si>
  <si>
    <t>校長</t>
    <rPh sb="0" eb="2">
      <t>コウチョウ</t>
    </rPh>
    <phoneticPr fontId="3"/>
  </si>
  <si>
    <t>教頭</t>
    <rPh sb="0" eb="2">
      <t>キョウトウ</t>
    </rPh>
    <phoneticPr fontId="3"/>
  </si>
  <si>
    <t>校内における</t>
    <rPh sb="0" eb="2">
      <t>コウナイ</t>
    </rPh>
    <phoneticPr fontId="3"/>
  </si>
  <si>
    <t>主任等</t>
    <rPh sb="0" eb="2">
      <t>シュニン</t>
    </rPh>
    <rPh sb="2" eb="3">
      <t>トウ</t>
    </rPh>
    <phoneticPr fontId="3"/>
  </si>
  <si>
    <t>研修事項</t>
    <phoneticPr fontId="3"/>
  </si>
  <si>
    <t>Ⅱ</t>
    <phoneticPr fontId="3"/>
  </si>
  <si>
    <t>○</t>
    <phoneticPr fontId="3"/>
  </si>
  <si>
    <t>【様式1】</t>
    <rPh sb="1" eb="3">
      <t>ヨウシキ</t>
    </rPh>
    <phoneticPr fontId="3"/>
  </si>
  <si>
    <t>初任者番号</t>
    <rPh sb="0" eb="3">
      <t>ショニンシャ</t>
    </rPh>
    <rPh sb="3" eb="5">
      <t>バンゴウ</t>
    </rPh>
    <phoneticPr fontId="3"/>
  </si>
  <si>
    <t>学校における生徒指導体制</t>
  </si>
  <si>
    <t>学校における生徒指導体制　　</t>
  </si>
  <si>
    <t>研修の手引</t>
    <rPh sb="0" eb="2">
      <t>ケンシュウ</t>
    </rPh>
    <rPh sb="3" eb="5">
      <t>テビキ</t>
    </rPh>
    <phoneticPr fontId="3"/>
  </si>
  <si>
    <t>(1)　小学校</t>
    <phoneticPr fontId="10"/>
  </si>
  <si>
    <t>拠点→　　　　　拠　点　校　指　導　教　員</t>
    <phoneticPr fontId="10"/>
  </si>
  <si>
    <t>単独→　　　　　　　　　　　　　指　　　 　 導　　　  　教　　  　員</t>
    <phoneticPr fontId="10"/>
  </si>
  <si>
    <t>研修番号</t>
    <phoneticPr fontId="10"/>
  </si>
  <si>
    <t>(2)　中学校</t>
    <phoneticPr fontId="10"/>
  </si>
  <si>
    <t>指　　　導　　　教　　　員（教　　科　　指　　導　　員）</t>
    <phoneticPr fontId="10"/>
  </si>
  <si>
    <t>(6)　特別支援学校（高等部）</t>
    <phoneticPr fontId="10"/>
  </si>
  <si>
    <t>研修番号</t>
    <phoneticPr fontId="10"/>
  </si>
  <si>
    <t>１年間の教科指導の反省と評価</t>
  </si>
  <si>
    <t>キャリア教育の意義と実際</t>
  </si>
  <si>
    <t>１年間の学級経営の反省と評価</t>
  </si>
  <si>
    <t>１年間の研修の反省と評価</t>
  </si>
  <si>
    <t>人権教育の在り方</t>
  </si>
  <si>
    <t>発達障害のある児童の理解と支援</t>
  </si>
  <si>
    <t>交流及び共同学習の意義とその運営，発達障害のある生徒の理解と支援</t>
  </si>
  <si>
    <t>○</t>
    <phoneticPr fontId="3"/>
  </si>
  <si>
    <t>初任校研修の進め方</t>
  </si>
  <si>
    <t>教育行政の重点及び学校の教育目標・ 教育課程</t>
  </si>
  <si>
    <t>保護者との接し方</t>
  </si>
  <si>
    <t>食に関する指導の進め方，給食指導の進め方</t>
    <rPh sb="0" eb="1">
      <t>ショク</t>
    </rPh>
    <rPh sb="2" eb="3">
      <t>カン</t>
    </rPh>
    <rPh sb="5" eb="7">
      <t>シドウ</t>
    </rPh>
    <rPh sb="12" eb="14">
      <t>キュウショク</t>
    </rPh>
    <rPh sb="14" eb="16">
      <t>シドウ</t>
    </rPh>
    <rPh sb="17" eb="18">
      <t>スス</t>
    </rPh>
    <rPh sb="19" eb="20">
      <t>カタ</t>
    </rPh>
    <phoneticPr fontId="7"/>
  </si>
  <si>
    <t>２年目課題研修の進め方</t>
    <rPh sb="1" eb="3">
      <t>ネンメ</t>
    </rPh>
    <phoneticPr fontId="7"/>
  </si>
  <si>
    <t>拠点→　　　　　拠　点　校　指　導　教　員</t>
    <phoneticPr fontId="10"/>
  </si>
  <si>
    <t>研修番号</t>
    <phoneticPr fontId="10"/>
  </si>
  <si>
    <t>個に応じた学習指導の進め方(1)</t>
    <phoneticPr fontId="10"/>
  </si>
  <si>
    <t>課題研修の進め方</t>
  </si>
  <si>
    <t>一年間の教科指導の反省と評価</t>
  </si>
  <si>
    <t>(3)　高等学校</t>
    <phoneticPr fontId="10"/>
  </si>
  <si>
    <t>指　　　導　　　教　　　員（教　　科　　指　　導　　員）</t>
    <phoneticPr fontId="10"/>
  </si>
  <si>
    <t>初任校研修の進め方</t>
    <rPh sb="0" eb="2">
      <t>ショニン</t>
    </rPh>
    <rPh sb="2" eb="3">
      <t>コウ</t>
    </rPh>
    <rPh sb="3" eb="5">
      <t>ケンシュウ</t>
    </rPh>
    <rPh sb="6" eb="7">
      <t>スス</t>
    </rPh>
    <rPh sb="8" eb="9">
      <t>カタ</t>
    </rPh>
    <phoneticPr fontId="7"/>
  </si>
  <si>
    <t>研究授業等(2)［教科］</t>
    <rPh sb="9" eb="11">
      <t>キョウカ</t>
    </rPh>
    <phoneticPr fontId="7"/>
  </si>
  <si>
    <t>道徳教育の進め方</t>
    <rPh sb="0" eb="2">
      <t>ドウトク</t>
    </rPh>
    <rPh sb="2" eb="4">
      <t>キョウイク</t>
    </rPh>
    <rPh sb="5" eb="6">
      <t>スス</t>
    </rPh>
    <rPh sb="7" eb="8">
      <t>カタ</t>
    </rPh>
    <phoneticPr fontId="7"/>
  </si>
  <si>
    <t>保健・安全指導の進め方，健康・体力 づくりの指導</t>
  </si>
  <si>
    <t>特別支援教育の進め方</t>
    <rPh sb="0" eb="2">
      <t>トクベツ</t>
    </rPh>
    <rPh sb="2" eb="4">
      <t>シエン</t>
    </rPh>
    <rPh sb="4" eb="6">
      <t>キョウイク</t>
    </rPh>
    <rPh sb="7" eb="8">
      <t>スス</t>
    </rPh>
    <rPh sb="9" eb="10">
      <t>カタ</t>
    </rPh>
    <phoneticPr fontId="7"/>
  </si>
  <si>
    <t>(4)　特別支援学校（小学部）</t>
    <phoneticPr fontId="10"/>
  </si>
  <si>
    <t>単独→　　　　　　　　　　　　　指　　　 　 導　　　  　教　　  　員</t>
    <phoneticPr fontId="10"/>
  </si>
  <si>
    <t>研修番号</t>
    <phoneticPr fontId="10"/>
  </si>
  <si>
    <t>研修番号</t>
    <phoneticPr fontId="10"/>
  </si>
  <si>
    <t>初任校研修の進め方</t>
    <rPh sb="0" eb="2">
      <t>ショニン</t>
    </rPh>
    <rPh sb="2" eb="3">
      <t>コウ</t>
    </rPh>
    <rPh sb="3" eb="5">
      <t>ケンシュウ</t>
    </rPh>
    <phoneticPr fontId="7"/>
  </si>
  <si>
    <t>食に関する指導の在り方，給食指導の進め方</t>
    <rPh sb="0" eb="1">
      <t>ショク</t>
    </rPh>
    <rPh sb="2" eb="3">
      <t>カン</t>
    </rPh>
    <rPh sb="5" eb="7">
      <t>シドウ</t>
    </rPh>
    <rPh sb="8" eb="9">
      <t>ア</t>
    </rPh>
    <rPh sb="10" eb="11">
      <t>カタ</t>
    </rPh>
    <rPh sb="12" eb="14">
      <t>キュウショク</t>
    </rPh>
    <rPh sb="14" eb="16">
      <t>シドウ</t>
    </rPh>
    <phoneticPr fontId="7"/>
  </si>
  <si>
    <t>(5)　特別支援学校（中学部）</t>
    <phoneticPr fontId="10"/>
  </si>
  <si>
    <t>人権教育の在り方</t>
    <rPh sb="5" eb="6">
      <t>ア</t>
    </rPh>
    <rPh sb="7" eb="8">
      <t>カタ</t>
    </rPh>
    <phoneticPr fontId="7"/>
  </si>
  <si>
    <t>授業参観(2)［道徳科］</t>
    <rPh sb="10" eb="11">
      <t>カ</t>
    </rPh>
    <phoneticPr fontId="10"/>
  </si>
  <si>
    <t>研究授業等(2)［道徳科］</t>
    <rPh sb="11" eb="12">
      <t>カ</t>
    </rPh>
    <phoneticPr fontId="10"/>
  </si>
  <si>
    <t>総合的な学習(探究)の時間の進め方</t>
    <rPh sb="7" eb="9">
      <t>タンキュウ</t>
    </rPh>
    <phoneticPr fontId="10"/>
  </si>
  <si>
    <t>教職員の使命・服務・接遇Ⅰ</t>
    <phoneticPr fontId="10"/>
  </si>
  <si>
    <t>学習指導要領と教育課程の編成Ⅰ</t>
    <phoneticPr fontId="10"/>
  </si>
  <si>
    <t>児童理解と学級経営Ⅰ</t>
    <phoneticPr fontId="10"/>
  </si>
  <si>
    <t>いじめ・不登校への対応Ⅰ</t>
    <phoneticPr fontId="10"/>
  </si>
  <si>
    <t>人権教育の在り方Ⅰ</t>
    <phoneticPr fontId="10"/>
  </si>
  <si>
    <t>総合的な学習の時間の進め方Ⅰ</t>
    <phoneticPr fontId="10"/>
  </si>
  <si>
    <t>教職員の使命・服務・接遇Ⅱ</t>
    <phoneticPr fontId="10"/>
  </si>
  <si>
    <t>総合的な学習の時間の進め方Ⅱ</t>
    <phoneticPr fontId="10"/>
  </si>
  <si>
    <t>学習指導要領と教育課程の編成Ⅱ</t>
    <phoneticPr fontId="10"/>
  </si>
  <si>
    <t>児童理解と学級経営Ⅱ</t>
    <phoneticPr fontId="10"/>
  </si>
  <si>
    <t>人権教育の在り方Ⅱ</t>
    <phoneticPr fontId="10"/>
  </si>
  <si>
    <t>いじめ・不登校への対応Ⅱ</t>
    <phoneticPr fontId="10"/>
  </si>
  <si>
    <t>個に応じた学習指導の進め方Ⅰ</t>
    <phoneticPr fontId="10"/>
  </si>
  <si>
    <t>教材研究の方法とその実際Ⅰ</t>
    <phoneticPr fontId="10"/>
  </si>
  <si>
    <t>学習指導の評価と通知表Ⅰ</t>
    <phoneticPr fontId="10"/>
  </si>
  <si>
    <t>評価問題の作成の仕方Ⅰ</t>
    <phoneticPr fontId="10"/>
  </si>
  <si>
    <t>教材研究の方法とその実際Ⅱ</t>
    <phoneticPr fontId="10"/>
  </si>
  <si>
    <t>教材研究の方法とその実際Ⅲ</t>
    <phoneticPr fontId="10"/>
  </si>
  <si>
    <t>教科指導の基礎技術Ⅰ</t>
    <phoneticPr fontId="10"/>
  </si>
  <si>
    <t>評価問題の作成の仕方Ⅱ</t>
    <phoneticPr fontId="10"/>
  </si>
  <si>
    <t>教科指導の基礎技術Ⅱ</t>
    <phoneticPr fontId="10"/>
  </si>
  <si>
    <t>教材研究の方法とその実際Ⅳ</t>
    <phoneticPr fontId="10"/>
  </si>
  <si>
    <t>評価問題の作成の仕方Ⅲ</t>
    <phoneticPr fontId="10"/>
  </si>
  <si>
    <t>学習指導の評価と通知表Ⅱ</t>
    <phoneticPr fontId="10"/>
  </si>
  <si>
    <t>教科指導の基礎技術Ⅲ</t>
    <phoneticPr fontId="10"/>
  </si>
  <si>
    <t>教材研究の方法とその実際Ⅴ</t>
    <phoneticPr fontId="10"/>
  </si>
  <si>
    <t>学習指導の評価と通知表Ⅲ</t>
    <phoneticPr fontId="10"/>
  </si>
  <si>
    <t>個に応じた学習指導の進め方Ⅱ</t>
    <phoneticPr fontId="10"/>
  </si>
  <si>
    <t>生徒理解と学級経営Ⅰ</t>
    <rPh sb="0" eb="2">
      <t>セイト</t>
    </rPh>
    <phoneticPr fontId="7"/>
  </si>
  <si>
    <t>いじめ・不登校への対応Ⅰ</t>
    <phoneticPr fontId="10"/>
  </si>
  <si>
    <t>人権教育の在り方Ⅰ</t>
    <phoneticPr fontId="10"/>
  </si>
  <si>
    <t>総合的な学習の時間の進め方Ⅰ</t>
    <phoneticPr fontId="10"/>
  </si>
  <si>
    <t>教職員の使命・服務・接遇Ⅱ</t>
    <phoneticPr fontId="10"/>
  </si>
  <si>
    <t>総合的な学習の時間の進め方Ⅱ</t>
    <phoneticPr fontId="10"/>
  </si>
  <si>
    <t>キャリア教育の意義と実際Ⅰ</t>
    <phoneticPr fontId="10"/>
  </si>
  <si>
    <t>生徒理解と学級経営Ⅱ</t>
    <rPh sb="0" eb="2">
      <t>セイト</t>
    </rPh>
    <phoneticPr fontId="7"/>
  </si>
  <si>
    <t>キャリア教育の意義と実際Ⅱ</t>
    <phoneticPr fontId="10"/>
  </si>
  <si>
    <t>人権教育の在り方Ⅱ</t>
    <phoneticPr fontId="10"/>
  </si>
  <si>
    <t>個に応じた学習指導の進め方Ⅰ</t>
    <phoneticPr fontId="10"/>
  </si>
  <si>
    <t>学習指導の評価と通知表Ⅰ</t>
    <phoneticPr fontId="10"/>
  </si>
  <si>
    <t>評価問題の作成の仕方Ⅰ</t>
    <phoneticPr fontId="10"/>
  </si>
  <si>
    <t>教科指導の基礎技術Ⅰ</t>
    <phoneticPr fontId="10"/>
  </si>
  <si>
    <t>評価問題の作成の仕方Ⅱ</t>
    <phoneticPr fontId="10"/>
  </si>
  <si>
    <t>教科指導の基礎技術Ⅱ</t>
    <phoneticPr fontId="10"/>
  </si>
  <si>
    <t>教材研究の方法とその実際Ⅳ</t>
    <phoneticPr fontId="10"/>
  </si>
  <si>
    <t>教材研究の方法とその実際Ⅴ</t>
    <phoneticPr fontId="10"/>
  </si>
  <si>
    <t>学習指導の評価と通知表Ⅲ</t>
    <phoneticPr fontId="10"/>
  </si>
  <si>
    <t>個に応じた学習指導の進め方Ⅱ</t>
    <phoneticPr fontId="10"/>
  </si>
  <si>
    <t>一　般　指　導</t>
    <rPh sb="0" eb="1">
      <t>イチ</t>
    </rPh>
    <rPh sb="2" eb="3">
      <t>ハン</t>
    </rPh>
    <rPh sb="4" eb="5">
      <t>ユビ</t>
    </rPh>
    <rPh sb="6" eb="7">
      <t>シルベ</t>
    </rPh>
    <phoneticPr fontId="10"/>
  </si>
  <si>
    <t>教　科　指　導</t>
    <rPh sb="0" eb="1">
      <t>キョウ</t>
    </rPh>
    <rPh sb="2" eb="3">
      <t>カ</t>
    </rPh>
    <rPh sb="4" eb="5">
      <t>ユビ</t>
    </rPh>
    <rPh sb="6" eb="7">
      <t>シルベ</t>
    </rPh>
    <phoneticPr fontId="10"/>
  </si>
  <si>
    <t>教職員の使命・服務・接遇Ⅰ</t>
    <phoneticPr fontId="10"/>
  </si>
  <si>
    <t>生徒理解とホームルーム経営Ⅰ</t>
    <phoneticPr fontId="10"/>
  </si>
  <si>
    <t>生徒理解とホームルーム経営Ⅱ</t>
    <phoneticPr fontId="10"/>
  </si>
  <si>
    <t>教材研究の方法とその実際Ⅰ</t>
    <phoneticPr fontId="10"/>
  </si>
  <si>
    <t>教材研究の方法とその実際Ⅱ</t>
    <phoneticPr fontId="10"/>
  </si>
  <si>
    <t>教科指導の基礎技術Ⅰ　　</t>
    <phoneticPr fontId="10"/>
  </si>
  <si>
    <t>学習指導の評価と通知表Ⅰ　　</t>
    <phoneticPr fontId="10"/>
  </si>
  <si>
    <t>教材研究の方法とその実際Ⅲ</t>
    <phoneticPr fontId="10"/>
  </si>
  <si>
    <t>教材研究の方法とその実際Ⅳ</t>
    <phoneticPr fontId="10"/>
  </si>
  <si>
    <t>評価問題の作成の仕方Ⅱ</t>
    <phoneticPr fontId="10"/>
  </si>
  <si>
    <t>評価問題の作成の仕方Ⅲ</t>
    <phoneticPr fontId="10"/>
  </si>
  <si>
    <t>教科指導の基礎技術Ⅲ</t>
    <phoneticPr fontId="10"/>
  </si>
  <si>
    <t>学習指導の評価と通知表Ⅱ</t>
    <phoneticPr fontId="10"/>
  </si>
  <si>
    <t>評価問題の作成の仕方Ⅳ</t>
    <phoneticPr fontId="10"/>
  </si>
  <si>
    <t>教科指導の基礎技術Ⅳ</t>
    <phoneticPr fontId="10"/>
  </si>
  <si>
    <t>個に応じた学習指導の進め方Ⅱ</t>
    <phoneticPr fontId="10"/>
  </si>
  <si>
    <t>評価問題の作成の仕方Ⅴ</t>
    <phoneticPr fontId="10"/>
  </si>
  <si>
    <t>教育行政の重点及び学校の教育目標・ 教育課程Ⅰ</t>
    <phoneticPr fontId="10"/>
  </si>
  <si>
    <t>自立活動の内容と指導法Ⅰ</t>
    <phoneticPr fontId="10"/>
  </si>
  <si>
    <t>人権教育の在り方Ⅰ</t>
    <phoneticPr fontId="10"/>
  </si>
  <si>
    <t>交流及び共同学習の意義とその運営Ⅰ</t>
    <phoneticPr fontId="10"/>
  </si>
  <si>
    <t>自立活動の内容と指導法Ⅱ</t>
    <phoneticPr fontId="10"/>
  </si>
  <si>
    <t>交流及び共同学習の意義とその運営Ⅱ</t>
    <phoneticPr fontId="10"/>
  </si>
  <si>
    <t>教育行政の重点及び学校の教育目標・ 教育課程Ⅱ</t>
    <phoneticPr fontId="10"/>
  </si>
  <si>
    <t>児童理解と学級経営Ⅱ</t>
    <phoneticPr fontId="10"/>
  </si>
  <si>
    <t>児童理解と学級経営Ⅲ</t>
    <phoneticPr fontId="10"/>
  </si>
  <si>
    <t>人権教育の在り方Ⅱ</t>
    <phoneticPr fontId="10"/>
  </si>
  <si>
    <t>教材・教具の作成と活用法Ⅰ</t>
    <phoneticPr fontId="10"/>
  </si>
  <si>
    <t>教材・教具の作成と活用法Ⅱ</t>
    <phoneticPr fontId="10"/>
  </si>
  <si>
    <t>教材・教具の作成と活用法Ⅲ</t>
    <phoneticPr fontId="10"/>
  </si>
  <si>
    <t>学習指導の評価と通知表Ⅱ</t>
    <phoneticPr fontId="10"/>
  </si>
  <si>
    <t>教材研究の方法とその実際Ⅴ</t>
    <phoneticPr fontId="10"/>
  </si>
  <si>
    <t>教育行政の重点及び学校の教育目標・ 教育課程Ⅰ</t>
    <phoneticPr fontId="10"/>
  </si>
  <si>
    <t>教職員の使命・服務・接遇Ⅱ</t>
    <phoneticPr fontId="10"/>
  </si>
  <si>
    <t>交流及び共同学習の意義とその運営Ⅱ</t>
    <phoneticPr fontId="10"/>
  </si>
  <si>
    <t>生徒理解と学級経営Ⅲ</t>
    <rPh sb="0" eb="2">
      <t>セイト</t>
    </rPh>
    <phoneticPr fontId="7"/>
  </si>
  <si>
    <t>いじめ・不登校への対応Ⅱ</t>
    <phoneticPr fontId="10"/>
  </si>
  <si>
    <t>学習指導の評価と通知表Ⅰ</t>
    <phoneticPr fontId="10"/>
  </si>
  <si>
    <t>教材・教具の作成と活用法Ⅰ</t>
    <phoneticPr fontId="10"/>
  </si>
  <si>
    <t>教科指導の基礎技術Ⅰ</t>
    <phoneticPr fontId="10"/>
  </si>
  <si>
    <t>教材・教具の作成と活用法Ⅱ</t>
    <phoneticPr fontId="10"/>
  </si>
  <si>
    <t>教材研究の方法とその実際Ⅳ</t>
    <phoneticPr fontId="10"/>
  </si>
  <si>
    <t>教材研究の方法とその実際Ⅱ</t>
    <phoneticPr fontId="10"/>
  </si>
  <si>
    <t>教材・教具の作成と活用法Ⅰ</t>
    <phoneticPr fontId="10"/>
  </si>
  <si>
    <t xml:space="preserve">個に応じた学習指導の進め方Ⅰ　 </t>
    <phoneticPr fontId="10"/>
  </si>
  <si>
    <t>教科指導の基礎技術Ⅱ</t>
    <phoneticPr fontId="10"/>
  </si>
  <si>
    <t>教科指導の基礎技術Ⅳ</t>
    <phoneticPr fontId="10"/>
  </si>
  <si>
    <t>個に応じた学習指導の進め方Ⅱ　</t>
    <phoneticPr fontId="10"/>
  </si>
  <si>
    <t xml:space="preserve">  (2)　中学校における校内研修の研修事項と研修内容の例</t>
    <rPh sb="6" eb="9">
      <t>チュウガッコウ</t>
    </rPh>
    <rPh sb="13" eb="15">
      <t>コウナイ</t>
    </rPh>
    <rPh sb="15" eb="17">
      <t>ケンシュウ</t>
    </rPh>
    <rPh sb="18" eb="20">
      <t>ケンシュウ</t>
    </rPh>
    <rPh sb="20" eb="22">
      <t>ジコウ</t>
    </rPh>
    <rPh sb="23" eb="25">
      <t>ケンシュウ</t>
    </rPh>
    <rPh sb="25" eb="27">
      <t>ナイヨウ</t>
    </rPh>
    <rPh sb="28" eb="29">
      <t>レイ</t>
    </rPh>
    <phoneticPr fontId="10"/>
  </si>
  <si>
    <t>領域</t>
    <rPh sb="0" eb="2">
      <t>リョウイキ</t>
    </rPh>
    <phoneticPr fontId="10"/>
  </si>
  <si>
    <t>研修事項</t>
    <rPh sb="0" eb="2">
      <t>ケンシュウ</t>
    </rPh>
    <rPh sb="2" eb="4">
      <t>ジコウ</t>
    </rPh>
    <phoneticPr fontId="10"/>
  </si>
  <si>
    <t>時間</t>
    <rPh sb="0" eb="2">
      <t>ジカン</t>
    </rPh>
    <phoneticPr fontId="10"/>
  </si>
  <si>
    <t>文部科学省の示す内容</t>
    <rPh sb="0" eb="2">
      <t>モンブ</t>
    </rPh>
    <rPh sb="2" eb="4">
      <t>カガク</t>
    </rPh>
    <rPh sb="4" eb="5">
      <t>ショウ</t>
    </rPh>
    <rPh sb="6" eb="7">
      <t>シメ</t>
    </rPh>
    <rPh sb="8" eb="10">
      <t>ナイヨウ</t>
    </rPh>
    <phoneticPr fontId="10"/>
  </si>
  <si>
    <t>主　な　研　修　内　容</t>
    <rPh sb="0" eb="1">
      <t>オモ</t>
    </rPh>
    <rPh sb="4" eb="5">
      <t>ケン</t>
    </rPh>
    <rPh sb="6" eb="7">
      <t>オサム</t>
    </rPh>
    <rPh sb="8" eb="9">
      <t>ナイ</t>
    </rPh>
    <rPh sb="10" eb="11">
      <t>カタチ</t>
    </rPh>
    <phoneticPr fontId="10"/>
  </si>
  <si>
    <t>Ａ基礎的素養</t>
    <rPh sb="1" eb="6">
      <t>キソ</t>
    </rPh>
    <phoneticPr fontId="10"/>
  </si>
  <si>
    <t>教職員の使命・服務・接遇</t>
    <phoneticPr fontId="10"/>
  </si>
  <si>
    <t>教員研修と教員としての生き方在り方</t>
    <phoneticPr fontId="10"/>
  </si>
  <si>
    <t>・初任校研修の進め方</t>
    <rPh sb="1" eb="3">
      <t>ショニン</t>
    </rPh>
    <rPh sb="3" eb="4">
      <t>コウ</t>
    </rPh>
    <rPh sb="4" eb="6">
      <t>ケンシュウ</t>
    </rPh>
    <rPh sb="7" eb="8">
      <t>スス</t>
    </rPh>
    <rPh sb="9" eb="10">
      <t>カタ</t>
    </rPh>
    <phoneticPr fontId="10"/>
  </si>
  <si>
    <t>・教員としての心構え</t>
    <phoneticPr fontId="10"/>
  </si>
  <si>
    <t>・教職観の涵養</t>
    <phoneticPr fontId="10"/>
  </si>
  <si>
    <t>・研修と自己成長</t>
    <phoneticPr fontId="10"/>
  </si>
  <si>
    <t>・校内研修・研究への参画</t>
    <phoneticPr fontId="10"/>
  </si>
  <si>
    <t>教員の勤務と公務員としての在り方</t>
    <phoneticPr fontId="10"/>
  </si>
  <si>
    <t>・教育職員の身分と使命　</t>
    <phoneticPr fontId="10"/>
  </si>
  <si>
    <t>・教育公務員の勤務と給与　・県費負担教職員制度</t>
    <phoneticPr fontId="10"/>
  </si>
  <si>
    <t>・人事異動の意義　</t>
    <phoneticPr fontId="10"/>
  </si>
  <si>
    <t>教育行政の重点及び学校の教育目標・教育課程</t>
    <phoneticPr fontId="10"/>
  </si>
  <si>
    <t>公教育の役割と諸課題の解決に向けた取組</t>
    <phoneticPr fontId="10"/>
  </si>
  <si>
    <t>・学校教育において公教育の使命を果たす教員</t>
    <phoneticPr fontId="10"/>
  </si>
  <si>
    <t>・教育改革の背景と学校教育の改善・充実</t>
    <phoneticPr fontId="10"/>
  </si>
  <si>
    <t>・教育基本法等に示された目的と学校教育目標との関連</t>
  </si>
  <si>
    <t>・教育施策の達成目標と学校の取組</t>
    <phoneticPr fontId="10"/>
  </si>
  <si>
    <t>学習指導要領と教育課程の編成</t>
    <phoneticPr fontId="10"/>
  </si>
  <si>
    <t>・学習指導要領の法的位置　・学習指導要領の基準性</t>
    <phoneticPr fontId="10"/>
  </si>
  <si>
    <t>学校教育目標の具現化に向た取組</t>
    <phoneticPr fontId="10"/>
  </si>
  <si>
    <t>・学校教育目標設定の背景と課題</t>
  </si>
  <si>
    <t>・学校経営の目標や方針等との関連</t>
  </si>
  <si>
    <t>・学校教育目標を具現化する指導計画の在り方</t>
  </si>
  <si>
    <t>・学校教育目標と学年・学級並びに教科等の目標</t>
  </si>
  <si>
    <t>・教育目標,実施,評価,新たな目標のサイクル</t>
    <phoneticPr fontId="10"/>
  </si>
  <si>
    <t>・学習指導要領と教育課程の編成</t>
    <rPh sb="1" eb="3">
      <t>ガクシュウ</t>
    </rPh>
    <rPh sb="3" eb="5">
      <t>シドウ</t>
    </rPh>
    <rPh sb="5" eb="7">
      <t>ヨウリョウ</t>
    </rPh>
    <rPh sb="8" eb="10">
      <t>キョウイク</t>
    </rPh>
    <rPh sb="10" eb="12">
      <t>カテイ</t>
    </rPh>
    <rPh sb="13" eb="15">
      <t>ヘンセイ</t>
    </rPh>
    <phoneticPr fontId="10"/>
  </si>
  <si>
    <t>指導要録の記入と取扱い</t>
    <phoneticPr fontId="10"/>
  </si>
  <si>
    <t>・成績等に関わる諸表簿の作成などの学級事務，管理の仕方や記入上の留意点</t>
    <rPh sb="5" eb="6">
      <t>カカ</t>
    </rPh>
    <phoneticPr fontId="10"/>
  </si>
  <si>
    <t>学校教育と校務分掌組織</t>
    <phoneticPr fontId="10"/>
  </si>
  <si>
    <t>学校の組織運営</t>
    <phoneticPr fontId="10"/>
  </si>
  <si>
    <t>・学校教育目標の具現化に向けた校内組織の在り方</t>
  </si>
  <si>
    <t>保健指導の進め方</t>
    <phoneticPr fontId="10"/>
  </si>
  <si>
    <t>・学校保健, 安全指導の意義とねらいや内容と進め方</t>
    <phoneticPr fontId="10"/>
  </si>
  <si>
    <t>・学校の危機管理と組織的対応</t>
    <phoneticPr fontId="10"/>
  </si>
  <si>
    <t>ＰＴＡの組織と運営</t>
    <phoneticPr fontId="10"/>
  </si>
  <si>
    <t>・ＰＴＡ組織と運営への参画</t>
    <phoneticPr fontId="10"/>
  </si>
  <si>
    <t>地域との連携</t>
    <phoneticPr fontId="10"/>
  </si>
  <si>
    <t>・家庭教育等の現状と学校教育の果たす役割</t>
    <phoneticPr fontId="10"/>
  </si>
  <si>
    <t>・教育の国際化の意義　・国際社会の課題への対応</t>
    <phoneticPr fontId="10"/>
  </si>
  <si>
    <t>食に関する指導の進め方，給食指導等の進め方</t>
    <phoneticPr fontId="10"/>
  </si>
  <si>
    <t>・食に関する指導の進め方</t>
    <phoneticPr fontId="10"/>
  </si>
  <si>
    <t>人権教育の在り方</t>
    <rPh sb="5" eb="6">
      <t>ア</t>
    </rPh>
    <rPh sb="7" eb="8">
      <t>カタ</t>
    </rPh>
    <phoneticPr fontId="10"/>
  </si>
  <si>
    <t>・人権尊重の理念</t>
    <rPh sb="1" eb="3">
      <t>ジンケン</t>
    </rPh>
    <rPh sb="3" eb="5">
      <t>ソンチョウ</t>
    </rPh>
    <rPh sb="6" eb="8">
      <t>リネン</t>
    </rPh>
    <phoneticPr fontId="10"/>
  </si>
  <si>
    <t>・人権教育の推進方策</t>
    <rPh sb="6" eb="8">
      <t>スイシン</t>
    </rPh>
    <rPh sb="8" eb="10">
      <t>ホウサク</t>
    </rPh>
    <phoneticPr fontId="10"/>
  </si>
  <si>
    <t>環境教育の進め方</t>
    <phoneticPr fontId="10"/>
  </si>
  <si>
    <t>・環境教育の意義と役割　・各教科等における環境教育の指導</t>
    <phoneticPr fontId="10"/>
  </si>
  <si>
    <t>教育課題の解決に向けた取組</t>
  </si>
  <si>
    <t>・教育の情報化の意義　・情報社会の課題への対応
・情報モラルの育成</t>
    <rPh sb="25" eb="27">
      <t>ジョウホウ</t>
    </rPh>
    <rPh sb="31" eb="33">
      <t>イクセイ</t>
    </rPh>
    <phoneticPr fontId="10"/>
  </si>
  <si>
    <t>・郷土素材の教材化に向けた具体的な取組，授業における実践</t>
    <phoneticPr fontId="10"/>
  </si>
  <si>
    <t>特別支援教育の進め方</t>
    <rPh sb="7" eb="8">
      <t>スス</t>
    </rPh>
    <rPh sb="9" eb="10">
      <t>カタ</t>
    </rPh>
    <phoneticPr fontId="10"/>
  </si>
  <si>
    <t>特別支援教育の制度と具体的な取組</t>
    <phoneticPr fontId="10"/>
  </si>
  <si>
    <t>・特別支援教育体制の整備と活用</t>
    <phoneticPr fontId="10"/>
  </si>
  <si>
    <t>体験的活動の意義と実際</t>
    <phoneticPr fontId="10"/>
  </si>
  <si>
    <t>教育機関や企業等における体験を通した研修</t>
    <phoneticPr fontId="10"/>
  </si>
  <si>
    <t>・社会体験・自然体験活動のねらいや内容と進め方</t>
    <rPh sb="1" eb="3">
      <t>シャカイ</t>
    </rPh>
    <rPh sb="3" eb="5">
      <t>タイケン</t>
    </rPh>
    <rPh sb="6" eb="8">
      <t>シゼン</t>
    </rPh>
    <rPh sb="8" eb="10">
      <t>タイケン</t>
    </rPh>
    <rPh sb="10" eb="12">
      <t>カツドウ</t>
    </rPh>
    <rPh sb="17" eb="19">
      <t>ナイヨウ</t>
    </rPh>
    <rPh sb="20" eb="21">
      <t>スス</t>
    </rPh>
    <rPh sb="22" eb="23">
      <t>カタ</t>
    </rPh>
    <phoneticPr fontId="10"/>
  </si>
  <si>
    <t>１年間の研修の反省と評価</t>
    <phoneticPr fontId="10"/>
  </si>
  <si>
    <t>研修の総括</t>
    <phoneticPr fontId="10"/>
  </si>
  <si>
    <t>・１年間の研修の反省と評価</t>
    <phoneticPr fontId="10"/>
  </si>
  <si>
    <t>Ｂ　学級経営</t>
    <rPh sb="2" eb="6">
      <t>ガケ</t>
    </rPh>
    <phoneticPr fontId="10"/>
  </si>
  <si>
    <t>生徒理解と学級経営</t>
    <rPh sb="0" eb="2">
      <t>セイト</t>
    </rPh>
    <phoneticPr fontId="10"/>
  </si>
  <si>
    <t>学級経営の意義</t>
    <phoneticPr fontId="10"/>
  </si>
  <si>
    <t>・学級経営の内容と果たす役割</t>
    <phoneticPr fontId="10"/>
  </si>
  <si>
    <t>・学級経営と学年経営</t>
    <phoneticPr fontId="10"/>
  </si>
  <si>
    <t>・学級の組織づくり</t>
    <phoneticPr fontId="10"/>
  </si>
  <si>
    <t>・教室環境づくり</t>
    <phoneticPr fontId="10"/>
  </si>
  <si>
    <t>・生徒による活動の運営</t>
    <phoneticPr fontId="10"/>
  </si>
  <si>
    <t>・生徒との関わり方</t>
    <rPh sb="5" eb="6">
      <t>カカ</t>
    </rPh>
    <phoneticPr fontId="10"/>
  </si>
  <si>
    <t>・学級集団づくり</t>
    <phoneticPr fontId="10"/>
  </si>
  <si>
    <t>・日常の指導</t>
    <phoneticPr fontId="10"/>
  </si>
  <si>
    <t>１年間の学級経営の反省と評価</t>
    <phoneticPr fontId="10"/>
  </si>
  <si>
    <t>学級経営の実際と工夫</t>
    <phoneticPr fontId="10"/>
  </si>
  <si>
    <t>・学級経営案の作成と活用</t>
    <phoneticPr fontId="10"/>
  </si>
  <si>
    <t>保護者との接し方</t>
    <phoneticPr fontId="10"/>
  </si>
  <si>
    <t>保護者と連携を図った学級経営</t>
    <phoneticPr fontId="10"/>
  </si>
  <si>
    <t>・保護者との関わり方</t>
    <rPh sb="6" eb="7">
      <t>カカ</t>
    </rPh>
    <rPh sb="9" eb="10">
      <t>カタ</t>
    </rPh>
    <phoneticPr fontId="10"/>
  </si>
  <si>
    <t>・学級通信の役割と作成の仕方</t>
    <rPh sb="6" eb="8">
      <t>ヤクワリ</t>
    </rPh>
    <rPh sb="9" eb="11">
      <t>サクセイ</t>
    </rPh>
    <rPh sb="12" eb="14">
      <t>シカタ</t>
    </rPh>
    <phoneticPr fontId="10"/>
  </si>
  <si>
    <t>・授業参観と保護者会</t>
    <phoneticPr fontId="10"/>
  </si>
  <si>
    <t>年度当初の学級事務の進め方</t>
    <rPh sb="0" eb="2">
      <t>ネンド</t>
    </rPh>
    <rPh sb="2" eb="4">
      <t>トウショ</t>
    </rPh>
    <phoneticPr fontId="10"/>
  </si>
  <si>
    <t>学級事務の処理</t>
    <phoneticPr fontId="10"/>
  </si>
  <si>
    <t>・年度当初，各学期当初の学級事務</t>
    <phoneticPr fontId="10"/>
  </si>
  <si>
    <t>年度末の学級事務の進め方</t>
    <phoneticPr fontId="10"/>
  </si>
  <si>
    <t>・各学期末，年度末の学級事務</t>
    <phoneticPr fontId="10"/>
  </si>
  <si>
    <t>Ｃ　教科指導</t>
    <rPh sb="2" eb="6">
      <t>キシ</t>
    </rPh>
    <phoneticPr fontId="10"/>
  </si>
  <si>
    <t>授業の進め方</t>
    <rPh sb="0" eb="2">
      <t>ジュギョウ</t>
    </rPh>
    <rPh sb="3" eb="4">
      <t>スス</t>
    </rPh>
    <rPh sb="5" eb="6">
      <t>カタ</t>
    </rPh>
    <phoneticPr fontId="10"/>
  </si>
  <si>
    <t>・授業の進め方</t>
    <phoneticPr fontId="10"/>
  </si>
  <si>
    <t>教科指導の基礎技術</t>
    <rPh sb="0" eb="2">
      <t>キョウカ</t>
    </rPh>
    <rPh sb="2" eb="4">
      <t>シドウ</t>
    </rPh>
    <rPh sb="5" eb="7">
      <t>キソ</t>
    </rPh>
    <rPh sb="7" eb="9">
      <t>ギジュツ</t>
    </rPh>
    <phoneticPr fontId="10"/>
  </si>
  <si>
    <t>基礎技術に関する研修</t>
    <phoneticPr fontId="10"/>
  </si>
  <si>
    <t>・生徒理解に関する技術</t>
    <phoneticPr fontId="10"/>
  </si>
  <si>
    <t>・話し方に関する技術</t>
  </si>
  <si>
    <t>・聞き方に関する技術</t>
  </si>
  <si>
    <t>・書き方に関する技術</t>
  </si>
  <si>
    <t>・授業構成の工夫</t>
    <phoneticPr fontId="10"/>
  </si>
  <si>
    <t>・学習形態の工夫</t>
    <phoneticPr fontId="10"/>
  </si>
  <si>
    <t>・学び方の工夫</t>
    <phoneticPr fontId="10"/>
  </si>
  <si>
    <t>・一斉指導の効果</t>
  </si>
  <si>
    <t>・グループ学習の効果</t>
  </si>
  <si>
    <t>１年間の教科指導の反省と評価</t>
    <phoneticPr fontId="10"/>
  </si>
  <si>
    <t>・１年間の教科指導の反省と評価，具体的な改善策と次年度の目標</t>
    <phoneticPr fontId="10"/>
  </si>
  <si>
    <t>個に応じた学習指導の進め方</t>
    <phoneticPr fontId="10"/>
  </si>
  <si>
    <t>・発問の仕方　・指名の仕方　・話し方</t>
    <phoneticPr fontId="10"/>
  </si>
  <si>
    <t>・板書の工夫　・資料の活用　・ノートの取らせ方，利用の仕方</t>
    <rPh sb="19" eb="20">
      <t>ト</t>
    </rPh>
    <phoneticPr fontId="10"/>
  </si>
  <si>
    <t>・生徒の反応の捉え方　・机間指導の実際</t>
    <rPh sb="1" eb="3">
      <t>セイト</t>
    </rPh>
    <rPh sb="7" eb="8">
      <t>トラ</t>
    </rPh>
    <rPh sb="17" eb="19">
      <t>ジッサイ</t>
    </rPh>
    <phoneticPr fontId="10"/>
  </si>
  <si>
    <t>・個別学習の意義</t>
  </si>
  <si>
    <t>・個に応じた指導の在り方</t>
  </si>
  <si>
    <t>・ＩＣＴの活用</t>
    <rPh sb="5" eb="7">
      <t>カツヨウ</t>
    </rPh>
    <phoneticPr fontId="10"/>
  </si>
  <si>
    <t>授業参観(1)［教科］</t>
    <rPh sb="8" eb="10">
      <t>キョウカ</t>
    </rPh>
    <phoneticPr fontId="10"/>
  </si>
  <si>
    <t>・指導案の書き方や内容に関する参観前の視点</t>
  </si>
  <si>
    <t>・授業の雰囲気づくりに関する観察視点</t>
  </si>
  <si>
    <t>・１時間や単元全体の授業構成に関する参観視点</t>
  </si>
  <si>
    <t>・課題設定と評価の仕方に関する参観視点</t>
  </si>
  <si>
    <t>・教材教具の使用や学習の場の工夫に関する参観視点</t>
  </si>
  <si>
    <t>・グループ学習に関する参観視点</t>
  </si>
  <si>
    <t>・各教科ごとのねらいや学習の進め方に関する参観視点</t>
  </si>
  <si>
    <t>・授業形態に関する参観視点</t>
  </si>
  <si>
    <t>・教科等の関連に関する参観視点</t>
    <rPh sb="3" eb="4">
      <t>トウ</t>
    </rPh>
    <phoneticPr fontId="10"/>
  </si>
  <si>
    <t>・授業設計の基礎</t>
  </si>
  <si>
    <t>・自己課題の把握と年間計画の作成</t>
    <phoneticPr fontId="10"/>
  </si>
  <si>
    <t>・授業研究における基礎的要素の把握</t>
    <phoneticPr fontId="10"/>
  </si>
  <si>
    <t>・ねらいの設定と授業のまとめの工夫</t>
    <phoneticPr fontId="10"/>
  </si>
  <si>
    <t>・生徒の意欲を引き出す発問等の工夫</t>
    <phoneticPr fontId="10"/>
  </si>
  <si>
    <t>・ティーム・ティーチングによる複数指導体制の工夫</t>
    <rPh sb="15" eb="17">
      <t>フクスウ</t>
    </rPh>
    <rPh sb="17" eb="19">
      <t>シドウ</t>
    </rPh>
    <rPh sb="19" eb="21">
      <t>タイセイ</t>
    </rPh>
    <phoneticPr fontId="10"/>
  </si>
  <si>
    <t>・少人数指導や習熟度別授業の工夫</t>
    <phoneticPr fontId="10"/>
  </si>
  <si>
    <t>・教科等の関連指導の工夫</t>
    <rPh sb="3" eb="4">
      <t>トウ</t>
    </rPh>
    <phoneticPr fontId="10"/>
  </si>
  <si>
    <t>・指導案の作成の仕方　・指導に基づく細案の立て方</t>
    <phoneticPr fontId="10"/>
  </si>
  <si>
    <t>・授業の反省と評価</t>
    <phoneticPr fontId="10"/>
  </si>
  <si>
    <t>・教材の収集・選択・分析の方法</t>
  </si>
  <si>
    <t>教科指導と教育機器の活用</t>
    <rPh sb="0" eb="2">
      <t>キョウカ</t>
    </rPh>
    <rPh sb="2" eb="4">
      <t>シドウ</t>
    </rPh>
    <rPh sb="5" eb="7">
      <t>キョウイク</t>
    </rPh>
    <rPh sb="7" eb="9">
      <t>キキ</t>
    </rPh>
    <rPh sb="10" eb="12">
      <t>カツヨウ</t>
    </rPh>
    <phoneticPr fontId="10"/>
  </si>
  <si>
    <t>・教材の効果的な提示，学習場面に応じた教育機器の活用</t>
  </si>
  <si>
    <t>評価問題の作成の仕方</t>
    <rPh sb="0" eb="2">
      <t>ヒョウカ</t>
    </rPh>
    <rPh sb="2" eb="4">
      <t>モンダイ</t>
    </rPh>
    <rPh sb="5" eb="7">
      <t>サクセイ</t>
    </rPh>
    <rPh sb="8" eb="10">
      <t>シカタ</t>
    </rPh>
    <phoneticPr fontId="10"/>
  </si>
  <si>
    <t>・授業の診断と記録の分析</t>
    <phoneticPr fontId="10"/>
  </si>
  <si>
    <t>・テストの作成の仕方　・評価の仕方と指導への生かし方</t>
    <phoneticPr fontId="10"/>
  </si>
  <si>
    <t>年間指導計画と学習指導案</t>
    <phoneticPr fontId="10"/>
  </si>
  <si>
    <t>授業の進め方に関する研修</t>
    <phoneticPr fontId="10"/>
  </si>
  <si>
    <t>・各教科等，相互の関連</t>
    <rPh sb="4" eb="5">
      <t>トウ</t>
    </rPh>
    <phoneticPr fontId="10"/>
  </si>
  <si>
    <t>・年間指導計画と週案</t>
    <rPh sb="1" eb="3">
      <t>ネンカン</t>
    </rPh>
    <rPh sb="3" eb="5">
      <t>シドウ</t>
    </rPh>
    <rPh sb="5" eb="7">
      <t>ケイカク</t>
    </rPh>
    <rPh sb="8" eb="9">
      <t>シュウ</t>
    </rPh>
    <rPh sb="9" eb="10">
      <t>アン</t>
    </rPh>
    <phoneticPr fontId="10"/>
  </si>
  <si>
    <t>・学習指導要領と教科書</t>
  </si>
  <si>
    <t>・年間指導計画の作成</t>
    <phoneticPr fontId="10"/>
  </si>
  <si>
    <t>学習指導の評価と通知表</t>
    <phoneticPr fontId="10"/>
  </si>
  <si>
    <t>・指導と評価の一体化</t>
  </si>
  <si>
    <t>・通知表の記入の仕方</t>
    <rPh sb="1" eb="4">
      <t>ツウチヒョウ</t>
    </rPh>
    <phoneticPr fontId="10"/>
  </si>
  <si>
    <t>・教育評価の在り方</t>
    <phoneticPr fontId="10"/>
  </si>
  <si>
    <t>・指導に生かす評価</t>
    <phoneticPr fontId="10"/>
  </si>
  <si>
    <t>・評価の実践</t>
  </si>
  <si>
    <t>教材研究の方法とその実際</t>
    <phoneticPr fontId="10"/>
  </si>
  <si>
    <t>・教材化の工夫</t>
  </si>
  <si>
    <t>・教材の系統性</t>
  </si>
  <si>
    <t>・教材の組立て</t>
    <phoneticPr fontId="10"/>
  </si>
  <si>
    <t>・学習指導案の作成</t>
  </si>
  <si>
    <t>・教材に応じた発問</t>
  </si>
  <si>
    <t>・自作教材の作成</t>
  </si>
  <si>
    <t>Ｄ道徳</t>
    <rPh sb="1" eb="3">
      <t>ド</t>
    </rPh>
    <phoneticPr fontId="10"/>
  </si>
  <si>
    <t>道徳教育の進め方</t>
    <phoneticPr fontId="10"/>
  </si>
  <si>
    <t>道徳教育の基礎的理解に関する研修</t>
    <phoneticPr fontId="10"/>
  </si>
  <si>
    <t>・全教育活動と道徳教育の関連　　　　　　　　　　　　　　　　</t>
    <rPh sb="1" eb="2">
      <t>ゼン</t>
    </rPh>
    <rPh sb="4" eb="6">
      <t>カツドウ</t>
    </rPh>
    <phoneticPr fontId="10"/>
  </si>
  <si>
    <t>・道徳教育目標のもつ課題</t>
    <phoneticPr fontId="10"/>
  </si>
  <si>
    <t>・道徳教育の基本方針を具体化する方法</t>
    <phoneticPr fontId="10"/>
  </si>
  <si>
    <t>・道徳教育の諸計画の具体的内容</t>
    <phoneticPr fontId="10"/>
  </si>
  <si>
    <t>・日常指導の中での道徳教育の在り方　　　　　　　　　　　　</t>
    <phoneticPr fontId="10"/>
  </si>
  <si>
    <t>・多様な展開の創意工夫</t>
    <phoneticPr fontId="10"/>
  </si>
  <si>
    <t>・授業構成，展開の工夫，雰囲気づくりなどの参観視点</t>
    <phoneticPr fontId="10"/>
  </si>
  <si>
    <t>・計画作成，修正の仕方</t>
    <phoneticPr fontId="10"/>
  </si>
  <si>
    <t>・各教科等での道徳教育</t>
  </si>
  <si>
    <t>・道徳科の評価の多様な方法</t>
    <rPh sb="3" eb="4">
      <t>カ</t>
    </rPh>
    <phoneticPr fontId="10"/>
  </si>
  <si>
    <t>・道徳科授業研究における基礎的要素と自己課題　　　　</t>
    <rPh sb="3" eb="4">
      <t>カ</t>
    </rPh>
    <phoneticPr fontId="10"/>
  </si>
  <si>
    <t>研究授業等(2)［道徳科］</t>
    <rPh sb="9" eb="11">
      <t>ドウトク</t>
    </rPh>
    <rPh sb="11" eb="12">
      <t>カ</t>
    </rPh>
    <phoneticPr fontId="10"/>
  </si>
  <si>
    <t>道徳の時間の指導に関する研修</t>
    <phoneticPr fontId="10"/>
  </si>
  <si>
    <t>・主題構想の進め方　　　　　　　</t>
    <phoneticPr fontId="10"/>
  </si>
  <si>
    <t>・資料研究や分析の仕方</t>
  </si>
  <si>
    <t>・道徳科学習指導案の作成の仕方　　　　　　　　　　　　</t>
    <rPh sb="3" eb="4">
      <t>カ</t>
    </rPh>
    <phoneticPr fontId="10"/>
  </si>
  <si>
    <t>・道徳科の評価の意味　　　</t>
    <rPh sb="3" eb="4">
      <t>カ</t>
    </rPh>
    <phoneticPr fontId="10"/>
  </si>
  <si>
    <t>・授業構成や活動の全体的な工夫</t>
    <phoneticPr fontId="10"/>
  </si>
  <si>
    <t>・発問や生徒の学び方，学習形態等の工夫　　　　　　</t>
    <phoneticPr fontId="10"/>
  </si>
  <si>
    <t>・指導体制や他教科等との関連的指導の工夫</t>
    <phoneticPr fontId="10"/>
  </si>
  <si>
    <t>Ｅ　特別活動</t>
    <rPh sb="2" eb="6">
      <t>トク</t>
    </rPh>
    <phoneticPr fontId="10"/>
  </si>
  <si>
    <t>特別活動の進め方</t>
    <phoneticPr fontId="10"/>
  </si>
  <si>
    <t>特別活動の教育的意義</t>
    <phoneticPr fontId="10"/>
  </si>
  <si>
    <t>・特別活動の目標　・特別活動の内容</t>
    <phoneticPr fontId="10"/>
  </si>
  <si>
    <t>・特別活動の特質</t>
    <phoneticPr fontId="10"/>
  </si>
  <si>
    <t>・ガイダンスの機能と教育相談の充実</t>
    <phoneticPr fontId="10"/>
  </si>
  <si>
    <t>児童会活動、クラブ活動、学校行事の指導と評価の工夫改善</t>
  </si>
  <si>
    <t>・集会の活動の指導と評価の工夫</t>
    <phoneticPr fontId="10"/>
  </si>
  <si>
    <t>・生徒会活動</t>
    <phoneticPr fontId="10"/>
  </si>
  <si>
    <t>・学校行事</t>
    <phoneticPr fontId="10"/>
  </si>
  <si>
    <t>・集団宿泊体験</t>
    <phoneticPr fontId="10"/>
  </si>
  <si>
    <t>特別活動の指導計画と授業の実際</t>
    <phoneticPr fontId="10"/>
  </si>
  <si>
    <t>・全体の指導計画と年間指導計画</t>
    <phoneticPr fontId="10"/>
  </si>
  <si>
    <t>・学級活動の指導計画の作成と授業の実際</t>
    <phoneticPr fontId="10"/>
  </si>
  <si>
    <t>・係の活動の指導と評価の工夫</t>
    <phoneticPr fontId="10"/>
  </si>
  <si>
    <t>学級活動の指導と評価の工夫改善</t>
    <rPh sb="0" eb="2">
      <t>ガッキュウ</t>
    </rPh>
    <rPh sb="2" eb="4">
      <t>カツドウ</t>
    </rPh>
    <rPh sb="5" eb="7">
      <t>シドウ</t>
    </rPh>
    <rPh sb="8" eb="10">
      <t>ヒョウカ</t>
    </rPh>
    <rPh sb="11" eb="13">
      <t>クフウ</t>
    </rPh>
    <rPh sb="13" eb="15">
      <t>カイゼン</t>
    </rPh>
    <phoneticPr fontId="10"/>
  </si>
  <si>
    <t>・学級活動の指導と評価の工夫</t>
    <phoneticPr fontId="10"/>
  </si>
  <si>
    <t>・計画委員会の指導と評価の工夫</t>
    <phoneticPr fontId="10"/>
  </si>
  <si>
    <t>Ｆ生徒指導　・　キャリア教育</t>
    <rPh sb="1" eb="3">
      <t>セイト</t>
    </rPh>
    <rPh sb="3" eb="5">
      <t>シドウ</t>
    </rPh>
    <rPh sb="12" eb="14">
      <t>キョウイク</t>
    </rPh>
    <phoneticPr fontId="10"/>
  </si>
  <si>
    <t>学校における生徒指導体制</t>
    <rPh sb="10" eb="12">
      <t>タイセイ</t>
    </rPh>
    <phoneticPr fontId="10"/>
  </si>
  <si>
    <t>・生徒指導の意義</t>
    <phoneticPr fontId="10"/>
  </si>
  <si>
    <t>・学校における生徒指導体制</t>
    <rPh sb="11" eb="13">
      <t>タイセイ</t>
    </rPh>
    <phoneticPr fontId="10"/>
  </si>
  <si>
    <t>・生徒指導の反省と評価　　　　</t>
    <phoneticPr fontId="10"/>
  </si>
  <si>
    <t>・社会奉仕体験活動等,体験活動の意義と進め方</t>
    <phoneticPr fontId="10"/>
  </si>
  <si>
    <t>・教員と生徒，生徒同士の人間関係づくり</t>
    <phoneticPr fontId="10"/>
  </si>
  <si>
    <t>問題行動に関する事例研究</t>
    <phoneticPr fontId="10"/>
  </si>
  <si>
    <t>・問題行動等に関する事例研究</t>
    <phoneticPr fontId="10"/>
  </si>
  <si>
    <t>いじめ・不登校への対応</t>
    <phoneticPr fontId="10"/>
  </si>
  <si>
    <t>・生徒の健全育成の取組，「県いじめ防止基本方針」に基づく具体的取組</t>
    <rPh sb="1" eb="3">
      <t>セイト</t>
    </rPh>
    <rPh sb="13" eb="14">
      <t>ケン</t>
    </rPh>
    <rPh sb="17" eb="19">
      <t>ボウシ</t>
    </rPh>
    <rPh sb="19" eb="21">
      <t>キホン</t>
    </rPh>
    <rPh sb="21" eb="23">
      <t>ホウシン</t>
    </rPh>
    <rPh sb="25" eb="26">
      <t>モト</t>
    </rPh>
    <rPh sb="28" eb="31">
      <t>グタイテキ</t>
    </rPh>
    <rPh sb="31" eb="33">
      <t>トリクミ</t>
    </rPh>
    <phoneticPr fontId="10"/>
  </si>
  <si>
    <t>・生徒の褒め方・叱り方</t>
    <rPh sb="1" eb="3">
      <t>セイト</t>
    </rPh>
    <rPh sb="4" eb="5">
      <t>ホ</t>
    </rPh>
    <rPh sb="6" eb="7">
      <t>カタ</t>
    </rPh>
    <rPh sb="8" eb="9">
      <t>シカ</t>
    </rPh>
    <phoneticPr fontId="10"/>
  </si>
  <si>
    <t>・生徒理解の内容と方法</t>
    <phoneticPr fontId="10"/>
  </si>
  <si>
    <t>キャリア教育の意義と実際</t>
    <rPh sb="4" eb="6">
      <t>キョウイク</t>
    </rPh>
    <phoneticPr fontId="10"/>
  </si>
  <si>
    <t>進路指導</t>
    <phoneticPr fontId="10"/>
  </si>
  <si>
    <t>・キャリア教育の意義</t>
    <phoneticPr fontId="10"/>
  </si>
  <si>
    <t>・キャリア教育の展開と事例研究</t>
    <phoneticPr fontId="10"/>
  </si>
  <si>
    <t>・進路情報の収集と活用</t>
    <phoneticPr fontId="10"/>
  </si>
  <si>
    <t>・職業や進路に関わる啓発的な体験活動の指導の実際</t>
    <phoneticPr fontId="10"/>
  </si>
  <si>
    <t>・学校におけるキャリア教育</t>
    <phoneticPr fontId="10"/>
  </si>
  <si>
    <t>・家庭・地域や関係機関との連携</t>
    <phoneticPr fontId="10"/>
  </si>
  <si>
    <t>・キャリア教育の反省と評価</t>
    <phoneticPr fontId="10"/>
  </si>
  <si>
    <t>Ｇ総合的な学習の時間</t>
    <rPh sb="1" eb="10">
      <t>ソガ</t>
    </rPh>
    <phoneticPr fontId="10"/>
  </si>
  <si>
    <t>総合的な学習の時間の進め方</t>
    <phoneticPr fontId="10"/>
  </si>
  <si>
    <t>趣旨・ねらいに関する研修</t>
    <phoneticPr fontId="10"/>
  </si>
  <si>
    <t>・総合的な学習の時間の趣旨</t>
    <phoneticPr fontId="10"/>
  </si>
  <si>
    <t>全体計画の作成に関する　研修</t>
    <phoneticPr fontId="10"/>
  </si>
  <si>
    <t>・総合的な学習の時間のねらい</t>
    <phoneticPr fontId="10"/>
  </si>
  <si>
    <t>学習活動の進め方に関する研修</t>
    <phoneticPr fontId="10"/>
  </si>
  <si>
    <t>・総合的な学習の時間の全体計画</t>
    <phoneticPr fontId="10"/>
  </si>
  <si>
    <t>・教師の適切な指導による学習活動の展開</t>
  </si>
  <si>
    <t>・体験的・問題解決的な学習の仕方</t>
    <phoneticPr fontId="10"/>
  </si>
  <si>
    <t>・学習形態, 指導体制の工夫</t>
    <phoneticPr fontId="10"/>
  </si>
  <si>
    <t>・地域の多様な教育資源の積極的な活用の仕方</t>
  </si>
  <si>
    <t>・国際理解に関する学習の一環としての外国語会話等の学習活動の工夫</t>
  </si>
  <si>
    <t>評価に関する研修</t>
    <phoneticPr fontId="10"/>
  </si>
  <si>
    <t>・体験発表会　・プレゼンテーション資料の作成等</t>
    <phoneticPr fontId="10"/>
  </si>
  <si>
    <t>２年目課題研修の進め方</t>
    <rPh sb="1" eb="3">
      <t>ネンメ</t>
    </rPh>
    <rPh sb="3" eb="5">
      <t>カダイ</t>
    </rPh>
    <rPh sb="5" eb="7">
      <t>ケンシュウ</t>
    </rPh>
    <rPh sb="8" eb="9">
      <t>スス</t>
    </rPh>
    <rPh sb="10" eb="11">
      <t>カタ</t>
    </rPh>
    <phoneticPr fontId="10"/>
  </si>
  <si>
    <t>・２年目課題研修の研究主題づくり　・研修計画の作成と研修の進め方</t>
    <rPh sb="2" eb="4">
      <t>ネンメ</t>
    </rPh>
    <rPh sb="4" eb="6">
      <t>カダイ</t>
    </rPh>
    <rPh sb="6" eb="8">
      <t>ケンシュウ</t>
    </rPh>
    <rPh sb="9" eb="11">
      <t>ケンキュウ</t>
    </rPh>
    <rPh sb="11" eb="13">
      <t>シュダイ</t>
    </rPh>
    <rPh sb="18" eb="20">
      <t>ケンシュウ</t>
    </rPh>
    <rPh sb="20" eb="22">
      <t>ケイカク</t>
    </rPh>
    <rPh sb="23" eb="25">
      <t>サクセイ</t>
    </rPh>
    <rPh sb="26" eb="28">
      <t>ケンシュウ</t>
    </rPh>
    <rPh sb="29" eb="30">
      <t>スス</t>
    </rPh>
    <rPh sb="31" eb="32">
      <t>カタ</t>
    </rPh>
    <phoneticPr fontId="10"/>
  </si>
  <si>
    <t>一般指導</t>
    <rPh sb="0" eb="2">
      <t>イッパン</t>
    </rPh>
    <rPh sb="2" eb="4">
      <t>シドウ</t>
    </rPh>
    <phoneticPr fontId="3"/>
  </si>
  <si>
    <t>教科指導</t>
    <rPh sb="0" eb="2">
      <t>キョウカ</t>
    </rPh>
    <rPh sb="2" eb="4">
      <t>シドウ</t>
    </rPh>
    <phoneticPr fontId="3"/>
  </si>
  <si>
    <t>健康・体力つくりの指導</t>
    <phoneticPr fontId="10"/>
  </si>
  <si>
    <t>・健康・体力つくりの指導のねらいや内容と進め方</t>
    <rPh sb="1" eb="3">
      <t>ケンコウ</t>
    </rPh>
    <rPh sb="10" eb="12">
      <t>シドウ</t>
    </rPh>
    <rPh sb="20" eb="21">
      <t>スス</t>
    </rPh>
    <phoneticPr fontId="10"/>
  </si>
  <si>
    <t>健康・体力つくりの指導</t>
    <phoneticPr fontId="10"/>
  </si>
  <si>
    <t>〔　　　　〕</t>
    <phoneticPr fontId="3"/>
  </si>
  <si>
    <t>学 校 名〔　　　　　　立　　　　　　　　〕</t>
    <rPh sb="0" eb="1">
      <t>ガク</t>
    </rPh>
    <rPh sb="2" eb="3">
      <t>コウ</t>
    </rPh>
    <rPh sb="4" eb="5">
      <t>ナ</t>
    </rPh>
    <rPh sb="12" eb="13">
      <t>タチ</t>
    </rPh>
    <phoneticPr fontId="3"/>
  </si>
  <si>
    <t>初任者名〔　　　　　　　　〕</t>
    <rPh sb="0" eb="3">
      <t>ショニンシャ</t>
    </rPh>
    <rPh sb="3" eb="4">
      <t>メイ</t>
    </rPh>
    <phoneticPr fontId="3"/>
  </si>
  <si>
    <t>令和５年度フレッシュ研修(初任校研修)【１年目研修】校内における年間指導計画書</t>
    <rPh sb="0" eb="2">
      <t>レイワ</t>
    </rPh>
    <rPh sb="3" eb="5">
      <t>ネンド</t>
    </rPh>
    <rPh sb="10" eb="12">
      <t>ケンシュウ</t>
    </rPh>
    <rPh sb="13" eb="15">
      <t>ショニン</t>
    </rPh>
    <rPh sb="15" eb="16">
      <t>コウ</t>
    </rPh>
    <rPh sb="16" eb="18">
      <t>ケンシュウ</t>
    </rPh>
    <rPh sb="21" eb="23">
      <t>ネンメ</t>
    </rPh>
    <rPh sb="23" eb="25">
      <t>ケンシュウ</t>
    </rPh>
    <rPh sb="26" eb="28">
      <t>コウナイ</t>
    </rPh>
    <rPh sb="32" eb="34">
      <t>ネンカン</t>
    </rPh>
    <rPh sb="34" eb="36">
      <t>シドウ</t>
    </rPh>
    <rPh sb="36" eb="38">
      <t>ケイカク</t>
    </rPh>
    <rPh sb="38" eb="39">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</si>
</sst>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d"/>
    <numFmt numFmtId="177" formatCode="&quot;年間&quot;###&quot;時間&quot;"/>
    <numFmt numFmtId="178" formatCode="yyyy&quot;年&quot;"/>
    <numFmt numFmtId="179" formatCode="&quot;&quot;"/>
  </numFmts>
  <fonts count="39">
    <font>
      <sz val="10.5"/>
      <name val="ＭＳ 明朝"/>
      <family val="1"/>
      <charset val="128"/>
    </font>
    <font>
      <sz val="10.5"/>
      <name val="ＭＳ 明朝"/>
      <family val="1"/>
      <charset val="128"/>
    </font>
    <font>
      <sz val="10.5"/>
      <name val="ＭＳ 明朝"/>
      <family val="1"/>
      <charset val="128"/>
    </font>
    <font>
      <sz val="6"/>
      <name val="ＭＳ 明朝"/>
      <family val="1"/>
      <charset val="128"/>
    </font>
    <font>
      <sz val="11"/>
      <name val="ＭＳ 明朝"/>
      <family val="1"/>
      <charset val="128"/>
    </font>
    <font>
      <sz val="10"/>
      <name val="ＭＳ 明朝"/>
      <family val="1"/>
      <charset val="128"/>
    </font>
    <font>
      <sz val="9"/>
      <name val="ＭＳ 明朝"/>
      <family val="1"/>
      <charset val="128"/>
    </font>
    <font>
      <b/>
      <sz val="14"/>
      <name val="ＭＳ 明朝"/>
      <family val="1"/>
      <charset val="128"/>
    </font>
    <font>
      <sz val="10"/>
      <name val="ＭＳ Ｐゴシック"/>
      <family val="3"/>
      <charset val="128"/>
    </font>
    <font>
      <sz val="16"/>
      <name val="ＭＳ Ｐゴシック"/>
      <family val="3"/>
      <charset val="128"/>
    </font>
    <font>
      <sz val="6"/>
      <name val="ＭＳ Ｐゴシック"/>
      <family val="3"/>
      <charset val="128"/>
    </font>
    <font>
      <sz val="8"/>
      <name val="ＭＳ 明朝"/>
      <family val="1"/>
      <charset val="128"/>
    </font>
    <font>
      <sz val="5"/>
      <name val="ＭＳ 明朝"/>
      <family val="1"/>
      <charset val="128"/>
    </font>
    <font>
      <sz val="10.5"/>
      <color indexed="8"/>
      <name val="ＭＳ 明朝"/>
      <family val="1"/>
      <charset val="128"/>
    </font>
    <font>
      <sz val="10"/>
      <color indexed="8"/>
      <name val="ＭＳ 明朝"/>
      <family val="1"/>
      <charset val="128"/>
    </font>
    <font>
      <sz val="9"/>
      <color indexed="8"/>
      <name val="ＭＳ 明朝"/>
      <family val="1"/>
      <charset val="128"/>
    </font>
    <font>
      <sz val="6"/>
      <name val="ＭＳ Ｐ明朝"/>
      <family val="1"/>
      <charset val="128"/>
    </font>
    <font>
      <sz val="11"/>
      <name val="ＭＳ Ｐ明朝"/>
      <family val="1"/>
      <charset val="128"/>
    </font>
    <font>
      <sz val="11"/>
      <name val="ＭＳ Ｐゴシック"/>
      <family val="3"/>
      <charset val="128"/>
    </font>
    <font>
      <sz val="11"/>
      <name val="ＭＳ ゴシック"/>
      <family val="3"/>
      <charset val="128"/>
    </font>
    <font>
      <sz val="13.3"/>
      <name val="ＭＳ 明朝"/>
      <family val="1"/>
      <charset val="128"/>
    </font>
    <font>
      <sz val="7"/>
      <name val="ＭＳ 明朝"/>
      <family val="1"/>
      <charset val="128"/>
    </font>
    <font>
      <sz val="9"/>
      <name val="ＭＳ Ｐゴシック"/>
      <family val="3"/>
      <charset val="128"/>
    </font>
    <font>
      <sz val="8"/>
      <name val="ＭＳ Ｐゴシック"/>
      <family val="3"/>
      <charset val="128"/>
    </font>
    <font>
      <sz val="12"/>
      <name val="ＭＳ ゴシック"/>
      <family val="3"/>
      <charset val="128"/>
    </font>
    <font>
      <b/>
      <sz val="12"/>
      <name val="ＭＳ 明朝"/>
      <family val="1"/>
      <charset val="128"/>
    </font>
    <font>
      <sz val="18"/>
      <name val="ＭＳ 明朝"/>
      <family val="1"/>
      <charset val="128"/>
    </font>
    <font>
      <sz val="14"/>
      <name val="ＭＳ ゴシック"/>
      <family val="3"/>
      <charset val="128"/>
    </font>
    <font>
      <sz val="18"/>
      <name val="ＭＳ ゴシック"/>
      <family val="3"/>
      <charset val="128"/>
    </font>
    <font>
      <sz val="10"/>
      <name val="ＭＳ ゴシック"/>
      <family val="3"/>
      <charset val="128"/>
    </font>
    <font>
      <sz val="8"/>
      <name val="ＭＳ ゴシック"/>
      <family val="3"/>
      <charset val="128"/>
    </font>
    <font>
      <sz val="9"/>
      <color indexed="81"/>
      <name val="MS P ゴシック"/>
      <family val="3"/>
      <charset val="128"/>
    </font>
    <font>
      <sz val="16"/>
      <color theme="1"/>
      <name val="ＭＳ 明朝"/>
      <family val="1"/>
      <charset val="128"/>
    </font>
    <font>
      <sz val="14"/>
      <color theme="1"/>
      <name val="ＭＳ ゴシック"/>
      <family val="3"/>
      <charset val="128"/>
    </font>
    <font>
      <sz val="10"/>
      <color theme="1"/>
      <name val="ＭＳ ゴシック"/>
      <family val="3"/>
      <charset val="128"/>
    </font>
    <font>
      <sz val="11"/>
      <color theme="1"/>
      <name val="ＭＳ ゴシック"/>
      <family val="3"/>
      <charset val="128"/>
    </font>
    <font>
      <sz val="18"/>
      <color theme="1"/>
      <name val="ＭＳ ゴシック"/>
      <family val="3"/>
      <charset val="128"/>
    </font>
    <font>
      <sz val="12"/>
      <color theme="1"/>
      <name val="ＭＳ ゴシック"/>
      <family val="3"/>
      <charset val="128"/>
    </font>
    <font>
      <sz val="8"/>
      <color theme="1"/>
      <name val="ＭＳ ゴシック"/>
      <family val="3"/>
      <charset val="128"/>
    </font>
  </fonts>
  <fills count="2">
    <fill>
      <patternFill patternType="none"/>
    </fill>
    <fill>
      <patternFill patternType="gray125"/>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right style="thin">
        <color indexed="64"/>
      </right>
      <top style="thin">
        <color indexed="64"/>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top/>
      <bottom/>
      <diagonal/>
    </border>
  </borders>
  <cellStyleXfs count="5">
    <xf numFmtId="0" fontId="0" fillId="0" borderId="0">
      <alignment vertical="center"/>
    </xf>
    <xf numFmtId="6" fontId="2" fillId="0" borderId="0" applyFont="0" applyFill="0" applyBorder="0" applyAlignment="0" applyProtection="0">
      <alignment vertical="center"/>
    </xf>
    <xf numFmtId="0" fontId="18" fillId="0" borderId="0"/>
    <xf numFmtId="0" fontId="8" fillId="0" borderId="0">
      <alignment vertical="center"/>
    </xf>
    <xf numFmtId="0" fontId="1" fillId="0" borderId="0">
      <alignment vertical="center"/>
    </xf>
  </cellStyleXfs>
  <cellXfs count="364">
    <xf numFmtId="0" fontId="0" fillId="0" borderId="0" xfId="0">
      <alignment vertical="center"/>
    </xf>
    <xf numFmtId="0" fontId="5" fillId="0" borderId="0" xfId="0" applyFont="1">
      <alignment vertical="center"/>
    </xf>
    <xf numFmtId="0" fontId="5" fillId="0" borderId="0" xfId="0" applyFont="1" applyAlignment="1">
      <alignment horizontal="center" vertical="center" shrinkToFit="1"/>
    </xf>
    <xf numFmtId="0" fontId="7" fillId="0" borderId="0" xfId="0" applyFont="1" applyAlignment="1">
      <alignment horizontal="center" vertical="center"/>
    </xf>
    <xf numFmtId="0" fontId="5" fillId="0" borderId="0" xfId="0" applyFont="1" applyAlignment="1">
      <alignment vertical="center" shrinkToFit="1"/>
    </xf>
    <xf numFmtId="0" fontId="5" fillId="0" borderId="0" xfId="0" applyFont="1" applyAlignment="1">
      <alignment horizontal="left"/>
    </xf>
    <xf numFmtId="0" fontId="5" fillId="0" borderId="0" xfId="0" applyFont="1" applyBorder="1" applyAlignment="1">
      <alignment horizontal="left"/>
    </xf>
    <xf numFmtId="0" fontId="8" fillId="0" borderId="0" xfId="0" applyFont="1" applyAlignment="1">
      <alignment horizontal="left" shrinkToFit="1"/>
    </xf>
    <xf numFmtId="0" fontId="8" fillId="0" borderId="0" xfId="0" applyFont="1" applyAlignment="1">
      <alignment horizontal="center" shrinkToFit="1"/>
    </xf>
    <xf numFmtId="0" fontId="9" fillId="0" borderId="0" xfId="0" applyFont="1" applyAlignment="1">
      <alignment horizontal="left"/>
    </xf>
    <xf numFmtId="0" fontId="12" fillId="0" borderId="0" xfId="0" applyFont="1" applyBorder="1" applyAlignment="1">
      <alignment horizontal="center" vertical="center" wrapText="1"/>
    </xf>
    <xf numFmtId="0" fontId="9" fillId="0" borderId="0" xfId="0" applyFont="1" applyAlignment="1">
      <alignment horizontal="center" vertical="center"/>
    </xf>
    <xf numFmtId="0" fontId="5" fillId="0" borderId="0" xfId="0" applyFont="1" applyAlignment="1">
      <alignment horizontal="left" shrinkToFit="1"/>
    </xf>
    <xf numFmtId="0" fontId="4" fillId="0" borderId="1" xfId="0" applyFont="1" applyBorder="1" applyAlignment="1">
      <alignment horizontal="center" vertical="center" shrinkToFit="1"/>
    </xf>
    <xf numFmtId="177" fontId="14" fillId="0" borderId="0" xfId="3" applyNumberFormat="1" applyFont="1" applyBorder="1" applyAlignment="1">
      <alignment horizontal="center" vertical="center" shrinkToFit="1"/>
    </xf>
    <xf numFmtId="0" fontId="13" fillId="0" borderId="2" xfId="4" applyFont="1" applyBorder="1" applyAlignment="1">
      <alignment horizontal="center" vertical="center" shrinkToFit="1"/>
    </xf>
    <xf numFmtId="0" fontId="4" fillId="0" borderId="0" xfId="0" applyFont="1" applyBorder="1" applyAlignment="1">
      <alignment horizontal="center" vertical="center"/>
    </xf>
    <xf numFmtId="0" fontId="0" fillId="0" borderId="1" xfId="0" applyBorder="1">
      <alignment vertical="center"/>
    </xf>
    <xf numFmtId="0" fontId="4" fillId="0" borderId="0" xfId="0" applyFont="1" applyAlignment="1">
      <alignment horizontal="left" shrinkToFit="1"/>
    </xf>
    <xf numFmtId="0" fontId="18" fillId="0" borderId="0" xfId="0" applyFont="1" applyAlignment="1">
      <alignment horizontal="left" shrinkToFit="1"/>
    </xf>
    <xf numFmtId="0" fontId="18" fillId="0" borderId="0" xfId="0" applyFont="1" applyAlignment="1">
      <alignment horizontal="center" shrinkToFit="1"/>
    </xf>
    <xf numFmtId="0" fontId="18" fillId="0" borderId="0" xfId="0" applyFont="1" applyBorder="1" applyAlignment="1">
      <alignment horizontal="center" shrinkToFit="1"/>
    </xf>
    <xf numFmtId="0" fontId="4" fillId="0" borderId="0" xfId="0" applyFont="1" applyBorder="1" applyAlignment="1">
      <alignment horizontal="left" shrinkToFit="1"/>
    </xf>
    <xf numFmtId="0" fontId="5" fillId="0" borderId="0" xfId="3" applyFont="1" applyAlignment="1">
      <alignment vertical="center"/>
    </xf>
    <xf numFmtId="0" fontId="4" fillId="0" borderId="0" xfId="3" applyFont="1" applyBorder="1" applyAlignment="1">
      <alignment horizontal="left" vertical="center"/>
    </xf>
    <xf numFmtId="0" fontId="5" fillId="0" borderId="0" xfId="3" applyFont="1" applyAlignment="1">
      <alignment horizontal="center" vertical="center"/>
    </xf>
    <xf numFmtId="0" fontId="5" fillId="0" borderId="0" xfId="3" applyFont="1" applyAlignment="1">
      <alignment vertical="center" shrinkToFit="1"/>
    </xf>
    <xf numFmtId="0" fontId="14" fillId="0" borderId="0" xfId="3" applyFont="1" applyFill="1" applyBorder="1" applyAlignment="1">
      <alignment horizontal="center" vertical="center" shrinkToFit="1"/>
    </xf>
    <xf numFmtId="0" fontId="14" fillId="0" borderId="0" xfId="3" applyFont="1" applyBorder="1" applyAlignment="1">
      <alignment horizontal="center" vertical="center" shrinkToFit="1"/>
    </xf>
    <xf numFmtId="0" fontId="5" fillId="0" borderId="3" xfId="3" applyFont="1" applyBorder="1" applyAlignment="1">
      <alignment vertical="center" shrinkToFit="1"/>
    </xf>
    <xf numFmtId="0" fontId="5" fillId="0" borderId="2" xfId="3" applyFont="1" applyBorder="1" applyAlignment="1">
      <alignment horizontal="center" vertical="center" shrinkToFit="1"/>
    </xf>
    <xf numFmtId="0" fontId="5" fillId="0" borderId="4" xfId="3" applyFont="1" applyBorder="1" applyAlignment="1">
      <alignment vertical="center" shrinkToFit="1"/>
    </xf>
    <xf numFmtId="0" fontId="5" fillId="0" borderId="5" xfId="3" applyFont="1" applyBorder="1" applyAlignment="1">
      <alignment vertical="center" shrinkToFit="1"/>
    </xf>
    <xf numFmtId="0" fontId="5" fillId="0" borderId="0" xfId="3" applyFont="1" applyBorder="1" applyAlignment="1">
      <alignment horizontal="center" vertical="center" shrinkToFit="1"/>
    </xf>
    <xf numFmtId="0" fontId="5" fillId="0" borderId="0" xfId="3" applyFont="1" applyFill="1" applyBorder="1" applyAlignment="1">
      <alignment horizontal="center" vertical="center" shrinkToFit="1"/>
    </xf>
    <xf numFmtId="0" fontId="14" fillId="0" borderId="0" xfId="3" applyFont="1" applyBorder="1" applyAlignment="1">
      <alignment vertical="center" shrinkToFit="1"/>
    </xf>
    <xf numFmtId="0" fontId="5" fillId="0" borderId="0" xfId="3" applyFont="1" applyBorder="1" applyAlignment="1">
      <alignment vertical="center" shrinkToFit="1"/>
    </xf>
    <xf numFmtId="0" fontId="4" fillId="0" borderId="0" xfId="3" applyFont="1" applyAlignment="1">
      <alignment horizontal="left" vertical="center"/>
    </xf>
    <xf numFmtId="0" fontId="5" fillId="0" borderId="6" xfId="3" applyFont="1" applyBorder="1" applyAlignment="1">
      <alignment vertical="center" shrinkToFit="1"/>
    </xf>
    <xf numFmtId="0" fontId="5" fillId="0" borderId="7" xfId="3" applyFont="1" applyBorder="1" applyAlignment="1">
      <alignment horizontal="center" vertical="center" shrinkToFit="1"/>
    </xf>
    <xf numFmtId="0" fontId="4" fillId="0" borderId="0" xfId="3" applyFont="1" applyAlignment="1">
      <alignment horizontal="left" vertical="center" shrinkToFit="1"/>
    </xf>
    <xf numFmtId="0" fontId="5" fillId="0" borderId="0" xfId="3" applyFont="1" applyAlignment="1">
      <alignment horizontal="center" vertical="center" shrinkToFit="1"/>
    </xf>
    <xf numFmtId="0" fontId="4" fillId="0" borderId="0" xfId="3" applyFont="1" applyBorder="1" applyAlignment="1">
      <alignment horizontal="left" vertical="center" shrinkToFit="1"/>
    </xf>
    <xf numFmtId="0" fontId="20" fillId="0" borderId="0" xfId="3" applyFont="1" applyAlignment="1">
      <alignment vertical="center" shrinkToFit="1"/>
    </xf>
    <xf numFmtId="0" fontId="5" fillId="0" borderId="0" xfId="3" applyFont="1" applyBorder="1" applyAlignment="1">
      <alignment horizontal="left" vertical="center" shrinkToFit="1"/>
    </xf>
    <xf numFmtId="0" fontId="8" fillId="0" borderId="0" xfId="3" applyAlignment="1">
      <alignment horizontal="center" vertical="center"/>
    </xf>
    <xf numFmtId="0" fontId="8" fillId="0" borderId="0" xfId="3" applyAlignment="1">
      <alignment vertical="center"/>
    </xf>
    <xf numFmtId="0" fontId="8" fillId="0" borderId="0" xfId="3">
      <alignment vertical="center"/>
    </xf>
    <xf numFmtId="0" fontId="14" fillId="0" borderId="0" xfId="3" applyFont="1" applyFill="1" applyBorder="1" applyAlignment="1">
      <alignment vertical="center" shrinkToFit="1"/>
    </xf>
    <xf numFmtId="0" fontId="14" fillId="0" borderId="0" xfId="3" applyFont="1" applyFill="1" applyBorder="1" applyAlignment="1">
      <alignment horizontal="left" vertical="center" shrinkToFit="1"/>
    </xf>
    <xf numFmtId="0" fontId="13" fillId="0" borderId="8" xfId="4" applyFont="1" applyBorder="1" applyAlignment="1">
      <alignment horizontal="center" vertical="center" shrinkToFit="1"/>
    </xf>
    <xf numFmtId="0" fontId="14" fillId="0" borderId="7" xfId="3" applyFont="1" applyBorder="1" applyAlignment="1">
      <alignment horizontal="center" vertical="center" shrinkToFit="1"/>
    </xf>
    <xf numFmtId="0" fontId="14" fillId="0" borderId="2" xfId="3" applyFont="1" applyBorder="1" applyAlignment="1">
      <alignment horizontal="center" vertical="center" shrinkToFit="1"/>
    </xf>
    <xf numFmtId="0" fontId="14" fillId="0" borderId="2" xfId="3" applyFont="1" applyFill="1" applyBorder="1" applyAlignment="1">
      <alignment horizontal="center" vertical="center" shrinkToFit="1"/>
    </xf>
    <xf numFmtId="0" fontId="14" fillId="0" borderId="6" xfId="3" applyFont="1" applyBorder="1" applyAlignment="1">
      <alignment vertical="center" shrinkToFit="1"/>
    </xf>
    <xf numFmtId="0" fontId="14" fillId="0" borderId="6" xfId="3" applyFont="1" applyBorder="1" applyAlignment="1">
      <alignment horizontal="center" vertical="center" shrinkToFit="1"/>
    </xf>
    <xf numFmtId="0" fontId="5" fillId="0" borderId="6" xfId="3" applyFont="1" applyBorder="1" applyAlignment="1">
      <alignment horizontal="center" vertical="center" shrinkToFit="1"/>
    </xf>
    <xf numFmtId="0" fontId="14" fillId="0" borderId="6" xfId="3" applyFont="1" applyFill="1" applyBorder="1" applyAlignment="1">
      <alignment vertical="center" shrinkToFit="1"/>
    </xf>
    <xf numFmtId="0" fontId="5" fillId="0" borderId="6" xfId="3" applyFont="1" applyFill="1" applyBorder="1" applyAlignment="1">
      <alignment horizontal="center" vertical="center" shrinkToFit="1"/>
    </xf>
    <xf numFmtId="0" fontId="14" fillId="0" borderId="6" xfId="3" applyFont="1" applyFill="1" applyBorder="1" applyAlignment="1">
      <alignment horizontal="center" vertical="center" shrinkToFit="1"/>
    </xf>
    <xf numFmtId="0" fontId="13" fillId="0" borderId="6" xfId="4" applyFont="1" applyBorder="1" applyAlignment="1">
      <alignment horizontal="center" vertical="center" shrinkToFit="1"/>
    </xf>
    <xf numFmtId="0" fontId="5" fillId="0" borderId="6" xfId="3" applyFont="1" applyFill="1" applyBorder="1" applyAlignment="1">
      <alignment vertical="center" shrinkToFit="1"/>
    </xf>
    <xf numFmtId="0" fontId="5" fillId="0" borderId="9" xfId="3" applyFont="1" applyFill="1" applyBorder="1" applyAlignment="1">
      <alignment vertical="center" shrinkToFit="1"/>
    </xf>
    <xf numFmtId="0" fontId="14" fillId="0" borderId="9" xfId="3" applyFont="1" applyBorder="1" applyAlignment="1">
      <alignment vertical="center" wrapText="1"/>
    </xf>
    <xf numFmtId="0" fontId="14" fillId="0" borderId="9" xfId="3" applyFont="1" applyBorder="1" applyAlignment="1">
      <alignment vertical="center" shrinkToFit="1"/>
    </xf>
    <xf numFmtId="0" fontId="5" fillId="0" borderId="8" xfId="3" applyFont="1" applyBorder="1" applyAlignment="1">
      <alignment horizontal="center" vertical="center" shrinkToFit="1"/>
    </xf>
    <xf numFmtId="0" fontId="5" fillId="0" borderId="2" xfId="3" applyFont="1" applyFill="1" applyBorder="1" applyAlignment="1">
      <alignment horizontal="center" vertical="center" shrinkToFit="1"/>
    </xf>
    <xf numFmtId="0" fontId="14" fillId="0" borderId="1" xfId="3" applyFont="1" applyBorder="1" applyAlignment="1">
      <alignment horizontal="center" vertical="center" shrinkToFit="1"/>
    </xf>
    <xf numFmtId="0" fontId="14" fillId="0" borderId="9" xfId="3" applyFont="1" applyFill="1" applyBorder="1" applyAlignment="1">
      <alignment vertical="center" shrinkToFit="1"/>
    </xf>
    <xf numFmtId="0" fontId="5" fillId="0" borderId="6" xfId="3" applyFont="1" applyFill="1" applyBorder="1" applyAlignment="1">
      <alignment horizontal="left" vertical="center" shrinkToFit="1"/>
    </xf>
    <xf numFmtId="0" fontId="14" fillId="0" borderId="6" xfId="3" applyFont="1" applyBorder="1" applyAlignment="1">
      <alignment horizontal="left" vertical="center" shrinkToFit="1"/>
    </xf>
    <xf numFmtId="0" fontId="14" fillId="0" borderId="6" xfId="3" applyFont="1" applyFill="1" applyBorder="1" applyAlignment="1">
      <alignment horizontal="left" vertical="center" shrinkToFit="1"/>
    </xf>
    <xf numFmtId="0" fontId="15" fillId="0" borderId="7" xfId="4" applyFont="1" applyBorder="1" applyAlignment="1">
      <alignment horizontal="center" vertical="center" wrapText="1"/>
    </xf>
    <xf numFmtId="0" fontId="15" fillId="0" borderId="7" xfId="4" applyFont="1" applyBorder="1" applyAlignment="1">
      <alignment horizontal="center" vertical="center" wrapText="1" shrinkToFit="1"/>
    </xf>
    <xf numFmtId="0" fontId="5" fillId="0" borderId="0" xfId="3" applyFont="1" applyBorder="1" applyAlignment="1">
      <alignment horizontal="center" vertical="center" wrapText="1"/>
    </xf>
    <xf numFmtId="0" fontId="15" fillId="0" borderId="1" xfId="4" applyFont="1" applyBorder="1" applyAlignment="1">
      <alignment horizontal="center" vertical="center" wrapText="1" shrinkToFit="1"/>
    </xf>
    <xf numFmtId="0" fontId="15" fillId="0" borderId="1" xfId="4" applyFont="1" applyBorder="1" applyAlignment="1">
      <alignment vertical="center" wrapText="1" shrinkToFit="1"/>
    </xf>
    <xf numFmtId="0" fontId="5" fillId="0" borderId="9" xfId="3" applyFont="1" applyBorder="1" applyAlignment="1">
      <alignment vertical="center"/>
    </xf>
    <xf numFmtId="0" fontId="5" fillId="0" borderId="9" xfId="3" applyFont="1" applyFill="1" applyBorder="1" applyAlignment="1">
      <alignment vertical="center"/>
    </xf>
    <xf numFmtId="0" fontId="5" fillId="0" borderId="7" xfId="3" applyFont="1" applyBorder="1" applyAlignment="1">
      <alignment horizontal="center" vertical="center"/>
    </xf>
    <xf numFmtId="0" fontId="5" fillId="0" borderId="6" xfId="3" applyFont="1" applyBorder="1" applyAlignment="1">
      <alignment horizontal="center" vertical="center"/>
    </xf>
    <xf numFmtId="0" fontId="5" fillId="0" borderId="8" xfId="3" applyFont="1" applyBorder="1" applyAlignment="1">
      <alignment horizontal="center" vertical="center"/>
    </xf>
    <xf numFmtId="0" fontId="14" fillId="0" borderId="9" xfId="3" applyFont="1" applyBorder="1" applyAlignment="1">
      <alignment vertical="center"/>
    </xf>
    <xf numFmtId="0" fontId="5" fillId="0" borderId="2" xfId="3" applyFont="1" applyBorder="1" applyAlignment="1">
      <alignment horizontal="center" vertical="center"/>
    </xf>
    <xf numFmtId="0" fontId="5" fillId="0" borderId="6"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9" xfId="3" applyFont="1" applyBorder="1" applyAlignment="1">
      <alignment horizontal="left" vertical="center"/>
    </xf>
    <xf numFmtId="0" fontId="14" fillId="0" borderId="9" xfId="3" applyFont="1" applyBorder="1" applyAlignment="1">
      <alignment horizontal="left" vertical="center"/>
    </xf>
    <xf numFmtId="0" fontId="14" fillId="0" borderId="6" xfId="3" applyFont="1" applyBorder="1" applyAlignment="1">
      <alignment horizontal="center" vertical="center"/>
    </xf>
    <xf numFmtId="176" fontId="5" fillId="0" borderId="0" xfId="0" applyNumberFormat="1" applyFont="1" applyBorder="1" applyAlignment="1">
      <alignment vertical="center" wrapText="1"/>
    </xf>
    <xf numFmtId="0" fontId="4" fillId="0" borderId="3" xfId="0" applyFont="1" applyBorder="1" applyAlignment="1">
      <alignment vertical="center" shrinkToFit="1"/>
    </xf>
    <xf numFmtId="0" fontId="22" fillId="0" borderId="0" xfId="0" applyFont="1" applyAlignment="1">
      <alignment shrinkToFit="1"/>
    </xf>
    <xf numFmtId="0" fontId="22" fillId="0" borderId="0" xfId="0" applyFont="1" applyAlignment="1">
      <alignment vertical="center" shrinkToFit="1"/>
    </xf>
    <xf numFmtId="0" fontId="6" fillId="0" borderId="0" xfId="0" applyFont="1" applyBorder="1" applyAlignment="1">
      <alignment vertical="center" shrinkToFit="1"/>
    </xf>
    <xf numFmtId="0" fontId="22" fillId="0" borderId="0" xfId="0" applyFont="1" applyBorder="1" applyAlignment="1">
      <alignment shrinkToFit="1"/>
    </xf>
    <xf numFmtId="0" fontId="22" fillId="0" borderId="0" xfId="0" applyFont="1" applyBorder="1" applyAlignment="1">
      <alignment vertical="center" shrinkToFit="1"/>
    </xf>
    <xf numFmtId="0" fontId="22" fillId="0" borderId="0" xfId="0" applyFont="1" applyAlignment="1"/>
    <xf numFmtId="0" fontId="9" fillId="0" borderId="0" xfId="0" applyFont="1" applyAlignment="1">
      <alignment horizontal="center"/>
    </xf>
    <xf numFmtId="0" fontId="6" fillId="0" borderId="3" xfId="0" applyFont="1" applyBorder="1" applyAlignment="1">
      <alignment vertical="center" shrinkToFit="1"/>
    </xf>
    <xf numFmtId="0" fontId="3" fillId="0" borderId="0" xfId="0" applyFont="1" applyAlignment="1">
      <alignment horizontal="left" vertical="center" wrapText="1" shrinkToFit="1"/>
    </xf>
    <xf numFmtId="0" fontId="9" fillId="0" borderId="0" xfId="0" applyFont="1" applyAlignment="1">
      <alignment horizontal="left" wrapText="1" shrinkToFit="1"/>
    </xf>
    <xf numFmtId="0" fontId="9" fillId="0" borderId="0" xfId="0" applyFont="1" applyAlignment="1">
      <alignment horizontal="center" vertical="center" wrapText="1" shrinkToFit="1"/>
    </xf>
    <xf numFmtId="0" fontId="4" fillId="0" borderId="3" xfId="0" applyFont="1" applyBorder="1" applyAlignment="1">
      <alignment horizontal="left" vertical="center" wrapText="1" shrinkToFit="1"/>
    </xf>
    <xf numFmtId="0" fontId="3" fillId="0" borderId="0" xfId="0" applyFont="1" applyAlignment="1">
      <alignment horizontal="left" wrapText="1" shrinkToFit="1"/>
    </xf>
    <xf numFmtId="0" fontId="5" fillId="0" borderId="0" xfId="0" applyFont="1" applyAlignment="1">
      <alignment horizontal="left" vertical="center"/>
    </xf>
    <xf numFmtId="0" fontId="3" fillId="0" borderId="0" xfId="0" applyNumberFormat="1" applyFont="1" applyAlignment="1">
      <alignment horizontal="left" vertical="center" wrapText="1" shrinkToFit="1"/>
    </xf>
    <xf numFmtId="0" fontId="23" fillId="0" borderId="0" xfId="0" applyFont="1" applyAlignment="1">
      <alignment horizontal="center" vertical="center"/>
    </xf>
    <xf numFmtId="0" fontId="16" fillId="0" borderId="0" xfId="0" applyFont="1" applyAlignment="1">
      <alignment horizontal="left" wrapText="1" shrinkToFit="1"/>
    </xf>
    <xf numFmtId="49" fontId="5" fillId="0" borderId="0" xfId="0" applyNumberFormat="1" applyFont="1" applyBorder="1" applyAlignment="1">
      <alignment horizontal="center"/>
    </xf>
    <xf numFmtId="49" fontId="5" fillId="0" borderId="0" xfId="0" applyNumberFormat="1" applyFont="1" applyAlignment="1">
      <alignment horizontal="center"/>
    </xf>
    <xf numFmtId="0" fontId="10" fillId="0" borderId="0" xfId="0" applyFont="1" applyAlignment="1">
      <alignment horizontal="left"/>
    </xf>
    <xf numFmtId="0" fontId="5" fillId="0" borderId="7" xfId="0" applyFont="1" applyBorder="1" applyAlignment="1">
      <alignment horizontal="left"/>
    </xf>
    <xf numFmtId="0" fontId="10" fillId="0" borderId="2" xfId="0" applyFont="1" applyBorder="1" applyAlignment="1">
      <alignment horizontal="left"/>
    </xf>
    <xf numFmtId="0" fontId="5" fillId="0" borderId="3" xfId="0" applyFont="1" applyBorder="1">
      <alignment vertical="center"/>
    </xf>
    <xf numFmtId="0" fontId="5" fillId="0" borderId="3" xfId="0" applyFont="1" applyBorder="1" applyAlignment="1">
      <alignment horizontal="center" vertical="center"/>
    </xf>
    <xf numFmtId="0" fontId="5" fillId="0" borderId="7" xfId="0" applyFont="1" applyBorder="1" applyAlignment="1">
      <alignment vertical="center" shrinkToFit="1"/>
    </xf>
    <xf numFmtId="0" fontId="5" fillId="0" borderId="1" xfId="0" applyFont="1" applyBorder="1" applyAlignment="1">
      <alignment horizontal="left" vertical="center"/>
    </xf>
    <xf numFmtId="0" fontId="5" fillId="0" borderId="2" xfId="0" applyFont="1" applyBorder="1" applyAlignment="1">
      <alignment vertical="center" shrinkToFit="1"/>
    </xf>
    <xf numFmtId="14" fontId="17" fillId="0" borderId="0" xfId="0" applyNumberFormat="1" applyFont="1" applyBorder="1" applyAlignment="1" applyProtection="1">
      <alignment vertical="center" shrinkToFit="1"/>
      <protection locked="0"/>
    </xf>
    <xf numFmtId="0" fontId="22" fillId="0" borderId="0" xfId="0" applyFont="1" applyAlignment="1">
      <alignment horizontal="left"/>
    </xf>
    <xf numFmtId="0" fontId="9" fillId="0" borderId="0" xfId="0" applyFont="1" applyBorder="1" applyAlignment="1" applyProtection="1">
      <alignment horizontal="left"/>
      <protection locked="0"/>
    </xf>
    <xf numFmtId="178" fontId="5" fillId="0" borderId="0" xfId="0" applyNumberFormat="1" applyFont="1" applyBorder="1" applyAlignment="1" applyProtection="1">
      <alignment vertical="center" shrinkToFit="1"/>
      <protection locked="0"/>
    </xf>
    <xf numFmtId="0" fontId="9" fillId="0" borderId="10" xfId="0" applyFont="1" applyBorder="1" applyAlignment="1" applyProtection="1">
      <alignment horizontal="left"/>
      <protection locked="0"/>
    </xf>
    <xf numFmtId="178" fontId="5" fillId="0" borderId="10" xfId="0" applyNumberFormat="1" applyFont="1" applyBorder="1" applyAlignment="1" applyProtection="1">
      <alignment vertical="center" shrinkToFit="1"/>
      <protection locked="0"/>
    </xf>
    <xf numFmtId="179" fontId="5" fillId="0" borderId="10" xfId="0" applyNumberFormat="1" applyFont="1" applyBorder="1" applyAlignment="1" applyProtection="1">
      <alignment horizontal="left" vertical="center" wrapText="1" shrinkToFit="1"/>
      <protection locked="0"/>
    </xf>
    <xf numFmtId="179" fontId="17" fillId="0" borderId="10" xfId="0" applyNumberFormat="1" applyFont="1" applyBorder="1" applyAlignment="1" applyProtection="1">
      <alignment vertical="center" shrinkToFit="1"/>
      <protection locked="0"/>
    </xf>
    <xf numFmtId="0" fontId="5" fillId="0" borderId="11" xfId="0" applyFont="1" applyBorder="1" applyAlignment="1" applyProtection="1">
      <alignment horizontal="left" vertical="center" shrinkToFit="1"/>
      <protection locked="0"/>
    </xf>
    <xf numFmtId="0" fontId="11" fillId="0" borderId="11" xfId="0" applyFont="1" applyBorder="1" applyAlignment="1" applyProtection="1">
      <alignment vertical="center" shrinkToFit="1"/>
      <protection locked="0"/>
    </xf>
    <xf numFmtId="0" fontId="11" fillId="0" borderId="11" xfId="0" applyFont="1" applyBorder="1" applyAlignment="1" applyProtection="1">
      <alignment horizontal="left" vertical="center" shrinkToFit="1"/>
      <protection locked="0"/>
    </xf>
    <xf numFmtId="0" fontId="5" fillId="0" borderId="12" xfId="0" applyFont="1" applyBorder="1" applyAlignment="1" applyProtection="1">
      <alignment horizontal="left" vertical="center" shrinkToFit="1"/>
      <protection locked="0"/>
    </xf>
    <xf numFmtId="0" fontId="11" fillId="0" borderId="12" xfId="0" applyFont="1" applyBorder="1" applyAlignment="1" applyProtection="1">
      <alignment vertical="center" shrinkToFit="1"/>
      <protection locked="0"/>
    </xf>
    <xf numFmtId="0" fontId="11" fillId="0" borderId="12" xfId="0" applyFont="1" applyBorder="1" applyAlignment="1" applyProtection="1">
      <alignment horizontal="left" vertical="center" shrinkToFit="1"/>
      <protection locked="0"/>
    </xf>
    <xf numFmtId="0" fontId="5" fillId="0" borderId="13" xfId="0" applyFont="1" applyBorder="1" applyAlignment="1" applyProtection="1">
      <alignment horizontal="left" vertical="center" shrinkToFit="1"/>
      <protection locked="0"/>
    </xf>
    <xf numFmtId="0" fontId="11" fillId="0" borderId="13" xfId="0" applyFont="1" applyBorder="1" applyAlignment="1" applyProtection="1">
      <alignment horizontal="left" vertical="center" shrinkToFit="1"/>
      <protection locked="0"/>
    </xf>
    <xf numFmtId="0" fontId="11" fillId="0" borderId="13" xfId="0" applyFont="1" applyBorder="1" applyAlignment="1" applyProtection="1">
      <alignment vertical="center" shrinkToFit="1"/>
      <protection locked="0"/>
    </xf>
    <xf numFmtId="0" fontId="8" fillId="0" borderId="0" xfId="0" applyFont="1" applyAlignment="1" applyProtection="1">
      <alignment horizontal="center" vertical="center"/>
    </xf>
    <xf numFmtId="0" fontId="5" fillId="0" borderId="0" xfId="0" applyFont="1" applyAlignment="1" applyProtection="1">
      <alignment horizontal="right" vertical="center"/>
    </xf>
    <xf numFmtId="0" fontId="0" fillId="0" borderId="9" xfId="4" applyFont="1" applyBorder="1" applyAlignment="1">
      <alignment horizontal="center" vertical="center" shrinkToFit="1"/>
    </xf>
    <xf numFmtId="0" fontId="0" fillId="0" borderId="6" xfId="4" applyFont="1" applyBorder="1" applyAlignment="1">
      <alignment horizontal="center" vertical="center" shrinkToFit="1"/>
    </xf>
    <xf numFmtId="0" fontId="5" fillId="0" borderId="14" xfId="0" applyFont="1" applyBorder="1">
      <alignment vertical="center"/>
    </xf>
    <xf numFmtId="0" fontId="5" fillId="0" borderId="15" xfId="0" applyFont="1" applyBorder="1">
      <alignment vertical="center"/>
    </xf>
    <xf numFmtId="0" fontId="4" fillId="0" borderId="13" xfId="0" applyFont="1" applyBorder="1" applyAlignment="1">
      <alignment horizontal="center" vertical="center" wrapText="1"/>
    </xf>
    <xf numFmtId="0" fontId="4" fillId="0" borderId="11" xfId="0" applyFont="1" applyBorder="1" applyAlignment="1">
      <alignment horizontal="center" vertical="center" shrinkToFit="1"/>
    </xf>
    <xf numFmtId="0" fontId="5" fillId="0" borderId="0" xfId="0" applyFont="1" applyBorder="1" applyAlignment="1" applyProtection="1">
      <alignment vertical="center"/>
      <protection locked="0"/>
    </xf>
    <xf numFmtId="0" fontId="5" fillId="0" borderId="16" xfId="3" applyFont="1" applyBorder="1" applyAlignment="1">
      <alignment vertical="center"/>
    </xf>
    <xf numFmtId="0" fontId="32" fillId="0" borderId="0" xfId="2" applyFont="1"/>
    <xf numFmtId="0" fontId="24" fillId="0" borderId="17" xfId="2" applyFont="1" applyFill="1" applyBorder="1" applyAlignment="1">
      <alignment horizontal="center" vertical="center" wrapText="1"/>
    </xf>
    <xf numFmtId="0" fontId="27" fillId="0" borderId="17" xfId="2" applyFont="1" applyFill="1" applyBorder="1" applyAlignment="1">
      <alignment horizontal="center" vertical="center" wrapText="1"/>
    </xf>
    <xf numFmtId="0" fontId="27" fillId="0" borderId="17" xfId="2" applyFont="1" applyFill="1" applyBorder="1" applyAlignment="1">
      <alignment horizontal="center" vertical="center"/>
    </xf>
    <xf numFmtId="0" fontId="27" fillId="0" borderId="18" xfId="2" applyFont="1" applyFill="1" applyBorder="1" applyAlignment="1"/>
    <xf numFmtId="0" fontId="33" fillId="0" borderId="0" xfId="2" applyFont="1"/>
    <xf numFmtId="0" fontId="29" fillId="0" borderId="19" xfId="2" applyFont="1" applyFill="1" applyBorder="1" applyAlignment="1">
      <alignment horizontal="left" vertical="center" wrapText="1"/>
    </xf>
    <xf numFmtId="0" fontId="24" fillId="0" borderId="20" xfId="2" applyFont="1" applyBorder="1" applyAlignment="1">
      <alignment horizontal="left" vertical="center" wrapText="1"/>
    </xf>
    <xf numFmtId="0" fontId="34" fillId="0" borderId="0" xfId="2" applyFont="1" applyAlignment="1">
      <alignment horizontal="left" vertical="center" wrapText="1"/>
    </xf>
    <xf numFmtId="0" fontId="24" fillId="0" borderId="21" xfId="2" applyFont="1" applyFill="1" applyBorder="1" applyAlignment="1">
      <alignment horizontal="left" vertical="center" wrapText="1"/>
    </xf>
    <xf numFmtId="0" fontId="24" fillId="0" borderId="22" xfId="2" applyFont="1" applyFill="1" applyBorder="1" applyAlignment="1">
      <alignment horizontal="left" vertical="center" wrapText="1"/>
    </xf>
    <xf numFmtId="0" fontId="29" fillId="0" borderId="1" xfId="2" applyFont="1" applyFill="1" applyBorder="1" applyAlignment="1">
      <alignment horizontal="left" vertical="center" wrapText="1"/>
    </xf>
    <xf numFmtId="0" fontId="24" fillId="0" borderId="23" xfId="2" applyFont="1" applyFill="1" applyBorder="1" applyAlignment="1">
      <alignment horizontal="left" vertical="center" wrapText="1"/>
    </xf>
    <xf numFmtId="0" fontId="27" fillId="0" borderId="22" xfId="2" applyFont="1" applyFill="1" applyBorder="1" applyAlignment="1">
      <alignment horizontal="center" vertical="center" wrapText="1"/>
    </xf>
    <xf numFmtId="0" fontId="24" fillId="0" borderId="24" xfId="2" applyFont="1" applyFill="1" applyBorder="1" applyAlignment="1">
      <alignment horizontal="left" vertical="center" wrapText="1"/>
    </xf>
    <xf numFmtId="0" fontId="34" fillId="0" borderId="0" xfId="2" applyFont="1" applyBorder="1" applyAlignment="1">
      <alignment horizontal="left" vertical="center" wrapText="1"/>
    </xf>
    <xf numFmtId="0" fontId="27" fillId="0" borderId="23" xfId="2" applyFont="1" applyFill="1" applyBorder="1" applyAlignment="1">
      <alignment horizontal="center" vertical="center"/>
    </xf>
    <xf numFmtId="0" fontId="29" fillId="0" borderId="25"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29" fillId="0" borderId="25" xfId="2" applyFont="1" applyFill="1" applyBorder="1" applyAlignment="1">
      <alignment horizontal="left" vertical="center"/>
    </xf>
    <xf numFmtId="0" fontId="29" fillId="0" borderId="0" xfId="2" applyFont="1" applyFill="1" applyBorder="1" applyAlignment="1">
      <alignment horizontal="left" vertical="center"/>
    </xf>
    <xf numFmtId="0" fontId="24" fillId="0" borderId="26" xfId="2" applyFont="1" applyFill="1" applyBorder="1" applyAlignment="1">
      <alignment horizontal="left" vertical="center" wrapText="1"/>
    </xf>
    <xf numFmtId="0" fontId="27" fillId="0" borderId="26" xfId="2" applyFont="1" applyFill="1" applyBorder="1" applyAlignment="1">
      <alignment horizontal="center" vertical="center"/>
    </xf>
    <xf numFmtId="0" fontId="24" fillId="0" borderId="20" xfId="2" applyFont="1" applyFill="1" applyBorder="1" applyAlignment="1">
      <alignment horizontal="left" vertical="center" wrapText="1"/>
    </xf>
    <xf numFmtId="0" fontId="27" fillId="0" borderId="27" xfId="2" applyFont="1" applyFill="1" applyBorder="1" applyAlignment="1">
      <alignment horizontal="center" vertical="center" wrapText="1"/>
    </xf>
    <xf numFmtId="0" fontId="27" fillId="0" borderId="27" xfId="2" applyFont="1" applyFill="1" applyBorder="1" applyAlignment="1">
      <alignment horizontal="center" vertical="center"/>
    </xf>
    <xf numFmtId="0" fontId="27" fillId="0" borderId="28" xfId="2" applyFont="1" applyFill="1" applyBorder="1" applyAlignment="1">
      <alignment horizontal="center" vertical="center"/>
    </xf>
    <xf numFmtId="0" fontId="27" fillId="0" borderId="29" xfId="2" applyFont="1" applyFill="1" applyBorder="1" applyAlignment="1">
      <alignment horizontal="center" vertical="center"/>
    </xf>
    <xf numFmtId="0" fontId="29" fillId="0" borderId="30" xfId="2" applyFont="1" applyFill="1" applyBorder="1" applyAlignment="1">
      <alignment horizontal="left" vertical="center"/>
    </xf>
    <xf numFmtId="0" fontId="34" fillId="0" borderId="30" xfId="2" applyFont="1" applyBorder="1" applyAlignment="1">
      <alignment horizontal="left" vertical="center" wrapText="1"/>
    </xf>
    <xf numFmtId="0" fontId="29" fillId="0" borderId="30" xfId="2" applyFont="1" applyFill="1" applyBorder="1" applyAlignment="1">
      <alignment horizontal="left" vertical="center" wrapText="1"/>
    </xf>
    <xf numFmtId="0" fontId="27" fillId="0" borderId="23" xfId="2" applyFont="1" applyFill="1" applyBorder="1" applyAlignment="1">
      <alignment horizontal="center" vertical="center" wrapText="1"/>
    </xf>
    <xf numFmtId="0" fontId="34" fillId="0" borderId="31" xfId="2" applyFont="1" applyBorder="1" applyAlignment="1">
      <alignment horizontal="left" vertical="center" wrapText="1"/>
    </xf>
    <xf numFmtId="0" fontId="28" fillId="0" borderId="32" xfId="2" applyFont="1" applyFill="1" applyBorder="1" applyAlignment="1">
      <alignment horizontal="center" vertical="center" wrapText="1"/>
    </xf>
    <xf numFmtId="0" fontId="19" fillId="0" borderId="1" xfId="2" applyFont="1" applyFill="1" applyBorder="1" applyAlignment="1">
      <alignment horizontal="left" vertical="center"/>
    </xf>
    <xf numFmtId="0" fontId="24" fillId="0" borderId="33" xfId="2" applyFont="1" applyFill="1" applyBorder="1" applyAlignment="1">
      <alignment horizontal="left" vertical="center" wrapText="1"/>
    </xf>
    <xf numFmtId="0" fontId="27" fillId="0" borderId="32" xfId="2" applyFont="1" applyFill="1" applyBorder="1" applyAlignment="1">
      <alignment horizontal="center" vertical="center"/>
    </xf>
    <xf numFmtId="0" fontId="28" fillId="0" borderId="29" xfId="2" applyFont="1" applyBorder="1" applyAlignment="1">
      <alignment horizontal="center" vertical="center" wrapText="1"/>
    </xf>
    <xf numFmtId="0" fontId="24" fillId="0" borderId="34" xfId="2" applyFont="1" applyFill="1" applyBorder="1" applyAlignment="1">
      <alignment horizontal="left" vertical="center"/>
    </xf>
    <xf numFmtId="0" fontId="29" fillId="0" borderId="18" xfId="2" applyFont="1" applyFill="1" applyBorder="1" applyAlignment="1">
      <alignment horizontal="left" vertical="center" wrapText="1"/>
    </xf>
    <xf numFmtId="0" fontId="24" fillId="0" borderId="17" xfId="2" applyFont="1" applyFill="1" applyBorder="1" applyAlignment="1">
      <alignment horizontal="left" vertical="center" wrapText="1"/>
    </xf>
    <xf numFmtId="0" fontId="24" fillId="0" borderId="35" xfId="2" applyFont="1" applyFill="1" applyBorder="1" applyAlignment="1">
      <alignment horizontal="center" vertical="center" wrapText="1"/>
    </xf>
    <xf numFmtId="0" fontId="30" fillId="0" borderId="31" xfId="2" applyFont="1" applyFill="1" applyBorder="1" applyAlignment="1"/>
    <xf numFmtId="0" fontId="24" fillId="0" borderId="32" xfId="2" applyFont="1" applyFill="1" applyBorder="1" applyAlignment="1">
      <alignment horizontal="left" vertical="center"/>
    </xf>
    <xf numFmtId="0" fontId="35" fillId="0" borderId="0" xfId="2" applyFont="1" applyBorder="1"/>
    <xf numFmtId="0" fontId="36" fillId="0" borderId="0" xfId="2" applyFont="1" applyFill="1" applyBorder="1" applyAlignment="1">
      <alignment horizontal="center" vertical="center" wrapText="1"/>
    </xf>
    <xf numFmtId="0" fontId="37" fillId="0" borderId="0" xfId="2" applyFont="1" applyFill="1" applyBorder="1" applyAlignment="1">
      <alignment horizontal="center" vertical="center" wrapText="1"/>
    </xf>
    <xf numFmtId="0" fontId="33" fillId="0" borderId="0" xfId="2" applyFont="1" applyFill="1" applyBorder="1" applyAlignment="1">
      <alignment horizontal="center" vertical="center"/>
    </xf>
    <xf numFmtId="0" fontId="38" fillId="0" borderId="0" xfId="2" applyFont="1" applyFill="1" applyBorder="1" applyAlignment="1"/>
    <xf numFmtId="0" fontId="37" fillId="0" borderId="0" xfId="2" applyFont="1" applyFill="1" applyBorder="1" applyAlignment="1">
      <alignment horizontal="left" vertical="center"/>
    </xf>
    <xf numFmtId="179" fontId="5" fillId="0" borderId="0" xfId="0" applyNumberFormat="1" applyFont="1" applyBorder="1" applyAlignment="1" applyProtection="1">
      <alignment horizontal="left" vertical="center" wrapText="1" shrinkToFit="1"/>
    </xf>
    <xf numFmtId="14" fontId="5" fillId="0" borderId="17" xfId="0" applyNumberFormat="1" applyFont="1" applyBorder="1" applyAlignment="1">
      <alignment horizontal="center" vertical="center"/>
    </xf>
    <xf numFmtId="0" fontId="5" fillId="0" borderId="0" xfId="0" applyFont="1" applyAlignment="1">
      <alignment horizontal="right" vertical="center"/>
    </xf>
    <xf numFmtId="0" fontId="5" fillId="0" borderId="0" xfId="0" applyFont="1" applyBorder="1" applyAlignment="1">
      <alignment vertical="center" shrinkToFit="1"/>
    </xf>
    <xf numFmtId="0" fontId="5" fillId="0" borderId="0" xfId="0" applyFont="1" applyBorder="1">
      <alignment vertical="center"/>
    </xf>
    <xf numFmtId="0" fontId="5" fillId="0" borderId="15" xfId="0" applyFont="1" applyBorder="1" applyAlignment="1">
      <alignment vertical="center" shrinkToFit="1"/>
    </xf>
    <xf numFmtId="0" fontId="5" fillId="0" borderId="60" xfId="0" applyFont="1" applyBorder="1">
      <alignment vertical="center"/>
    </xf>
    <xf numFmtId="0" fontId="5" fillId="0" borderId="4" xfId="0" applyFont="1" applyBorder="1">
      <alignment vertical="center"/>
    </xf>
    <xf numFmtId="0" fontId="4" fillId="0" borderId="0" xfId="0" applyFont="1" applyAlignment="1" applyProtection="1">
      <alignment horizontal="left" vertical="center"/>
      <protection locked="0"/>
    </xf>
    <xf numFmtId="0" fontId="4" fillId="0" borderId="44" xfId="0" applyFont="1" applyBorder="1" applyAlignment="1">
      <alignment vertical="center" wrapText="1"/>
    </xf>
    <xf numFmtId="0" fontId="24" fillId="0" borderId="0" xfId="0" applyFont="1" applyAlignment="1">
      <alignment horizontal="left" vertical="center" shrinkToFit="1"/>
    </xf>
    <xf numFmtId="0" fontId="25" fillId="0" borderId="0" xfId="0" applyFont="1" applyAlignment="1" applyProtection="1">
      <alignment horizontal="center" vertical="center"/>
      <protection locked="0"/>
    </xf>
    <xf numFmtId="0" fontId="5" fillId="0" borderId="11"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11"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1" xfId="0" applyNumberFormat="1" applyFont="1" applyBorder="1" applyAlignment="1" applyProtection="1">
      <alignment horizontal="center" vertical="center" shrinkToFit="1"/>
      <protection locked="0"/>
    </xf>
    <xf numFmtId="0" fontId="5" fillId="0" borderId="12" xfId="0" applyNumberFormat="1" applyFont="1" applyBorder="1" applyAlignment="1" applyProtection="1">
      <alignment horizontal="center" vertical="center" shrinkToFit="1"/>
      <protection locked="0"/>
    </xf>
    <xf numFmtId="0" fontId="5" fillId="0" borderId="13" xfId="0" applyNumberFormat="1" applyFont="1" applyBorder="1" applyAlignment="1" applyProtection="1">
      <alignment horizontal="center" vertical="center" shrinkToFit="1"/>
      <protection locked="0"/>
    </xf>
    <xf numFmtId="0" fontId="4" fillId="0" borderId="10" xfId="0" applyFont="1" applyBorder="1" applyAlignment="1">
      <alignment horizontal="right" vertical="center"/>
    </xf>
    <xf numFmtId="0" fontId="4" fillId="0" borderId="10" xfId="0" applyFont="1" applyBorder="1" applyAlignment="1" applyProtection="1">
      <alignment vertical="center"/>
      <protection locked="0"/>
    </xf>
    <xf numFmtId="0" fontId="5" fillId="0" borderId="38"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5" fillId="0" borderId="40" xfId="0" applyFont="1" applyBorder="1" applyAlignment="1" applyProtection="1">
      <alignment horizontal="center" vertical="center"/>
      <protection locked="0"/>
    </xf>
    <xf numFmtId="0" fontId="5" fillId="0" borderId="41" xfId="0" applyNumberFormat="1" applyFont="1" applyBorder="1" applyAlignment="1" applyProtection="1">
      <alignment horizontal="center" vertical="center" shrinkToFit="1"/>
      <protection locked="0"/>
    </xf>
    <xf numFmtId="0" fontId="5" fillId="0" borderId="42" xfId="0" applyNumberFormat="1" applyFont="1" applyBorder="1" applyAlignment="1" applyProtection="1">
      <alignment horizontal="center" vertical="center" shrinkToFit="1"/>
      <protection locked="0"/>
    </xf>
    <xf numFmtId="0" fontId="5" fillId="0" borderId="43" xfId="0" applyNumberFormat="1" applyFont="1" applyBorder="1" applyAlignment="1" applyProtection="1">
      <alignment horizontal="center" vertical="center" shrinkToFit="1"/>
      <protection locked="0"/>
    </xf>
    <xf numFmtId="14" fontId="5" fillId="0" borderId="11" xfId="0" applyNumberFormat="1" applyFont="1" applyBorder="1" applyAlignment="1">
      <alignment horizontal="center" vertical="center" shrinkToFit="1"/>
    </xf>
    <xf numFmtId="14" fontId="5" fillId="0" borderId="12" xfId="0" applyNumberFormat="1" applyFont="1" applyBorder="1" applyAlignment="1">
      <alignment horizontal="center" vertical="center" shrinkToFit="1"/>
    </xf>
    <xf numFmtId="14" fontId="5" fillId="0" borderId="13" xfId="0" applyNumberFormat="1" applyFont="1" applyBorder="1" applyAlignment="1">
      <alignment horizontal="center" vertical="center" shrinkToFit="1"/>
    </xf>
    <xf numFmtId="0" fontId="5" fillId="0" borderId="3" xfId="0" applyFont="1" applyBorder="1" applyAlignment="1">
      <alignment horizontal="center" vertical="center"/>
    </xf>
    <xf numFmtId="6" fontId="5" fillId="0" borderId="3" xfId="1" applyFont="1" applyBorder="1" applyAlignment="1">
      <alignment horizontal="center" vertical="center"/>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176" fontId="5" fillId="0" borderId="11" xfId="0" applyNumberFormat="1" applyFont="1" applyBorder="1" applyAlignment="1">
      <alignment horizontal="center" vertical="center"/>
    </xf>
    <xf numFmtId="176" fontId="5" fillId="0" borderId="12" xfId="0" applyNumberFormat="1" applyFont="1" applyBorder="1" applyAlignment="1">
      <alignment horizontal="center" vertical="center"/>
    </xf>
    <xf numFmtId="176" fontId="5" fillId="0" borderId="13" xfId="0" applyNumberFormat="1" applyFont="1" applyBorder="1" applyAlignment="1">
      <alignment horizontal="center" vertical="center"/>
    </xf>
    <xf numFmtId="0" fontId="4" fillId="0" borderId="44" xfId="0" applyFont="1" applyBorder="1" applyAlignment="1">
      <alignment horizontal="center" vertical="center"/>
    </xf>
    <xf numFmtId="0" fontId="4" fillId="0" borderId="44" xfId="0" applyFont="1" applyBorder="1" applyAlignment="1">
      <alignment horizontal="center" vertical="center" textRotation="255" shrinkToFit="1"/>
    </xf>
    <xf numFmtId="0" fontId="21" fillId="0" borderId="4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1" xfId="0" applyFont="1" applyBorder="1" applyAlignment="1">
      <alignment horizontal="center" vertical="center"/>
    </xf>
    <xf numFmtId="0" fontId="4" fillId="0" borderId="13" xfId="0" applyFont="1" applyBorder="1" applyAlignment="1">
      <alignment horizontal="center" vertical="center"/>
    </xf>
    <xf numFmtId="0" fontId="4" fillId="0" borderId="44" xfId="0" applyFont="1" applyBorder="1" applyAlignment="1">
      <alignment horizontal="center" vertical="center" shrinkToFit="1"/>
    </xf>
    <xf numFmtId="0" fontId="4" fillId="0" borderId="46" xfId="0" applyFont="1" applyBorder="1" applyAlignment="1">
      <alignment horizontal="center" vertical="center" shrinkToFit="1"/>
    </xf>
    <xf numFmtId="0" fontId="5" fillId="0" borderId="44" xfId="0" applyFont="1" applyBorder="1" applyAlignment="1">
      <alignment horizontal="center" vertical="center" wrapText="1" shrinkToFit="1"/>
    </xf>
    <xf numFmtId="0" fontId="5" fillId="0" borderId="0" xfId="0" applyFont="1" applyBorder="1" applyAlignment="1" applyProtection="1">
      <alignment horizontal="right" vertical="center"/>
    </xf>
    <xf numFmtId="0" fontId="4" fillId="0" borderId="0" xfId="0" applyFont="1" applyBorder="1" applyAlignment="1" applyProtection="1">
      <alignment horizontal="left" vertical="center"/>
      <protection locked="0"/>
    </xf>
    <xf numFmtId="0" fontId="21" fillId="0" borderId="36"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4" xfId="0" applyFont="1" applyBorder="1" applyAlignment="1">
      <alignment horizontal="center" vertical="center" wrapText="1"/>
    </xf>
    <xf numFmtId="0" fontId="8" fillId="0" borderId="15" xfId="0" applyFont="1" applyBorder="1" applyAlignment="1">
      <alignment horizontal="center"/>
    </xf>
    <xf numFmtId="0" fontId="13" fillId="0" borderId="14" xfId="4" applyFont="1" applyBorder="1" applyAlignment="1">
      <alignment horizontal="center" vertical="center" shrinkToFit="1"/>
    </xf>
    <xf numFmtId="0" fontId="13" fillId="0" borderId="5" xfId="4" applyFont="1" applyBorder="1" applyAlignment="1">
      <alignment horizontal="center" vertical="center" shrinkToFit="1"/>
    </xf>
    <xf numFmtId="177" fontId="14" fillId="0" borderId="1" xfId="3" applyNumberFormat="1" applyFont="1" applyBorder="1" applyAlignment="1">
      <alignment horizontal="center" vertical="center" shrinkToFit="1"/>
    </xf>
    <xf numFmtId="177" fontId="14" fillId="0" borderId="2" xfId="3" applyNumberFormat="1" applyFont="1" applyBorder="1" applyAlignment="1">
      <alignment horizontal="center" vertical="center" shrinkToFit="1"/>
    </xf>
    <xf numFmtId="177" fontId="14" fillId="0" borderId="0" xfId="3" applyNumberFormat="1" applyFont="1" applyBorder="1" applyAlignment="1">
      <alignment horizontal="center" vertical="center" shrinkToFit="1"/>
    </xf>
    <xf numFmtId="0" fontId="2" fillId="0" borderId="7" xfId="4" applyFont="1" applyBorder="1" applyAlignment="1">
      <alignment horizontal="center" vertical="center" wrapText="1"/>
    </xf>
    <xf numFmtId="0" fontId="2" fillId="0" borderId="1" xfId="4" applyFont="1" applyBorder="1" applyAlignment="1">
      <alignment horizontal="center" vertical="center" wrapText="1"/>
    </xf>
    <xf numFmtId="0" fontId="2" fillId="0" borderId="2" xfId="4" applyFont="1" applyBorder="1" applyAlignment="1">
      <alignment horizontal="center" vertical="center" wrapText="1"/>
    </xf>
    <xf numFmtId="177" fontId="14" fillId="0" borderId="48" xfId="3" applyNumberFormat="1" applyFont="1" applyBorder="1" applyAlignment="1">
      <alignment horizontal="center" vertical="center"/>
    </xf>
    <xf numFmtId="177" fontId="14" fillId="0" borderId="10" xfId="3" applyNumberFormat="1" applyFont="1" applyBorder="1" applyAlignment="1">
      <alignment horizontal="center" vertical="center"/>
    </xf>
    <xf numFmtId="177" fontId="14" fillId="0" borderId="5" xfId="3" applyNumberFormat="1" applyFont="1" applyBorder="1" applyAlignment="1">
      <alignment horizontal="center" vertical="center"/>
    </xf>
    <xf numFmtId="177" fontId="14" fillId="0" borderId="7" xfId="3" applyNumberFormat="1" applyFont="1" applyBorder="1" applyAlignment="1">
      <alignment horizontal="center" vertical="center"/>
    </xf>
    <xf numFmtId="177" fontId="14" fillId="0" borderId="1" xfId="3" applyNumberFormat="1" applyFont="1" applyBorder="1" applyAlignment="1">
      <alignment horizontal="center" vertical="center"/>
    </xf>
    <xf numFmtId="177" fontId="14" fillId="0" borderId="2" xfId="3" applyNumberFormat="1" applyFont="1" applyBorder="1" applyAlignment="1">
      <alignment horizontal="center" vertical="center"/>
    </xf>
    <xf numFmtId="0" fontId="13" fillId="0" borderId="11" xfId="4" applyFont="1" applyBorder="1" applyAlignment="1">
      <alignment horizontal="center" vertical="center" shrinkToFit="1"/>
    </xf>
    <xf numFmtId="0" fontId="13" fillId="0" borderId="13" xfId="4" applyFont="1" applyBorder="1" applyAlignment="1">
      <alignment horizontal="center" vertical="center" shrinkToFit="1"/>
    </xf>
    <xf numFmtId="0" fontId="15" fillId="0" borderId="47" xfId="4" applyFont="1" applyBorder="1" applyAlignment="1">
      <alignment horizontal="center" vertical="center" wrapText="1"/>
    </xf>
    <xf numFmtId="0" fontId="15" fillId="0" borderId="48" xfId="4" applyFont="1" applyBorder="1" applyAlignment="1">
      <alignment horizontal="center" vertical="center" wrapText="1"/>
    </xf>
    <xf numFmtId="0" fontId="15" fillId="0" borderId="47" xfId="4" applyFont="1" applyBorder="1" applyAlignment="1">
      <alignment horizontal="center" vertical="center" wrapText="1" shrinkToFit="1"/>
    </xf>
    <xf numFmtId="0" fontId="15" fillId="0" borderId="48" xfId="4" applyFont="1" applyBorder="1" applyAlignment="1">
      <alignment horizontal="center" vertical="center" wrapText="1" shrinkToFit="1"/>
    </xf>
    <xf numFmtId="0" fontId="0" fillId="0" borderId="11" xfId="4" applyFont="1" applyBorder="1" applyAlignment="1">
      <alignment horizontal="center" vertical="center" shrinkToFit="1"/>
    </xf>
    <xf numFmtId="0" fontId="0" fillId="0" borderId="13" xfId="4" applyFont="1" applyBorder="1" applyAlignment="1">
      <alignment horizontal="center" vertical="center" shrinkToFit="1"/>
    </xf>
    <xf numFmtId="177" fontId="14" fillId="0" borderId="7" xfId="3" applyNumberFormat="1" applyFont="1" applyBorder="1" applyAlignment="1">
      <alignment horizontal="center" vertical="center" shrinkToFit="1"/>
    </xf>
    <xf numFmtId="0" fontId="4" fillId="0" borderId="0" xfId="3" applyFont="1" applyAlignment="1">
      <alignment horizontal="left" vertical="center" shrinkToFit="1"/>
    </xf>
    <xf numFmtId="0" fontId="2" fillId="0" borderId="11" xfId="4" applyFont="1" applyBorder="1" applyAlignment="1">
      <alignment horizontal="center" vertical="center" wrapText="1"/>
    </xf>
    <xf numFmtId="0" fontId="2" fillId="0" borderId="13" xfId="4" applyFont="1" applyBorder="1" applyAlignment="1">
      <alignment horizontal="center" vertical="center" wrapText="1"/>
    </xf>
    <xf numFmtId="0" fontId="13" fillId="0" borderId="7" xfId="4" applyFont="1" applyBorder="1" applyAlignment="1">
      <alignment horizontal="left" vertical="center" shrinkToFit="1"/>
    </xf>
    <xf numFmtId="0" fontId="13" fillId="0" borderId="1" xfId="4" applyFont="1" applyBorder="1" applyAlignment="1">
      <alignment horizontal="left" vertical="center" shrinkToFit="1"/>
    </xf>
    <xf numFmtId="0" fontId="13" fillId="0" borderId="2" xfId="4" applyFont="1" applyBorder="1" applyAlignment="1">
      <alignment horizontal="left" vertical="center" shrinkToFit="1"/>
    </xf>
    <xf numFmtId="0" fontId="2" fillId="0" borderId="3" xfId="4" applyFont="1" applyBorder="1" applyAlignment="1">
      <alignment horizontal="left" vertical="center" shrinkToFit="1"/>
    </xf>
    <xf numFmtId="0" fontId="5" fillId="0" borderId="10" xfId="3" applyFont="1" applyBorder="1" applyAlignment="1">
      <alignment horizontal="center" vertical="center" shrinkToFit="1"/>
    </xf>
    <xf numFmtId="177" fontId="14" fillId="0" borderId="3" xfId="3" applyNumberFormat="1" applyFont="1" applyBorder="1" applyAlignment="1">
      <alignment horizontal="center" vertical="center" shrinkToFit="1"/>
    </xf>
    <xf numFmtId="0" fontId="5" fillId="0" borderId="16" xfId="3" applyFont="1" applyBorder="1" applyAlignment="1">
      <alignment horizontal="center" vertical="center"/>
    </xf>
    <xf numFmtId="0" fontId="4" fillId="0" borderId="0" xfId="3" applyFont="1" applyBorder="1" applyAlignment="1">
      <alignment horizontal="left" vertical="center" shrinkToFit="1"/>
    </xf>
    <xf numFmtId="0" fontId="13" fillId="0" borderId="7" xfId="4" applyFont="1" applyBorder="1" applyAlignment="1">
      <alignment horizontal="center" vertical="center" shrinkToFit="1"/>
    </xf>
    <xf numFmtId="0" fontId="13" fillId="0" borderId="1" xfId="4" applyFont="1" applyBorder="1" applyAlignment="1">
      <alignment horizontal="center" vertical="center" shrinkToFit="1"/>
    </xf>
    <xf numFmtId="0" fontId="13" fillId="0" borderId="2" xfId="4" applyFont="1" applyBorder="1" applyAlignment="1">
      <alignment horizontal="center" vertical="center" shrinkToFit="1"/>
    </xf>
    <xf numFmtId="0" fontId="19" fillId="0" borderId="0" xfId="3" applyFont="1" applyAlignment="1">
      <alignment horizontal="left" vertical="center"/>
    </xf>
    <xf numFmtId="0" fontId="5" fillId="0" borderId="10" xfId="3" applyFont="1" applyBorder="1" applyAlignment="1">
      <alignment horizontal="center" vertical="center"/>
    </xf>
    <xf numFmtId="0" fontId="4" fillId="0" borderId="0" xfId="3" applyFont="1" applyBorder="1" applyAlignment="1">
      <alignment horizontal="left" vertical="center"/>
    </xf>
    <xf numFmtId="0" fontId="5" fillId="0" borderId="0" xfId="3" applyFont="1" applyBorder="1" applyAlignment="1">
      <alignment vertical="center" shrinkToFit="1"/>
    </xf>
    <xf numFmtId="0" fontId="4" fillId="0" borderId="0" xfId="3" applyFont="1" applyAlignment="1">
      <alignment horizontal="left" vertical="center"/>
    </xf>
    <xf numFmtId="0" fontId="4" fillId="0" borderId="10" xfId="3" applyFont="1" applyBorder="1" applyAlignment="1">
      <alignment horizontal="left" vertical="center" shrinkToFit="1"/>
    </xf>
    <xf numFmtId="0" fontId="5" fillId="0" borderId="11" xfId="3" applyFont="1" applyBorder="1" applyAlignment="1">
      <alignment horizontal="center" vertical="center" wrapText="1"/>
    </xf>
    <xf numFmtId="0" fontId="5" fillId="0" borderId="13" xfId="3" applyFont="1" applyBorder="1" applyAlignment="1">
      <alignment horizontal="center" vertical="center" wrapText="1"/>
    </xf>
    <xf numFmtId="0" fontId="26" fillId="0" borderId="31" xfId="2" applyFont="1" applyFill="1" applyBorder="1" applyAlignment="1">
      <alignment horizontal="left" vertical="center"/>
    </xf>
    <xf numFmtId="0" fontId="28" fillId="0" borderId="52" xfId="2" applyFont="1" applyFill="1" applyBorder="1" applyAlignment="1">
      <alignment horizontal="center" vertical="center" wrapText="1"/>
    </xf>
    <xf numFmtId="0" fontId="28" fillId="0" borderId="53" xfId="2" applyFont="1" applyFill="1" applyBorder="1" applyAlignment="1">
      <alignment horizontal="center" vertical="center" wrapText="1"/>
    </xf>
    <xf numFmtId="0" fontId="28" fillId="0" borderId="53" xfId="2" applyFont="1" applyFill="1" applyBorder="1" applyAlignment="1">
      <alignment horizontal="center" vertical="center"/>
    </xf>
    <xf numFmtId="0" fontId="28" fillId="0" borderId="35" xfId="2" applyFont="1" applyFill="1" applyBorder="1" applyAlignment="1">
      <alignment horizontal="center" vertical="center"/>
    </xf>
    <xf numFmtId="0" fontId="24" fillId="0" borderId="29" xfId="2" applyFont="1" applyFill="1" applyBorder="1" applyAlignment="1">
      <alignment horizontal="left" vertical="center" wrapText="1"/>
    </xf>
    <xf numFmtId="0" fontId="24" fillId="0" borderId="21" xfId="2" applyFont="1" applyFill="1" applyBorder="1" applyAlignment="1">
      <alignment horizontal="left" vertical="center" wrapText="1"/>
    </xf>
    <xf numFmtId="0" fontId="24" fillId="0" borderId="22" xfId="2" applyFont="1" applyFill="1" applyBorder="1" applyAlignment="1">
      <alignment horizontal="left" vertical="center" wrapText="1"/>
    </xf>
    <xf numFmtId="0" fontId="27" fillId="0" borderId="29" xfId="2" applyFont="1" applyFill="1" applyBorder="1" applyAlignment="1">
      <alignment horizontal="center" vertical="center" wrapText="1"/>
    </xf>
    <xf numFmtId="0" fontId="27" fillId="0" borderId="21" xfId="2" applyFont="1" applyFill="1" applyBorder="1" applyAlignment="1">
      <alignment horizontal="center" vertical="center" wrapText="1"/>
    </xf>
    <xf numFmtId="0" fontId="27" fillId="0" borderId="22" xfId="2" applyFont="1" applyFill="1" applyBorder="1" applyAlignment="1">
      <alignment horizontal="center" vertical="center" wrapText="1"/>
    </xf>
    <xf numFmtId="0" fontId="29" fillId="0" borderId="19" xfId="2" applyFont="1" applyFill="1" applyBorder="1" applyAlignment="1">
      <alignment horizontal="left" vertical="center" wrapText="1"/>
    </xf>
    <xf numFmtId="0" fontId="29" fillId="0" borderId="10" xfId="2" applyFont="1" applyFill="1" applyBorder="1" applyAlignment="1">
      <alignment horizontal="left" vertical="center" wrapText="1"/>
    </xf>
    <xf numFmtId="0" fontId="29" fillId="0" borderId="1" xfId="2" applyFont="1" applyFill="1" applyBorder="1" applyAlignment="1">
      <alignment horizontal="left" vertical="center" wrapText="1"/>
    </xf>
    <xf numFmtId="0" fontId="24" fillId="0" borderId="24" xfId="2" applyFont="1" applyFill="1" applyBorder="1" applyAlignment="1">
      <alignment horizontal="left" vertical="center" wrapText="1"/>
    </xf>
    <xf numFmtId="0" fontId="27" fillId="0" borderId="24" xfId="2" applyFont="1" applyFill="1" applyBorder="1" applyAlignment="1">
      <alignment horizontal="center" vertical="center"/>
    </xf>
    <xf numFmtId="0" fontId="27" fillId="0" borderId="21" xfId="2" applyFont="1" applyFill="1" applyBorder="1" applyAlignment="1">
      <alignment horizontal="center" vertical="center"/>
    </xf>
    <xf numFmtId="0" fontId="24" fillId="0" borderId="23" xfId="2" applyFont="1" applyFill="1" applyBorder="1" applyAlignment="1">
      <alignment horizontal="left" vertical="center" wrapText="1"/>
    </xf>
    <xf numFmtId="0" fontId="27" fillId="0" borderId="23" xfId="2" applyFont="1" applyFill="1" applyBorder="1" applyAlignment="1">
      <alignment horizontal="center" vertical="center"/>
    </xf>
    <xf numFmtId="0" fontId="29" fillId="0" borderId="25" xfId="2" applyFont="1" applyFill="1" applyBorder="1" applyAlignment="1">
      <alignment horizontal="left" vertical="center" wrapText="1"/>
    </xf>
    <xf numFmtId="0" fontId="29" fillId="0" borderId="0" xfId="2" applyFont="1" applyFill="1" applyBorder="1" applyAlignment="1">
      <alignment horizontal="left" vertical="center" wrapText="1"/>
    </xf>
    <xf numFmtId="0" fontId="19" fillId="0" borderId="0" xfId="2" applyFont="1" applyFill="1" applyBorder="1" applyAlignment="1">
      <alignment horizontal="left" vertical="center" wrapText="1"/>
    </xf>
    <xf numFmtId="0" fontId="19" fillId="0" borderId="10" xfId="2" applyFont="1" applyFill="1" applyBorder="1" applyAlignment="1">
      <alignment horizontal="left" vertical="center" wrapText="1"/>
    </xf>
    <xf numFmtId="0" fontId="27" fillId="0" borderId="22" xfId="2" applyFont="1" applyFill="1" applyBorder="1" applyAlignment="1">
      <alignment horizontal="center" vertical="center"/>
    </xf>
    <xf numFmtId="0" fontId="27" fillId="0" borderId="55" xfId="2" applyFont="1" applyFill="1" applyBorder="1" applyAlignment="1">
      <alignment horizontal="center" vertical="center"/>
    </xf>
    <xf numFmtId="0" fontId="27" fillId="0" borderId="56" xfId="2" applyFont="1" applyFill="1" applyBorder="1" applyAlignment="1">
      <alignment horizontal="center" vertical="center"/>
    </xf>
    <xf numFmtId="0" fontId="29" fillId="0" borderId="1" xfId="2" applyFont="1" applyFill="1" applyBorder="1" applyAlignment="1">
      <alignment horizontal="left" vertical="center"/>
    </xf>
    <xf numFmtId="0" fontId="29" fillId="0" borderId="57" xfId="2" applyFont="1" applyFill="1" applyBorder="1" applyAlignment="1">
      <alignment horizontal="left" vertical="center"/>
    </xf>
    <xf numFmtId="0" fontId="28" fillId="0" borderId="29" xfId="2" applyFont="1" applyFill="1" applyBorder="1" applyAlignment="1">
      <alignment horizontal="center" vertical="center" wrapText="1"/>
    </xf>
    <xf numFmtId="0" fontId="28" fillId="0" borderId="21" xfId="2" applyFont="1" applyFill="1" applyBorder="1" applyAlignment="1">
      <alignment horizontal="center" vertical="center"/>
    </xf>
    <xf numFmtId="0" fontId="28" fillId="0" borderId="32" xfId="2" applyFont="1" applyFill="1" applyBorder="1" applyAlignment="1">
      <alignment horizontal="center" vertical="center"/>
    </xf>
    <xf numFmtId="0" fontId="27" fillId="0" borderId="24" xfId="2" applyFont="1" applyFill="1" applyBorder="1" applyAlignment="1">
      <alignment horizontal="center" vertical="center" wrapText="1"/>
    </xf>
    <xf numFmtId="0" fontId="28" fillId="0" borderId="35" xfId="2" applyFont="1" applyFill="1" applyBorder="1" applyAlignment="1">
      <alignment horizontal="center" vertical="center" wrapText="1"/>
    </xf>
    <xf numFmtId="0" fontId="24" fillId="0" borderId="20" xfId="2" applyFont="1" applyFill="1" applyBorder="1" applyAlignment="1">
      <alignment horizontal="left" vertical="center" wrapText="1"/>
    </xf>
    <xf numFmtId="0" fontId="27" fillId="0" borderId="58" xfId="2" applyFont="1" applyFill="1" applyBorder="1" applyAlignment="1">
      <alignment horizontal="center" vertical="center" wrapText="1"/>
    </xf>
    <xf numFmtId="0" fontId="27" fillId="0" borderId="59" xfId="2" applyFont="1" applyFill="1" applyBorder="1" applyAlignment="1">
      <alignment horizontal="center" vertical="center" wrapText="1"/>
    </xf>
    <xf numFmtId="0" fontId="27" fillId="0" borderId="56" xfId="2" applyFont="1" applyFill="1" applyBorder="1" applyAlignment="1">
      <alignment horizontal="center" vertical="center" wrapText="1"/>
    </xf>
    <xf numFmtId="0" fontId="29" fillId="0" borderId="25" xfId="2" applyFont="1" applyFill="1" applyBorder="1" applyAlignment="1">
      <alignment horizontal="left" vertical="center"/>
    </xf>
    <xf numFmtId="0" fontId="29" fillId="0" borderId="0" xfId="2" applyFont="1" applyFill="1" applyBorder="1" applyAlignment="1">
      <alignment horizontal="left" vertical="center"/>
    </xf>
    <xf numFmtId="0" fontId="29" fillId="0" borderId="10" xfId="2" applyFont="1" applyFill="1" applyBorder="1" applyAlignment="1">
      <alignment horizontal="left" vertical="center"/>
    </xf>
    <xf numFmtId="0" fontId="24" fillId="0" borderId="32" xfId="2" applyFont="1" applyFill="1" applyBorder="1" applyAlignment="1">
      <alignment horizontal="left" vertical="center" wrapText="1"/>
    </xf>
    <xf numFmtId="0" fontId="27" fillId="0" borderId="32" xfId="2" applyFont="1" applyFill="1" applyBorder="1" applyAlignment="1">
      <alignment horizontal="center" vertical="center" wrapText="1"/>
    </xf>
    <xf numFmtId="0" fontId="29" fillId="0" borderId="31" xfId="2" applyFont="1" applyFill="1" applyBorder="1" applyAlignment="1">
      <alignment horizontal="left" vertical="center" wrapText="1"/>
    </xf>
    <xf numFmtId="0" fontId="29" fillId="0" borderId="30" xfId="2" applyFont="1" applyFill="1" applyBorder="1" applyAlignment="1">
      <alignment horizontal="left" vertical="center"/>
    </xf>
    <xf numFmtId="0" fontId="24" fillId="0" borderId="50" xfId="2" applyFont="1" applyFill="1" applyBorder="1" applyAlignment="1">
      <alignment horizontal="left" vertical="center" wrapText="1"/>
    </xf>
    <xf numFmtId="0" fontId="24" fillId="0" borderId="53" xfId="2" applyFont="1" applyFill="1" applyBorder="1" applyAlignment="1">
      <alignment horizontal="left" vertical="center" wrapText="1"/>
    </xf>
    <xf numFmtId="0" fontId="24" fillId="0" borderId="49" xfId="2" applyFont="1" applyFill="1" applyBorder="1" applyAlignment="1">
      <alignment horizontal="left" vertical="center" wrapText="1"/>
    </xf>
    <xf numFmtId="0" fontId="24" fillId="0" borderId="35" xfId="2" applyFont="1" applyFill="1" applyBorder="1" applyAlignment="1">
      <alignment horizontal="left" vertical="center" wrapText="1"/>
    </xf>
    <xf numFmtId="0" fontId="28" fillId="0" borderId="21" xfId="2" applyFont="1" applyFill="1" applyBorder="1" applyAlignment="1">
      <alignment horizontal="center" vertical="center" wrapText="1"/>
    </xf>
    <xf numFmtId="0" fontId="28" fillId="0" borderId="32" xfId="2" applyFont="1" applyFill="1" applyBorder="1" applyAlignment="1">
      <alignment horizontal="center" vertical="center" wrapText="1"/>
    </xf>
    <xf numFmtId="0" fontId="24" fillId="0" borderId="52" xfId="2" applyFont="1" applyFill="1" applyBorder="1" applyAlignment="1">
      <alignment horizontal="left" vertical="center" wrapText="1"/>
    </xf>
    <xf numFmtId="0" fontId="27" fillId="0" borderId="29" xfId="2" applyFont="1" applyFill="1" applyBorder="1" applyAlignment="1">
      <alignment horizontal="center" vertical="center"/>
    </xf>
    <xf numFmtId="0" fontId="29" fillId="0" borderId="30" xfId="2" applyFont="1" applyFill="1" applyBorder="1" applyAlignment="1">
      <alignment horizontal="left" vertical="center" wrapText="1"/>
    </xf>
    <xf numFmtId="0" fontId="28" fillId="0" borderId="29" xfId="2" applyFont="1" applyFill="1" applyBorder="1" applyAlignment="1">
      <alignment horizontal="center" vertical="center" textRotation="255" shrinkToFit="1"/>
    </xf>
    <xf numFmtId="0" fontId="28" fillId="0" borderId="21" xfId="2" applyFont="1" applyFill="1" applyBorder="1" applyAlignment="1">
      <alignment horizontal="center" vertical="center" textRotation="255" shrinkToFit="1"/>
    </xf>
    <xf numFmtId="0" fontId="28" fillId="0" borderId="32" xfId="2" applyFont="1" applyFill="1" applyBorder="1" applyAlignment="1">
      <alignment horizontal="center" vertical="center" textRotation="255" shrinkToFit="1"/>
    </xf>
    <xf numFmtId="0" fontId="24" fillId="0" borderId="49" xfId="2" applyFont="1" applyFill="1" applyBorder="1" applyAlignment="1">
      <alignment horizontal="left" vertical="center"/>
    </xf>
    <xf numFmtId="0" fontId="24" fillId="0" borderId="33" xfId="2" applyFont="1" applyFill="1" applyBorder="1" applyAlignment="1">
      <alignment horizontal="left" vertical="center"/>
    </xf>
    <xf numFmtId="0" fontId="24" fillId="0" borderId="50" xfId="2" applyFont="1" applyFill="1" applyBorder="1" applyAlignment="1">
      <alignment horizontal="left" vertical="center"/>
    </xf>
    <xf numFmtId="0" fontId="24" fillId="0" borderId="51" xfId="2" applyFont="1" applyFill="1" applyBorder="1" applyAlignment="1">
      <alignment horizontal="left" vertical="center"/>
    </xf>
    <xf numFmtId="0" fontId="24" fillId="0" borderId="54" xfId="2" applyFont="1" applyFill="1" applyBorder="1" applyAlignment="1">
      <alignment horizontal="left" vertical="center" wrapText="1"/>
    </xf>
    <xf numFmtId="0" fontId="24" fillId="0" borderId="33" xfId="2" applyFont="1" applyFill="1" applyBorder="1" applyAlignment="1">
      <alignment horizontal="left" vertical="center" wrapText="1"/>
    </xf>
    <xf numFmtId="0" fontId="19" fillId="0" borderId="1" xfId="2" applyFont="1" applyFill="1" applyBorder="1" applyAlignment="1">
      <alignment horizontal="left" vertical="center"/>
    </xf>
    <xf numFmtId="0" fontId="24" fillId="0" borderId="51" xfId="2" applyFont="1" applyFill="1" applyBorder="1" applyAlignment="1">
      <alignment horizontal="left" vertical="center" wrapText="1"/>
    </xf>
    <xf numFmtId="0" fontId="27" fillId="0" borderId="32" xfId="2" applyFont="1" applyFill="1" applyBorder="1" applyAlignment="1">
      <alignment horizontal="center" vertical="center"/>
    </xf>
    <xf numFmtId="0" fontId="19" fillId="0" borderId="25" xfId="2" applyFont="1" applyFill="1" applyBorder="1" applyAlignment="1">
      <alignment horizontal="left" vertical="center"/>
    </xf>
  </cellXfs>
  <cellStyles count="5">
    <cellStyle name="通貨" xfId="1" builtinId="7"/>
    <cellStyle name="標準" xfId="0" builtinId="0"/>
    <cellStyle name="標準 2" xfId="2" xr:uid="{00000000-0005-0000-0000-000002000000}"/>
    <cellStyle name="標準_H21　研修内容一覧P7～12" xfId="3" xr:uid="{00000000-0005-0000-0000-000003000000}"/>
    <cellStyle name="標準_現行_H21　研修内容一覧P7～12" xfId="4" xr:uid="{00000000-0005-0000-0000-000004000000}"/>
  </cellStyles>
  <dxfs count="13">
    <dxf>
      <font>
        <condense val="0"/>
        <extend val="0"/>
        <color indexed="12"/>
      </font>
    </dxf>
    <dxf>
      <font>
        <condense val="0"/>
        <extend val="0"/>
        <color indexed="11"/>
      </font>
    </dxf>
    <dxf>
      <font>
        <condense val="0"/>
        <extend val="0"/>
        <color indexed="10"/>
      </font>
    </dxf>
    <dxf>
      <font>
        <condense val="0"/>
        <extend val="0"/>
        <color indexed="10"/>
      </font>
    </dxf>
    <dxf>
      <font>
        <condense val="0"/>
        <extend val="0"/>
        <color indexed="12"/>
      </font>
    </dxf>
    <dxf>
      <font>
        <condense val="0"/>
        <extend val="0"/>
        <color indexed="11"/>
      </font>
    </dxf>
    <dxf>
      <font>
        <condense val="0"/>
        <extend val="0"/>
        <color indexed="10"/>
      </font>
    </dxf>
    <dxf>
      <font>
        <condense val="0"/>
        <extend val="0"/>
        <color indexed="10"/>
      </font>
    </dxf>
    <dxf>
      <fill>
        <patternFill>
          <bgColor rgb="FFFFFF00"/>
        </patternFill>
      </fill>
    </dxf>
    <dxf>
      <font>
        <condense val="0"/>
        <extend val="0"/>
        <color indexed="12"/>
      </font>
    </dxf>
    <dxf>
      <font>
        <condense val="0"/>
        <extend val="0"/>
        <color indexed="11"/>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14</xdr:col>
      <xdr:colOff>114301</xdr:colOff>
      <xdr:row>0</xdr:row>
      <xdr:rowOff>28575</xdr:rowOff>
    </xdr:from>
    <xdr:to>
      <xdr:col>16</xdr:col>
      <xdr:colOff>895350</xdr:colOff>
      <xdr:row>1</xdr:row>
      <xdr:rowOff>285750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619876" y="28575"/>
          <a:ext cx="2266949" cy="438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ts val="1200"/>
            </a:lnSpc>
          </a:pPr>
          <a:r>
            <a:rPr kumimoji="1" lang="ja-JP" altLang="en-US" sz="1000"/>
            <a:t>下のセルの日付を実施年度の４月１日に変更すると曜日がその年で自動表示</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9975;&#24180;&#12459;&#12524;&#12531;&#12480;&#12540;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ヶ月Color"/>
      <sheetName val="12ヶ月Gray"/>
      <sheetName val="6ヶ月Color"/>
      <sheetName val="6ヶ月Gray"/>
      <sheetName val="3ヶ月Color"/>
      <sheetName val="3ヶ月Ｇｒａｙ"/>
      <sheetName val="2ヶ月ColorA"/>
      <sheetName val="2ヶ月GrayA"/>
      <sheetName val="2ヶ月ColorB"/>
      <sheetName val="2ヶ月ＧｒａｙB"/>
      <sheetName val="1ヶ月ColorA"/>
      <sheetName val="1ヶ月GrayA"/>
      <sheetName val="1ヶ月ColorB"/>
      <sheetName val="1ヶ月GrayB"/>
      <sheetName val="1ヶ月ColorC"/>
      <sheetName val="1ヶ月GrayC"/>
    </sheetNames>
    <sheetDataSet>
      <sheetData sheetId="0" refreshError="1">
        <row r="47">
          <cell r="AC47">
            <v>38353</v>
          </cell>
          <cell r="AD47">
            <v>7</v>
          </cell>
          <cell r="AE47">
            <v>38353</v>
          </cell>
          <cell r="AF47" t="str">
            <v>元旦</v>
          </cell>
        </row>
        <row r="48">
          <cell r="AC48" t="str">
            <v>-</v>
          </cell>
          <cell r="AD48" t="e">
            <v>#VALUE!</v>
          </cell>
          <cell r="AE48" t="e">
            <v>#VALUE!</v>
          </cell>
          <cell r="AF48" t="str">
            <v>振替休日</v>
          </cell>
        </row>
        <row r="49">
          <cell r="AC49">
            <v>38362</v>
          </cell>
          <cell r="AD49">
            <v>2</v>
          </cell>
          <cell r="AE49">
            <v>38362</v>
          </cell>
          <cell r="AF49" t="str">
            <v>成人の日</v>
          </cell>
        </row>
        <row r="50">
          <cell r="AC50">
            <v>38394</v>
          </cell>
          <cell r="AD50">
            <v>6</v>
          </cell>
          <cell r="AE50">
            <v>38394</v>
          </cell>
          <cell r="AF50" t="str">
            <v>建国記念の日</v>
          </cell>
        </row>
        <row r="51">
          <cell r="AC51" t="str">
            <v>-</v>
          </cell>
          <cell r="AD51" t="e">
            <v>#VALUE!</v>
          </cell>
          <cell r="AE51" t="e">
            <v>#VALUE!</v>
          </cell>
          <cell r="AF51" t="str">
            <v>振替休日</v>
          </cell>
        </row>
        <row r="52">
          <cell r="AC52">
            <v>38431</v>
          </cell>
          <cell r="AD52">
            <v>1</v>
          </cell>
          <cell r="AE52">
            <v>38432</v>
          </cell>
          <cell r="AF52" t="str">
            <v>春分の日</v>
          </cell>
        </row>
        <row r="53">
          <cell r="AC53">
            <v>38432</v>
          </cell>
          <cell r="AD53">
            <v>2</v>
          </cell>
          <cell r="AE53">
            <v>38432</v>
          </cell>
          <cell r="AF53" t="str">
            <v>振替休日</v>
          </cell>
        </row>
        <row r="54">
          <cell r="AC54">
            <v>38471</v>
          </cell>
          <cell r="AD54">
            <v>6</v>
          </cell>
          <cell r="AE54">
            <v>38471</v>
          </cell>
          <cell r="AF54" t="str">
            <v>みどりの日</v>
          </cell>
        </row>
        <row r="55">
          <cell r="AC55" t="str">
            <v>-</v>
          </cell>
          <cell r="AD55" t="e">
            <v>#VALUE!</v>
          </cell>
          <cell r="AE55" t="e">
            <v>#VALUE!</v>
          </cell>
          <cell r="AF55" t="str">
            <v>振替休日</v>
          </cell>
        </row>
        <row r="56">
          <cell r="AC56">
            <v>38475</v>
          </cell>
          <cell r="AD56">
            <v>3</v>
          </cell>
          <cell r="AE56">
            <v>38475</v>
          </cell>
          <cell r="AF56" t="str">
            <v>憲法記念日</v>
          </cell>
        </row>
        <row r="57">
          <cell r="AC57" t="str">
            <v>-</v>
          </cell>
          <cell r="AD57" t="e">
            <v>#VALUE!</v>
          </cell>
          <cell r="AE57" t="e">
            <v>#VALUE!</v>
          </cell>
          <cell r="AF57" t="str">
            <v>振替休日</v>
          </cell>
        </row>
        <row r="58">
          <cell r="AC58">
            <v>38476</v>
          </cell>
          <cell r="AD58">
            <v>4</v>
          </cell>
          <cell r="AE58">
            <v>38476</v>
          </cell>
          <cell r="AF58" t="str">
            <v>国民の休日</v>
          </cell>
        </row>
        <row r="59">
          <cell r="AC59">
            <v>38477</v>
          </cell>
          <cell r="AD59">
            <v>5</v>
          </cell>
          <cell r="AE59">
            <v>38477</v>
          </cell>
          <cell r="AF59" t="str">
            <v>こどもの日</v>
          </cell>
        </row>
        <row r="60">
          <cell r="AC60" t="str">
            <v>-</v>
          </cell>
          <cell r="AD60" t="e">
            <v>#VALUE!</v>
          </cell>
          <cell r="AE60" t="e">
            <v>#VALUE!</v>
          </cell>
          <cell r="AF60" t="str">
            <v>振替休日</v>
          </cell>
        </row>
        <row r="61">
          <cell r="AC61">
            <v>38551</v>
          </cell>
          <cell r="AD61">
            <v>2</v>
          </cell>
          <cell r="AE61">
            <v>38551</v>
          </cell>
          <cell r="AF61" t="str">
            <v>海の日</v>
          </cell>
        </row>
        <row r="62">
          <cell r="AC62">
            <v>38614</v>
          </cell>
          <cell r="AD62">
            <v>2</v>
          </cell>
          <cell r="AE62">
            <v>38614</v>
          </cell>
          <cell r="AF62" t="str">
            <v>敬老の日</v>
          </cell>
        </row>
        <row r="63">
          <cell r="AC63" t="str">
            <v>-</v>
          </cell>
          <cell r="AD63" t="e">
            <v>#VALUE!</v>
          </cell>
          <cell r="AE63" t="e">
            <v>#VALUE!</v>
          </cell>
          <cell r="AF63" t="str">
            <v>国民の休日</v>
          </cell>
        </row>
        <row r="64">
          <cell r="AC64">
            <v>38618</v>
          </cell>
          <cell r="AD64">
            <v>6</v>
          </cell>
          <cell r="AE64">
            <v>38618</v>
          </cell>
          <cell r="AF64" t="str">
            <v>秋分の日</v>
          </cell>
        </row>
        <row r="65">
          <cell r="AC65" t="str">
            <v>-</v>
          </cell>
          <cell r="AD65" t="e">
            <v>#VALUE!</v>
          </cell>
          <cell r="AE65" t="e">
            <v>#VALUE!</v>
          </cell>
          <cell r="AF65" t="str">
            <v>振替休日</v>
          </cell>
        </row>
        <row r="66">
          <cell r="AC66">
            <v>38635</v>
          </cell>
          <cell r="AD66">
            <v>2</v>
          </cell>
          <cell r="AE66">
            <v>38635</v>
          </cell>
          <cell r="AF66" t="str">
            <v>体育の日</v>
          </cell>
        </row>
        <row r="67">
          <cell r="AC67">
            <v>38659</v>
          </cell>
          <cell r="AD67">
            <v>5</v>
          </cell>
          <cell r="AE67">
            <v>38659</v>
          </cell>
          <cell r="AF67" t="str">
            <v>文化の日</v>
          </cell>
        </row>
        <row r="68">
          <cell r="AC68" t="str">
            <v>-</v>
          </cell>
          <cell r="AD68" t="e">
            <v>#VALUE!</v>
          </cell>
          <cell r="AE68" t="e">
            <v>#VALUE!</v>
          </cell>
          <cell r="AF68" t="str">
            <v>振替休日</v>
          </cell>
        </row>
        <row r="69">
          <cell r="AC69">
            <v>38679</v>
          </cell>
          <cell r="AD69">
            <v>4</v>
          </cell>
          <cell r="AE69">
            <v>38679</v>
          </cell>
          <cell r="AF69" t="str">
            <v>勤労感謝の日</v>
          </cell>
        </row>
        <row r="70">
          <cell r="AC70" t="str">
            <v>-</v>
          </cell>
          <cell r="AD70" t="e">
            <v>#VALUE!</v>
          </cell>
          <cell r="AE70" t="e">
            <v>#VALUE!</v>
          </cell>
          <cell r="AF70" t="str">
            <v>振替休日</v>
          </cell>
        </row>
        <row r="71">
          <cell r="AC71">
            <v>38709</v>
          </cell>
          <cell r="AD71">
            <v>6</v>
          </cell>
          <cell r="AE71">
            <v>38709</v>
          </cell>
          <cell r="AF71" t="str">
            <v>天皇誕生日</v>
          </cell>
        </row>
        <row r="72">
          <cell r="AC72" t="str">
            <v>-</v>
          </cell>
          <cell r="AD72" t="e">
            <v>#VALUE!</v>
          </cell>
          <cell r="AE72" t="e">
            <v>#VALUE!</v>
          </cell>
          <cell r="AF72" t="str">
            <v>振替休日</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tabColor indexed="11"/>
  </sheetPr>
  <dimension ref="A1:U853"/>
  <sheetViews>
    <sheetView tabSelected="1" view="pageBreakPreview" zoomScaleNormal="100" zoomScaleSheetLayoutView="100" workbookViewId="0">
      <selection activeCell="B2" sqref="B2:N2"/>
    </sheetView>
  </sheetViews>
  <sheetFormatPr defaultRowHeight="12.75"/>
  <cols>
    <col min="1" max="1" width="4" customWidth="1"/>
    <col min="2" max="3" width="2.85546875" style="4" customWidth="1"/>
    <col min="4" max="4" width="2.85546875" style="4" hidden="1" customWidth="1"/>
    <col min="5" max="5" width="2.85546875" style="1" customWidth="1"/>
    <col min="6" max="6" width="3.5703125" style="4" customWidth="1"/>
    <col min="7" max="7" width="13.5703125" style="104" customWidth="1"/>
    <col min="8" max="8" width="2.5703125" style="4" customWidth="1"/>
    <col min="9" max="9" width="33.7109375" style="1" customWidth="1"/>
    <col min="10" max="10" width="2.7109375" style="1" customWidth="1"/>
    <col min="11" max="11" width="6.28515625" style="4" customWidth="1"/>
    <col min="12" max="13" width="9.7109375" style="4" customWidth="1"/>
    <col min="14" max="14" width="4" style="1" customWidth="1"/>
    <col min="15" max="15" width="8.5703125" style="1" customWidth="1"/>
    <col min="16" max="16" width="13.7109375" style="1" customWidth="1"/>
    <col min="17" max="17" width="15.5703125" style="4" customWidth="1"/>
    <col min="18" max="18" width="14.7109375" style="4" customWidth="1"/>
    <col min="19" max="19" width="14.7109375" style="2" customWidth="1"/>
    <col min="20" max="20" width="15.5703125" customWidth="1"/>
    <col min="21" max="21" width="15.28515625" style="99" customWidth="1"/>
  </cols>
  <sheetData>
    <row r="1" spans="1:21" ht="14.25">
      <c r="B1" s="205" t="s">
        <v>163</v>
      </c>
      <c r="C1" s="205"/>
      <c r="D1" s="205"/>
      <c r="E1" s="205"/>
      <c r="F1" s="205"/>
    </row>
    <row r="2" spans="1:21" ht="25.15" customHeight="1" thickBot="1">
      <c r="B2" s="206" t="s">
        <v>555</v>
      </c>
      <c r="C2" s="206"/>
      <c r="D2" s="206"/>
      <c r="E2" s="206"/>
      <c r="F2" s="206"/>
      <c r="G2" s="206"/>
      <c r="H2" s="206"/>
      <c r="I2" s="206"/>
      <c r="J2" s="206"/>
      <c r="K2" s="206"/>
      <c r="L2" s="206"/>
      <c r="M2" s="206"/>
      <c r="N2" s="206"/>
      <c r="O2" s="3"/>
      <c r="P2" s="3"/>
    </row>
    <row r="3" spans="1:21" s="9" customFormat="1" ht="22.15" customHeight="1" thickBot="1">
      <c r="B3" s="120"/>
      <c r="C3" s="121"/>
      <c r="D3" s="120"/>
      <c r="E3" s="195">
        <f>P3+365</f>
        <v>45382</v>
      </c>
      <c r="F3" s="118"/>
      <c r="G3" s="247"/>
      <c r="H3" s="247"/>
      <c r="I3" s="248" t="s">
        <v>553</v>
      </c>
      <c r="J3" s="248"/>
      <c r="K3" s="248"/>
      <c r="L3" s="248"/>
      <c r="M3" s="248"/>
      <c r="N3" s="143"/>
      <c r="P3" s="196">
        <v>45017</v>
      </c>
      <c r="U3" s="100"/>
    </row>
    <row r="4" spans="1:21" s="9" customFormat="1" ht="21" customHeight="1">
      <c r="B4" s="122"/>
      <c r="C4" s="123"/>
      <c r="D4" s="122"/>
      <c r="E4" s="124"/>
      <c r="F4" s="125"/>
      <c r="G4" s="135"/>
      <c r="H4" s="136"/>
      <c r="I4" s="203" t="s">
        <v>554</v>
      </c>
      <c r="J4" s="216" t="s">
        <v>164</v>
      </c>
      <c r="K4" s="216"/>
      <c r="L4" s="216"/>
      <c r="M4" s="217" t="s">
        <v>552</v>
      </c>
      <c r="N4" s="217"/>
      <c r="P4" s="5"/>
      <c r="U4" s="100"/>
    </row>
    <row r="5" spans="1:21" s="11" customFormat="1" ht="25.15" customHeight="1">
      <c r="B5" s="245" t="s">
        <v>7</v>
      </c>
      <c r="C5" s="244" t="s">
        <v>8</v>
      </c>
      <c r="D5" s="244"/>
      <c r="E5" s="235" t="s">
        <v>9</v>
      </c>
      <c r="F5" s="246" t="s">
        <v>10</v>
      </c>
      <c r="G5" s="142" t="s">
        <v>158</v>
      </c>
      <c r="H5" s="236" t="s">
        <v>106</v>
      </c>
      <c r="I5" s="235" t="s">
        <v>107</v>
      </c>
      <c r="J5" s="204" t="s">
        <v>11</v>
      </c>
      <c r="K5" s="238" t="s">
        <v>3</v>
      </c>
      <c r="L5" s="240" t="s">
        <v>0</v>
      </c>
      <c r="M5" s="242" t="s">
        <v>1</v>
      </c>
      <c r="N5" s="237" t="s">
        <v>141</v>
      </c>
      <c r="O5" s="16"/>
      <c r="P5" s="10"/>
      <c r="U5" s="101"/>
    </row>
    <row r="6" spans="1:21" s="11" customFormat="1" ht="25.15" customHeight="1">
      <c r="B6" s="245"/>
      <c r="C6" s="244"/>
      <c r="D6" s="244"/>
      <c r="E6" s="235"/>
      <c r="F6" s="246"/>
      <c r="G6" s="141" t="s">
        <v>160</v>
      </c>
      <c r="H6" s="236"/>
      <c r="I6" s="235"/>
      <c r="J6" s="204"/>
      <c r="K6" s="239"/>
      <c r="L6" s="241"/>
      <c r="M6" s="243"/>
      <c r="N6" s="237"/>
      <c r="O6" s="16"/>
      <c r="P6" s="10"/>
      <c r="U6" s="101"/>
    </row>
    <row r="7" spans="1:21" s="9" customFormat="1" ht="12.6" customHeight="1">
      <c r="A7" s="252">
        <v>1</v>
      </c>
      <c r="B7" s="221"/>
      <c r="C7" s="213"/>
      <c r="D7" s="224" t="str">
        <f>IF(B7="","",IF(B7=1,DATE(YEAR($E$3),B7,C7),IF(B7=2,DATE(YEAR($E$3),B7,C7),IF(B7=3,DATE(YEAR($E$3),B7,C7),DATE(YEAR($P$3),B7,C7)))))</f>
        <v/>
      </c>
      <c r="E7" s="232" t="str">
        <f>IF(B7="","",TEXT(WEEKDAY(D7),"aaa"))</f>
        <v/>
      </c>
      <c r="F7" s="213"/>
      <c r="G7" s="229" t="str">
        <f>IF(F7="","",IF(F7&lt;100,VLOOKUP(F7,'研修事項 一覧'!$B$65:$D$109,2,FALSE),IF(F7&gt;=100,VLOOKUP(F7,'研修事項 一覧'!$F$65:$H$87,2,FALSE),"再入力")))</f>
        <v/>
      </c>
      <c r="H7" s="207" t="str">
        <f>IF(F7="","",IF(F7&lt;100,VLOOKUP(F7,'研修事項 一覧'!$B$65:$D$109,3,FALSE),IF(F7&gt;=100,VLOOKUP(F7,'研修事項 一覧'!$F$65:$H$87,3,FALSE),"再入力")))</f>
        <v/>
      </c>
      <c r="I7" s="126"/>
      <c r="J7" s="210"/>
      <c r="K7" s="126"/>
      <c r="L7" s="127"/>
      <c r="M7" s="128"/>
      <c r="N7" s="218"/>
      <c r="O7" s="89"/>
      <c r="P7" s="6"/>
      <c r="U7" s="100"/>
    </row>
    <row r="8" spans="1:21" s="9" customFormat="1" ht="12.6" customHeight="1">
      <c r="A8" s="252"/>
      <c r="B8" s="222"/>
      <c r="C8" s="214"/>
      <c r="D8" s="225"/>
      <c r="E8" s="233"/>
      <c r="F8" s="214"/>
      <c r="G8" s="230"/>
      <c r="H8" s="208"/>
      <c r="I8" s="129"/>
      <c r="J8" s="211"/>
      <c r="K8" s="129"/>
      <c r="L8" s="130"/>
      <c r="M8" s="131"/>
      <c r="N8" s="219"/>
      <c r="O8" s="89"/>
      <c r="P8" s="6"/>
      <c r="U8" s="100"/>
    </row>
    <row r="9" spans="1:21" s="9" customFormat="1" ht="12.6" customHeight="1">
      <c r="A9" s="252"/>
      <c r="B9" s="222"/>
      <c r="C9" s="214"/>
      <c r="D9" s="225"/>
      <c r="E9" s="233"/>
      <c r="F9" s="214"/>
      <c r="G9" s="230"/>
      <c r="H9" s="208"/>
      <c r="I9" s="129"/>
      <c r="J9" s="211"/>
      <c r="K9" s="129"/>
      <c r="L9" s="130"/>
      <c r="M9" s="131"/>
      <c r="N9" s="219"/>
      <c r="O9" s="89"/>
    </row>
    <row r="10" spans="1:21" s="9" customFormat="1" ht="12.6" customHeight="1">
      <c r="A10" s="252"/>
      <c r="B10" s="222"/>
      <c r="C10" s="214"/>
      <c r="D10" s="225"/>
      <c r="E10" s="233"/>
      <c r="F10" s="214"/>
      <c r="G10" s="230"/>
      <c r="H10" s="208"/>
      <c r="I10" s="129"/>
      <c r="J10" s="211"/>
      <c r="K10" s="129"/>
      <c r="L10" s="130"/>
      <c r="M10" s="131"/>
      <c r="N10" s="219"/>
      <c r="O10" s="89"/>
    </row>
    <row r="11" spans="1:21" s="9" customFormat="1" ht="12.6" customHeight="1">
      <c r="A11" s="252"/>
      <c r="B11" s="223"/>
      <c r="C11" s="215"/>
      <c r="D11" s="226"/>
      <c r="E11" s="234"/>
      <c r="F11" s="215"/>
      <c r="G11" s="231"/>
      <c r="H11" s="209"/>
      <c r="I11" s="132"/>
      <c r="J11" s="212"/>
      <c r="K11" s="132"/>
      <c r="L11" s="134"/>
      <c r="M11" s="133"/>
      <c r="N11" s="220"/>
      <c r="O11" s="89"/>
    </row>
    <row r="12" spans="1:21" s="9" customFormat="1" ht="12.6" customHeight="1">
      <c r="A12" s="252">
        <v>2</v>
      </c>
      <c r="B12" s="221"/>
      <c r="C12" s="213"/>
      <c r="D12" s="224" t="str">
        <f>IF(B12="","",IF(B12=1,DATE(YEAR($E$3),B12,C12),IF(B12=2,DATE(YEAR($E$3),B12,C12),IF(B12=3,DATE(YEAR($E$3),B12,C12),DATE(YEAR($P$3),B12,C12)))))</f>
        <v/>
      </c>
      <c r="E12" s="232" t="str">
        <f>IF(B12="","",TEXT(WEEKDAY(D12),"aaa"))</f>
        <v/>
      </c>
      <c r="F12" s="213"/>
      <c r="G12" s="229" t="str">
        <f>IF(F12="","",IF(F12&lt;100,VLOOKUP(F12,'研修事項 一覧'!$B$65:$D$109,2,FALSE),IF(F12&gt;=100,VLOOKUP(F12,'研修事項 一覧'!$F$65:$H$87,2,FALSE),"再入力")))</f>
        <v/>
      </c>
      <c r="H12" s="207" t="str">
        <f>IF(F12="","",IF(F12&lt;100,VLOOKUP(F12,'研修事項 一覧'!$B$65:$D$109,3,FALSE),IF(F12&gt;=100,VLOOKUP(F12,'研修事項 一覧'!$F$65:$H$87,3,FALSE),"再入力")))</f>
        <v/>
      </c>
      <c r="I12" s="126"/>
      <c r="J12" s="210"/>
      <c r="K12" s="126"/>
      <c r="L12" s="127"/>
      <c r="M12" s="128"/>
      <c r="N12" s="218"/>
      <c r="O12" s="89"/>
    </row>
    <row r="13" spans="1:21" s="9" customFormat="1" ht="12.6" customHeight="1">
      <c r="A13" s="252"/>
      <c r="B13" s="222"/>
      <c r="C13" s="214"/>
      <c r="D13" s="225"/>
      <c r="E13" s="233"/>
      <c r="F13" s="214"/>
      <c r="G13" s="230"/>
      <c r="H13" s="208"/>
      <c r="I13" s="129"/>
      <c r="J13" s="211"/>
      <c r="K13" s="129"/>
      <c r="L13" s="130"/>
      <c r="M13" s="131"/>
      <c r="N13" s="219"/>
      <c r="O13" s="89"/>
    </row>
    <row r="14" spans="1:21" s="9" customFormat="1" ht="12.6" customHeight="1">
      <c r="A14" s="252"/>
      <c r="B14" s="222"/>
      <c r="C14" s="214"/>
      <c r="D14" s="225"/>
      <c r="E14" s="233"/>
      <c r="F14" s="214"/>
      <c r="G14" s="230"/>
      <c r="H14" s="208"/>
      <c r="I14" s="129"/>
      <c r="J14" s="211"/>
      <c r="K14" s="129"/>
      <c r="L14" s="130"/>
      <c r="M14" s="131"/>
      <c r="N14" s="219"/>
      <c r="O14" s="89"/>
    </row>
    <row r="15" spans="1:21" s="9" customFormat="1" ht="12.6" customHeight="1">
      <c r="A15" s="252"/>
      <c r="B15" s="222"/>
      <c r="C15" s="214"/>
      <c r="D15" s="225"/>
      <c r="E15" s="233"/>
      <c r="F15" s="214"/>
      <c r="G15" s="230"/>
      <c r="H15" s="208"/>
      <c r="I15" s="129"/>
      <c r="J15" s="211"/>
      <c r="K15" s="129"/>
      <c r="L15" s="130"/>
      <c r="M15" s="131"/>
      <c r="N15" s="219"/>
      <c r="O15" s="89"/>
    </row>
    <row r="16" spans="1:21" s="9" customFormat="1" ht="12.6" customHeight="1">
      <c r="A16" s="252"/>
      <c r="B16" s="223"/>
      <c r="C16" s="215"/>
      <c r="D16" s="226"/>
      <c r="E16" s="234"/>
      <c r="F16" s="215"/>
      <c r="G16" s="231"/>
      <c r="H16" s="209"/>
      <c r="I16" s="132"/>
      <c r="J16" s="212"/>
      <c r="K16" s="132"/>
      <c r="L16" s="130"/>
      <c r="M16" s="133"/>
      <c r="N16" s="220"/>
      <c r="O16" s="89"/>
    </row>
    <row r="17" spans="1:15" s="9" customFormat="1" ht="12.6" customHeight="1">
      <c r="A17" s="252">
        <v>3</v>
      </c>
      <c r="B17" s="221"/>
      <c r="C17" s="213"/>
      <c r="D17" s="224" t="str">
        <f>IF(B17="","",IF(B17=1,DATE(YEAR($E$3),B17,C17),IF(B17=2,DATE(YEAR($E$3),B17,C17),IF(B17=3,DATE(YEAR($E$3),B17,C17),DATE(YEAR($P$3),B17,C17)))))</f>
        <v/>
      </c>
      <c r="E17" s="232" t="str">
        <f>IF(B17="","",TEXT(WEEKDAY(D17),"aaa"))</f>
        <v/>
      </c>
      <c r="F17" s="213"/>
      <c r="G17" s="229" t="str">
        <f>IF(F17="","",IF(F17&lt;100,VLOOKUP(F17,'研修事項 一覧'!$B$65:$D$109,2,FALSE),IF(F17&gt;=100,VLOOKUP(F17,'研修事項 一覧'!$F$65:$H$87,2,FALSE),"再入力")))</f>
        <v/>
      </c>
      <c r="H17" s="207" t="str">
        <f>IF(F17="","",IF(F17&lt;100,VLOOKUP(F17,'研修事項 一覧'!$B$65:$D$109,3,FALSE),IF(F17&gt;=100,VLOOKUP(F17,'研修事項 一覧'!$F$65:$H$87,3,FALSE),"再入力")))</f>
        <v/>
      </c>
      <c r="I17" s="126"/>
      <c r="J17" s="210"/>
      <c r="K17" s="126"/>
      <c r="L17" s="127"/>
      <c r="M17" s="128"/>
      <c r="N17" s="218"/>
      <c r="O17" s="89"/>
    </row>
    <row r="18" spans="1:15" s="9" customFormat="1" ht="12.6" customHeight="1">
      <c r="A18" s="252"/>
      <c r="B18" s="222"/>
      <c r="C18" s="214"/>
      <c r="D18" s="225"/>
      <c r="E18" s="233"/>
      <c r="F18" s="214"/>
      <c r="G18" s="230"/>
      <c r="H18" s="208"/>
      <c r="I18" s="129"/>
      <c r="J18" s="211"/>
      <c r="K18" s="129"/>
      <c r="L18" s="130"/>
      <c r="M18" s="131"/>
      <c r="N18" s="219"/>
      <c r="O18" s="89"/>
    </row>
    <row r="19" spans="1:15" s="9" customFormat="1" ht="12.6" customHeight="1">
      <c r="A19" s="252"/>
      <c r="B19" s="222"/>
      <c r="C19" s="214"/>
      <c r="D19" s="225"/>
      <c r="E19" s="233"/>
      <c r="F19" s="214"/>
      <c r="G19" s="230"/>
      <c r="H19" s="208"/>
      <c r="I19" s="129"/>
      <c r="J19" s="211"/>
      <c r="K19" s="129"/>
      <c r="L19" s="130"/>
      <c r="M19" s="131"/>
      <c r="N19" s="219"/>
      <c r="O19" s="89"/>
    </row>
    <row r="20" spans="1:15" s="9" customFormat="1" ht="12.6" customHeight="1">
      <c r="A20" s="252"/>
      <c r="B20" s="222"/>
      <c r="C20" s="214"/>
      <c r="D20" s="225"/>
      <c r="E20" s="233"/>
      <c r="F20" s="214"/>
      <c r="G20" s="230"/>
      <c r="H20" s="208"/>
      <c r="I20" s="129"/>
      <c r="J20" s="211"/>
      <c r="K20" s="129"/>
      <c r="L20" s="130"/>
      <c r="M20" s="131"/>
      <c r="N20" s="219"/>
      <c r="O20" s="89"/>
    </row>
    <row r="21" spans="1:15" s="9" customFormat="1" ht="12.6" customHeight="1">
      <c r="A21" s="252"/>
      <c r="B21" s="223"/>
      <c r="C21" s="215"/>
      <c r="D21" s="226"/>
      <c r="E21" s="234"/>
      <c r="F21" s="215"/>
      <c r="G21" s="231"/>
      <c r="H21" s="209"/>
      <c r="I21" s="132"/>
      <c r="J21" s="212"/>
      <c r="K21" s="132"/>
      <c r="L21" s="130"/>
      <c r="M21" s="133"/>
      <c r="N21" s="220"/>
      <c r="O21" s="89"/>
    </row>
    <row r="22" spans="1:15" s="9" customFormat="1" ht="12.6" customHeight="1">
      <c r="A22" s="252">
        <v>4</v>
      </c>
      <c r="B22" s="221"/>
      <c r="C22" s="213"/>
      <c r="D22" s="224" t="str">
        <f>IF(B22="","",IF(B22=1,DATE(YEAR($E$3),B22,C22),IF(B22=2,DATE(YEAR($E$3),B22,C22),IF(B22=3,DATE(YEAR($E$3),B22,C22),DATE(YEAR($P$3),B22,C22)))))</f>
        <v/>
      </c>
      <c r="E22" s="232" t="str">
        <f>IF(B22="","",TEXT(WEEKDAY(D22),"aaa"))</f>
        <v/>
      </c>
      <c r="F22" s="213"/>
      <c r="G22" s="229" t="str">
        <f>IF(F22="","",IF(F22&lt;100,VLOOKUP(F22,'研修事項 一覧'!$B$65:$D$109,2,FALSE),IF(F22&gt;=100,VLOOKUP(F22,'研修事項 一覧'!$F$65:$H$87,2,FALSE),"再入力")))</f>
        <v/>
      </c>
      <c r="H22" s="207" t="str">
        <f>IF(F22="","",IF(F22&lt;100,VLOOKUP(F22,'研修事項 一覧'!$B$65:$D$109,3,FALSE),IF(F22&gt;=100,VLOOKUP(F22,'研修事項 一覧'!$F$65:$H$87,3,FALSE),"再入力")))</f>
        <v/>
      </c>
      <c r="I22" s="126"/>
      <c r="J22" s="210"/>
      <c r="K22" s="126"/>
      <c r="L22" s="127"/>
      <c r="M22" s="128"/>
      <c r="N22" s="218"/>
      <c r="O22" s="89"/>
    </row>
    <row r="23" spans="1:15" s="9" customFormat="1" ht="12.6" customHeight="1">
      <c r="A23" s="252"/>
      <c r="B23" s="222"/>
      <c r="C23" s="214"/>
      <c r="D23" s="225"/>
      <c r="E23" s="233"/>
      <c r="F23" s="214"/>
      <c r="G23" s="230"/>
      <c r="H23" s="208"/>
      <c r="I23" s="129"/>
      <c r="J23" s="211"/>
      <c r="K23" s="129"/>
      <c r="L23" s="130"/>
      <c r="M23" s="131"/>
      <c r="N23" s="219"/>
      <c r="O23" s="89"/>
    </row>
    <row r="24" spans="1:15" s="9" customFormat="1" ht="12.6" customHeight="1">
      <c r="A24" s="252"/>
      <c r="B24" s="222"/>
      <c r="C24" s="214"/>
      <c r="D24" s="225"/>
      <c r="E24" s="233"/>
      <c r="F24" s="214"/>
      <c r="G24" s="230"/>
      <c r="H24" s="208"/>
      <c r="I24" s="129"/>
      <c r="J24" s="211"/>
      <c r="K24" s="129"/>
      <c r="L24" s="130"/>
      <c r="M24" s="131"/>
      <c r="N24" s="219"/>
      <c r="O24" s="89"/>
    </row>
    <row r="25" spans="1:15" s="9" customFormat="1" ht="12.6" customHeight="1">
      <c r="A25" s="252"/>
      <c r="B25" s="222"/>
      <c r="C25" s="214"/>
      <c r="D25" s="225"/>
      <c r="E25" s="233"/>
      <c r="F25" s="214"/>
      <c r="G25" s="230"/>
      <c r="H25" s="208"/>
      <c r="I25" s="129"/>
      <c r="J25" s="211"/>
      <c r="K25" s="129"/>
      <c r="L25" s="130"/>
      <c r="M25" s="131"/>
      <c r="N25" s="219"/>
      <c r="O25" s="89"/>
    </row>
    <row r="26" spans="1:15" s="9" customFormat="1" ht="12.6" customHeight="1">
      <c r="A26" s="252"/>
      <c r="B26" s="223"/>
      <c r="C26" s="215"/>
      <c r="D26" s="226"/>
      <c r="E26" s="234"/>
      <c r="F26" s="215"/>
      <c r="G26" s="231"/>
      <c r="H26" s="209"/>
      <c r="I26" s="132"/>
      <c r="J26" s="212"/>
      <c r="K26" s="132"/>
      <c r="L26" s="130"/>
      <c r="M26" s="133"/>
      <c r="N26" s="220"/>
      <c r="O26" s="89"/>
    </row>
    <row r="27" spans="1:15" s="9" customFormat="1" ht="12.6" customHeight="1">
      <c r="A27" s="252">
        <v>5</v>
      </c>
      <c r="B27" s="221"/>
      <c r="C27" s="213"/>
      <c r="D27" s="224" t="str">
        <f>IF(B27="","",IF(B27=1,DATE(YEAR($E$3),B27,C27),IF(B27=2,DATE(YEAR($E$3),B27,C27),IF(B27=3,DATE(YEAR($E$3),B27,C27),DATE(YEAR($P$3),B27,C27)))))</f>
        <v/>
      </c>
      <c r="E27" s="232" t="str">
        <f>IF(B27="","",TEXT(WEEKDAY(D27),"aaa"))</f>
        <v/>
      </c>
      <c r="F27" s="213"/>
      <c r="G27" s="229" t="str">
        <f>IF(F27="","",IF(F27&lt;100,VLOOKUP(F27,'研修事項 一覧'!$B$65:$D$109,2,FALSE),IF(F27&gt;=100,VLOOKUP(F27,'研修事項 一覧'!$F$65:$H$87,2,FALSE),"再入力")))</f>
        <v/>
      </c>
      <c r="H27" s="207" t="str">
        <f>IF(F27="","",IF(F27&lt;100,VLOOKUP(F27,'研修事項 一覧'!$B$65:$D$109,3,FALSE),IF(F27&gt;=100,VLOOKUP(F27,'研修事項 一覧'!$F$65:$H$87,3,FALSE),"再入力")))</f>
        <v/>
      </c>
      <c r="I27" s="126"/>
      <c r="J27" s="210"/>
      <c r="K27" s="126"/>
      <c r="L27" s="127"/>
      <c r="M27" s="128"/>
      <c r="N27" s="218"/>
      <c r="O27" s="89"/>
    </row>
    <row r="28" spans="1:15" s="9" customFormat="1" ht="12.6" customHeight="1">
      <c r="A28" s="252"/>
      <c r="B28" s="222"/>
      <c r="C28" s="214"/>
      <c r="D28" s="225"/>
      <c r="E28" s="233"/>
      <c r="F28" s="214"/>
      <c r="G28" s="230"/>
      <c r="H28" s="208"/>
      <c r="I28" s="129"/>
      <c r="J28" s="211"/>
      <c r="K28" s="129"/>
      <c r="L28" s="130"/>
      <c r="M28" s="131"/>
      <c r="N28" s="219"/>
      <c r="O28" s="89"/>
    </row>
    <row r="29" spans="1:15" s="9" customFormat="1" ht="12.6" customHeight="1">
      <c r="A29" s="252"/>
      <c r="B29" s="222"/>
      <c r="C29" s="214"/>
      <c r="D29" s="225"/>
      <c r="E29" s="233"/>
      <c r="F29" s="214"/>
      <c r="G29" s="230"/>
      <c r="H29" s="208"/>
      <c r="I29" s="129"/>
      <c r="J29" s="211"/>
      <c r="K29" s="129"/>
      <c r="L29" s="130"/>
      <c r="M29" s="131"/>
      <c r="N29" s="219"/>
      <c r="O29" s="89"/>
    </row>
    <row r="30" spans="1:15" s="9" customFormat="1" ht="12.6" customHeight="1">
      <c r="A30" s="252"/>
      <c r="B30" s="222"/>
      <c r="C30" s="214"/>
      <c r="D30" s="225"/>
      <c r="E30" s="233"/>
      <c r="F30" s="214"/>
      <c r="G30" s="230"/>
      <c r="H30" s="208"/>
      <c r="I30" s="129"/>
      <c r="J30" s="211"/>
      <c r="K30" s="129"/>
      <c r="L30" s="130"/>
      <c r="M30" s="131"/>
      <c r="N30" s="219"/>
      <c r="O30" s="89"/>
    </row>
    <row r="31" spans="1:15" s="9" customFormat="1" ht="12.6" customHeight="1">
      <c r="A31" s="252"/>
      <c r="B31" s="223"/>
      <c r="C31" s="215"/>
      <c r="D31" s="226"/>
      <c r="E31" s="234"/>
      <c r="F31" s="215"/>
      <c r="G31" s="231"/>
      <c r="H31" s="209"/>
      <c r="I31" s="132"/>
      <c r="J31" s="212"/>
      <c r="K31" s="132"/>
      <c r="L31" s="130"/>
      <c r="M31" s="133"/>
      <c r="N31" s="220"/>
      <c r="O31" s="89"/>
    </row>
    <row r="32" spans="1:15" s="9" customFormat="1" ht="12.6" customHeight="1">
      <c r="A32" s="252">
        <v>6</v>
      </c>
      <c r="B32" s="221"/>
      <c r="C32" s="213"/>
      <c r="D32" s="224" t="str">
        <f>IF(B32="","",IF(B32=1,DATE(YEAR($E$3),B32,C32),IF(B32=2,DATE(YEAR($E$3),B32,C32),IF(B32=3,DATE(YEAR($E$3),B32,C32),DATE(YEAR($P$3),B32,C32)))))</f>
        <v/>
      </c>
      <c r="E32" s="232" t="str">
        <f>IF(B32="","",TEXT(WEEKDAY(D32),"aaa"))</f>
        <v/>
      </c>
      <c r="F32" s="213"/>
      <c r="G32" s="229" t="str">
        <f>IF(F32="","",IF(F32&lt;100,VLOOKUP(F32,'研修事項 一覧'!$B$65:$D$109,2,FALSE),IF(F32&gt;=100,VLOOKUP(F32,'研修事項 一覧'!$F$65:$H$87,2,FALSE),"再入力")))</f>
        <v/>
      </c>
      <c r="H32" s="207" t="str">
        <f>IF(F32="","",IF(F32&lt;100,VLOOKUP(F32,'研修事項 一覧'!$B$65:$D$109,3,FALSE),IF(F32&gt;=100,VLOOKUP(F32,'研修事項 一覧'!$F$65:$H$87,3,FALSE),"再入力")))</f>
        <v/>
      </c>
      <c r="I32" s="126"/>
      <c r="J32" s="210"/>
      <c r="K32" s="126"/>
      <c r="L32" s="127"/>
      <c r="M32" s="128"/>
      <c r="N32" s="218"/>
      <c r="O32" s="89"/>
    </row>
    <row r="33" spans="1:21" s="9" customFormat="1" ht="12.6" customHeight="1">
      <c r="A33" s="252"/>
      <c r="B33" s="222"/>
      <c r="C33" s="214"/>
      <c r="D33" s="225"/>
      <c r="E33" s="233"/>
      <c r="F33" s="214"/>
      <c r="G33" s="230"/>
      <c r="H33" s="208"/>
      <c r="I33" s="129"/>
      <c r="J33" s="211"/>
      <c r="K33" s="129"/>
      <c r="L33" s="130"/>
      <c r="M33" s="131"/>
      <c r="N33" s="219"/>
      <c r="O33" s="89"/>
    </row>
    <row r="34" spans="1:21" s="9" customFormat="1" ht="12.6" customHeight="1">
      <c r="A34" s="252"/>
      <c r="B34" s="222"/>
      <c r="C34" s="214"/>
      <c r="D34" s="225"/>
      <c r="E34" s="233"/>
      <c r="F34" s="214"/>
      <c r="G34" s="230"/>
      <c r="H34" s="208"/>
      <c r="I34" s="129"/>
      <c r="J34" s="211"/>
      <c r="K34" s="129"/>
      <c r="L34" s="130"/>
      <c r="M34" s="131"/>
      <c r="N34" s="219"/>
      <c r="O34" s="89"/>
      <c r="P34" s="6"/>
      <c r="Q34" s="7"/>
      <c r="R34" s="12"/>
      <c r="S34" s="8"/>
      <c r="U34" s="103"/>
    </row>
    <row r="35" spans="1:21" s="9" customFormat="1" ht="12.6" customHeight="1">
      <c r="A35" s="252"/>
      <c r="B35" s="222"/>
      <c r="C35" s="214"/>
      <c r="D35" s="225"/>
      <c r="E35" s="233"/>
      <c r="F35" s="214"/>
      <c r="G35" s="230"/>
      <c r="H35" s="208"/>
      <c r="I35" s="129"/>
      <c r="J35" s="211"/>
      <c r="K35" s="129"/>
      <c r="L35" s="130"/>
      <c r="M35" s="131"/>
      <c r="N35" s="219"/>
      <c r="O35" s="89"/>
      <c r="P35" s="6"/>
      <c r="Q35" s="7"/>
      <c r="R35" s="12"/>
      <c r="S35" s="8"/>
      <c r="U35" s="103"/>
    </row>
    <row r="36" spans="1:21" s="9" customFormat="1" ht="12.6" customHeight="1">
      <c r="A36" s="252"/>
      <c r="B36" s="223"/>
      <c r="C36" s="215"/>
      <c r="D36" s="226"/>
      <c r="E36" s="234"/>
      <c r="F36" s="215"/>
      <c r="G36" s="231"/>
      <c r="H36" s="209"/>
      <c r="I36" s="132"/>
      <c r="J36" s="212"/>
      <c r="K36" s="132"/>
      <c r="L36" s="130"/>
      <c r="M36" s="133"/>
      <c r="N36" s="220"/>
      <c r="O36" s="89"/>
      <c r="P36" s="6"/>
      <c r="Q36" s="7"/>
      <c r="R36" s="12"/>
      <c r="S36" s="8"/>
      <c r="U36" s="103"/>
    </row>
    <row r="37" spans="1:21" s="9" customFormat="1" ht="12.6" customHeight="1">
      <c r="A37" s="252">
        <v>7</v>
      </c>
      <c r="B37" s="221"/>
      <c r="C37" s="213"/>
      <c r="D37" s="224" t="str">
        <f>IF(B37="","",IF(B37=1,DATE(YEAR($E$3),B37,C37),IF(B37=2,DATE(YEAR($E$3),B37,C37),IF(B37=3,DATE(YEAR($E$3),B37,C37),DATE(YEAR($P$3),B37,C37)))))</f>
        <v/>
      </c>
      <c r="E37" s="232" t="str">
        <f>IF(B37="","",TEXT(WEEKDAY(D37),"aaa"))</f>
        <v/>
      </c>
      <c r="F37" s="213"/>
      <c r="G37" s="229" t="str">
        <f>IF(F37="","",IF(F37&lt;100,VLOOKUP(F37,'研修事項 一覧'!$B$65:$D$109,2,FALSE),IF(F37&gt;=100,VLOOKUP(F37,'研修事項 一覧'!$F$65:$H$87,2,FALSE),"再入力")))</f>
        <v/>
      </c>
      <c r="H37" s="207" t="str">
        <f>IF(F37="","",IF(F37&lt;100,VLOOKUP(F37,'研修事項 一覧'!$B$65:$D$109,3,FALSE),IF(F37&gt;=100,VLOOKUP(F37,'研修事項 一覧'!$F$65:$H$87,3,FALSE),"再入力")))</f>
        <v/>
      </c>
      <c r="I37" s="126"/>
      <c r="J37" s="210"/>
      <c r="K37" s="126"/>
      <c r="L37" s="127"/>
      <c r="M37" s="128"/>
      <c r="N37" s="218"/>
      <c r="O37" s="89"/>
      <c r="P37" s="6"/>
      <c r="Q37" s="7"/>
      <c r="R37" s="12"/>
      <c r="S37" s="8"/>
      <c r="U37" s="103"/>
    </row>
    <row r="38" spans="1:21" s="9" customFormat="1" ht="12.6" customHeight="1">
      <c r="A38" s="252"/>
      <c r="B38" s="222"/>
      <c r="C38" s="214"/>
      <c r="D38" s="225"/>
      <c r="E38" s="233"/>
      <c r="F38" s="214"/>
      <c r="G38" s="230"/>
      <c r="H38" s="208"/>
      <c r="I38" s="129"/>
      <c r="J38" s="211"/>
      <c r="K38" s="129"/>
      <c r="L38" s="130"/>
      <c r="M38" s="131"/>
      <c r="N38" s="219"/>
      <c r="O38" s="89"/>
      <c r="P38" s="6"/>
      <c r="Q38" s="7"/>
      <c r="R38" s="12"/>
      <c r="S38" s="8"/>
      <c r="U38" s="103"/>
    </row>
    <row r="39" spans="1:21" s="9" customFormat="1" ht="12.6" customHeight="1">
      <c r="A39" s="252"/>
      <c r="B39" s="222"/>
      <c r="C39" s="214"/>
      <c r="D39" s="225"/>
      <c r="E39" s="233"/>
      <c r="F39" s="214"/>
      <c r="G39" s="230"/>
      <c r="H39" s="208"/>
      <c r="I39" s="129"/>
      <c r="J39" s="211"/>
      <c r="K39" s="129"/>
      <c r="L39" s="130"/>
      <c r="M39" s="131"/>
      <c r="N39" s="219"/>
      <c r="O39" s="89"/>
      <c r="P39" s="6"/>
      <c r="Q39" s="7"/>
      <c r="R39" s="12"/>
      <c r="S39" s="8"/>
      <c r="U39" s="103"/>
    </row>
    <row r="40" spans="1:21" s="9" customFormat="1" ht="12.6" customHeight="1">
      <c r="A40" s="252"/>
      <c r="B40" s="222"/>
      <c r="C40" s="214"/>
      <c r="D40" s="225"/>
      <c r="E40" s="233"/>
      <c r="F40" s="214"/>
      <c r="G40" s="230"/>
      <c r="H40" s="208"/>
      <c r="I40" s="129"/>
      <c r="J40" s="211"/>
      <c r="K40" s="129"/>
      <c r="L40" s="130"/>
      <c r="M40" s="131"/>
      <c r="N40" s="219"/>
      <c r="O40" s="89"/>
      <c r="P40" s="6"/>
      <c r="Q40" s="7"/>
      <c r="R40" s="12"/>
      <c r="S40" s="8"/>
      <c r="U40" s="103"/>
    </row>
    <row r="41" spans="1:21" s="9" customFormat="1" ht="12.6" customHeight="1">
      <c r="A41" s="252"/>
      <c r="B41" s="223"/>
      <c r="C41" s="215"/>
      <c r="D41" s="226"/>
      <c r="E41" s="234"/>
      <c r="F41" s="215"/>
      <c r="G41" s="231"/>
      <c r="H41" s="209"/>
      <c r="I41" s="132"/>
      <c r="J41" s="212"/>
      <c r="K41" s="132"/>
      <c r="L41" s="130"/>
      <c r="M41" s="133"/>
      <c r="N41" s="220"/>
      <c r="O41" s="89"/>
      <c r="P41" s="6"/>
      <c r="Q41" s="7"/>
      <c r="R41" s="12"/>
      <c r="S41" s="8"/>
      <c r="U41" s="103"/>
    </row>
    <row r="42" spans="1:21" s="9" customFormat="1" ht="12.6" customHeight="1">
      <c r="A42" s="252">
        <v>8</v>
      </c>
      <c r="B42" s="221"/>
      <c r="C42" s="213"/>
      <c r="D42" s="224" t="str">
        <f>IF(B42="","",IF(B42=1,DATE(YEAR($E$3),B42,C42),IF(B42=2,DATE(YEAR($E$3),B42,C42),IF(B42=3,DATE(YEAR($E$3),B42,C42),DATE(YEAR($P$3),B42,C42)))))</f>
        <v/>
      </c>
      <c r="E42" s="232" t="str">
        <f>IF(B42="","",TEXT(WEEKDAY(D42),"aaa"))</f>
        <v/>
      </c>
      <c r="F42" s="213"/>
      <c r="G42" s="229" t="str">
        <f>IF(F42="","",IF(F42&lt;100,VLOOKUP(F42,'研修事項 一覧'!$B$65:$D$109,2,FALSE),IF(F42&gt;=100,VLOOKUP(F42,'研修事項 一覧'!$F$65:$H$87,2,FALSE),"再入力")))</f>
        <v/>
      </c>
      <c r="H42" s="207" t="str">
        <f>IF(F42="","",IF(F42&lt;100,VLOOKUP(F42,'研修事項 一覧'!$B$65:$D$109,3,FALSE),IF(F42&gt;=100,VLOOKUP(F42,'研修事項 一覧'!$F$65:$H$87,3,FALSE),"再入力")))</f>
        <v/>
      </c>
      <c r="I42" s="126"/>
      <c r="J42" s="210"/>
      <c r="K42" s="126"/>
      <c r="L42" s="127"/>
      <c r="M42" s="128"/>
      <c r="N42" s="218"/>
      <c r="O42" s="89"/>
      <c r="P42" s="6"/>
      <c r="Q42" s="7"/>
      <c r="R42" s="12"/>
      <c r="S42" s="8"/>
      <c r="U42" s="103"/>
    </row>
    <row r="43" spans="1:21" s="9" customFormat="1" ht="12.6" customHeight="1">
      <c r="A43" s="252"/>
      <c r="B43" s="222"/>
      <c r="C43" s="214"/>
      <c r="D43" s="225"/>
      <c r="E43" s="233"/>
      <c r="F43" s="214"/>
      <c r="G43" s="230"/>
      <c r="H43" s="208"/>
      <c r="I43" s="129"/>
      <c r="J43" s="211"/>
      <c r="K43" s="129"/>
      <c r="L43" s="130"/>
      <c r="M43" s="131"/>
      <c r="N43" s="219"/>
      <c r="O43" s="89"/>
      <c r="P43" s="6"/>
      <c r="Q43" s="7"/>
      <c r="R43" s="12"/>
      <c r="S43" s="8"/>
      <c r="U43" s="103"/>
    </row>
    <row r="44" spans="1:21" s="9" customFormat="1" ht="12.6" customHeight="1">
      <c r="A44" s="252"/>
      <c r="B44" s="222"/>
      <c r="C44" s="214"/>
      <c r="D44" s="225"/>
      <c r="E44" s="233"/>
      <c r="F44" s="214"/>
      <c r="G44" s="230"/>
      <c r="H44" s="208"/>
      <c r="I44" s="129"/>
      <c r="J44" s="211"/>
      <c r="K44" s="129"/>
      <c r="L44" s="130"/>
      <c r="M44" s="131"/>
      <c r="N44" s="219"/>
      <c r="O44" s="89"/>
      <c r="P44" s="6"/>
      <c r="Q44" s="7"/>
      <c r="R44" s="12"/>
      <c r="S44" s="8"/>
      <c r="U44" s="103"/>
    </row>
    <row r="45" spans="1:21" s="9" customFormat="1" ht="12.6" customHeight="1">
      <c r="A45" s="252"/>
      <c r="B45" s="222"/>
      <c r="C45" s="214"/>
      <c r="D45" s="225"/>
      <c r="E45" s="233"/>
      <c r="F45" s="214"/>
      <c r="G45" s="230"/>
      <c r="H45" s="208"/>
      <c r="I45" s="129"/>
      <c r="J45" s="211"/>
      <c r="K45" s="129"/>
      <c r="L45" s="130"/>
      <c r="M45" s="131"/>
      <c r="N45" s="219"/>
      <c r="O45" s="89"/>
      <c r="P45" s="6"/>
      <c r="Q45" s="7"/>
      <c r="R45" s="12"/>
      <c r="S45" s="8"/>
      <c r="U45" s="103"/>
    </row>
    <row r="46" spans="1:21" s="9" customFormat="1" ht="12.6" customHeight="1">
      <c r="A46" s="252"/>
      <c r="B46" s="223"/>
      <c r="C46" s="215"/>
      <c r="D46" s="226"/>
      <c r="E46" s="234"/>
      <c r="F46" s="215"/>
      <c r="G46" s="231"/>
      <c r="H46" s="209"/>
      <c r="I46" s="132"/>
      <c r="J46" s="212"/>
      <c r="K46" s="132"/>
      <c r="L46" s="130"/>
      <c r="M46" s="133"/>
      <c r="N46" s="220"/>
      <c r="O46" s="89"/>
      <c r="P46" s="6"/>
      <c r="Q46" s="7"/>
      <c r="R46" s="12"/>
      <c r="S46" s="8"/>
      <c r="U46" s="103"/>
    </row>
    <row r="47" spans="1:21" s="9" customFormat="1" ht="12.6" customHeight="1">
      <c r="A47" s="252">
        <v>9</v>
      </c>
      <c r="B47" s="221"/>
      <c r="C47" s="213"/>
      <c r="D47" s="224" t="str">
        <f>IF(B47="","",IF(B47=1,DATE(YEAR($E$3),B47,C47),IF(B47=2,DATE(YEAR($E$3),B47,C47),IF(B47=3,DATE(YEAR($E$3),B47,C47),DATE(YEAR($P$3),B47,C47)))))</f>
        <v/>
      </c>
      <c r="E47" s="232" t="str">
        <f>IF(B47="","",TEXT(WEEKDAY(D47),"aaa"))</f>
        <v/>
      </c>
      <c r="F47" s="213"/>
      <c r="G47" s="229" t="str">
        <f>IF(F47="","",IF(F47&lt;100,VLOOKUP(F47,'研修事項 一覧'!$B$65:$D$109,2,FALSE),IF(F47&gt;=100,VLOOKUP(F47,'研修事項 一覧'!$F$65:$H$87,2,FALSE),"再入力")))</f>
        <v/>
      </c>
      <c r="H47" s="207" t="str">
        <f>IF(F47="","",IF(F47&lt;100,VLOOKUP(F47,'研修事項 一覧'!$B$65:$D$109,3,FALSE),IF(F47&gt;=100,VLOOKUP(F47,'研修事項 一覧'!$F$65:$H$87,3,FALSE),"再入力")))</f>
        <v/>
      </c>
      <c r="I47" s="126"/>
      <c r="J47" s="210"/>
      <c r="K47" s="126"/>
      <c r="L47" s="127"/>
      <c r="M47" s="128"/>
      <c r="N47" s="218"/>
      <c r="O47" s="89"/>
      <c r="P47" s="6"/>
      <c r="Q47" s="7"/>
      <c r="R47" s="12"/>
      <c r="S47" s="8"/>
      <c r="U47" s="103"/>
    </row>
    <row r="48" spans="1:21" s="9" customFormat="1" ht="12.6" customHeight="1">
      <c r="A48" s="252"/>
      <c r="B48" s="222"/>
      <c r="C48" s="214"/>
      <c r="D48" s="225"/>
      <c r="E48" s="233"/>
      <c r="F48" s="214"/>
      <c r="G48" s="230"/>
      <c r="H48" s="208"/>
      <c r="I48" s="129"/>
      <c r="J48" s="211"/>
      <c r="K48" s="129"/>
      <c r="L48" s="130"/>
      <c r="M48" s="131"/>
      <c r="N48" s="219"/>
      <c r="O48" s="89"/>
      <c r="P48" s="6"/>
      <c r="Q48" s="7"/>
      <c r="R48" s="12"/>
      <c r="S48" s="8"/>
      <c r="U48" s="103"/>
    </row>
    <row r="49" spans="1:21" s="9" customFormat="1" ht="12.6" customHeight="1">
      <c r="A49" s="252"/>
      <c r="B49" s="222"/>
      <c r="C49" s="214"/>
      <c r="D49" s="225"/>
      <c r="E49" s="233"/>
      <c r="F49" s="214"/>
      <c r="G49" s="230"/>
      <c r="H49" s="208"/>
      <c r="I49" s="129"/>
      <c r="J49" s="211"/>
      <c r="K49" s="129"/>
      <c r="L49" s="130"/>
      <c r="M49" s="131"/>
      <c r="N49" s="219"/>
      <c r="O49" s="89"/>
      <c r="P49" s="6"/>
      <c r="Q49" s="7"/>
      <c r="R49" s="12"/>
      <c r="S49" s="8"/>
      <c r="U49" s="103"/>
    </row>
    <row r="50" spans="1:21" s="9" customFormat="1" ht="12.6" customHeight="1">
      <c r="A50" s="252"/>
      <c r="B50" s="222"/>
      <c r="C50" s="214"/>
      <c r="D50" s="225"/>
      <c r="E50" s="233"/>
      <c r="F50" s="214"/>
      <c r="G50" s="230"/>
      <c r="H50" s="208"/>
      <c r="I50" s="129"/>
      <c r="J50" s="211"/>
      <c r="K50" s="129"/>
      <c r="L50" s="130"/>
      <c r="M50" s="131"/>
      <c r="N50" s="219"/>
      <c r="O50" s="89"/>
      <c r="P50" s="6"/>
      <c r="Q50" s="7"/>
      <c r="R50" s="12"/>
      <c r="S50" s="8"/>
      <c r="U50" s="103"/>
    </row>
    <row r="51" spans="1:21" s="9" customFormat="1" ht="12.6" customHeight="1">
      <c r="A51" s="252"/>
      <c r="B51" s="223"/>
      <c r="C51" s="215"/>
      <c r="D51" s="226"/>
      <c r="E51" s="234"/>
      <c r="F51" s="215"/>
      <c r="G51" s="231"/>
      <c r="H51" s="209"/>
      <c r="I51" s="132"/>
      <c r="J51" s="212"/>
      <c r="K51" s="132"/>
      <c r="L51" s="130"/>
      <c r="M51" s="133"/>
      <c r="N51" s="220"/>
      <c r="O51" s="89"/>
      <c r="P51" s="6"/>
      <c r="Q51" s="7"/>
      <c r="R51" s="12"/>
      <c r="S51" s="8"/>
      <c r="U51" s="103"/>
    </row>
    <row r="52" spans="1:21" s="9" customFormat="1" ht="12.6" customHeight="1">
      <c r="A52" s="252">
        <v>10</v>
      </c>
      <c r="B52" s="221"/>
      <c r="C52" s="213"/>
      <c r="D52" s="224" t="str">
        <f>IF(B52="","",IF(B52=1,DATE(YEAR($E$3),B52,C52),IF(B52=2,DATE(YEAR($E$3),B52,C52),IF(B52=3,DATE(YEAR($E$3),B52,C52),DATE(YEAR($P$3),B52,C52)))))</f>
        <v/>
      </c>
      <c r="E52" s="232" t="str">
        <f>IF(B52="","",TEXT(WEEKDAY(D52),"aaa"))</f>
        <v/>
      </c>
      <c r="F52" s="213"/>
      <c r="G52" s="229" t="str">
        <f>IF(F52="","",IF(F52&lt;100,VLOOKUP(F52,'研修事項 一覧'!$B$65:$D$109,2,FALSE),IF(F52&gt;=100,VLOOKUP(F52,'研修事項 一覧'!$F$65:$H$87,2,FALSE),"再入力")))</f>
        <v/>
      </c>
      <c r="H52" s="207" t="str">
        <f>IF(F52="","",IF(F52&lt;100,VLOOKUP(F52,'研修事項 一覧'!$B$65:$D$109,3,FALSE),IF(F52&gt;=100,VLOOKUP(F52,'研修事項 一覧'!$F$65:$H$87,3,FALSE),"再入力")))</f>
        <v/>
      </c>
      <c r="I52" s="126"/>
      <c r="J52" s="210"/>
      <c r="K52" s="126"/>
      <c r="L52" s="127"/>
      <c r="M52" s="128"/>
      <c r="N52" s="218"/>
      <c r="O52" s="89"/>
      <c r="P52" s="6"/>
      <c r="Q52" s="7"/>
      <c r="R52" s="12"/>
      <c r="S52" s="8"/>
      <c r="U52" s="103"/>
    </row>
    <row r="53" spans="1:21" s="9" customFormat="1" ht="12.6" customHeight="1">
      <c r="A53" s="252"/>
      <c r="B53" s="222"/>
      <c r="C53" s="214"/>
      <c r="D53" s="225"/>
      <c r="E53" s="233"/>
      <c r="F53" s="214"/>
      <c r="G53" s="230"/>
      <c r="H53" s="208"/>
      <c r="I53" s="129"/>
      <c r="J53" s="211"/>
      <c r="K53" s="129"/>
      <c r="L53" s="130"/>
      <c r="M53" s="131"/>
      <c r="N53" s="219"/>
      <c r="O53" s="89"/>
      <c r="P53" s="6"/>
      <c r="Q53" s="7"/>
      <c r="R53" s="12"/>
      <c r="S53" s="8"/>
      <c r="U53" s="103"/>
    </row>
    <row r="54" spans="1:21" s="9" customFormat="1" ht="12.6" customHeight="1">
      <c r="A54" s="252"/>
      <c r="B54" s="222"/>
      <c r="C54" s="214"/>
      <c r="D54" s="225"/>
      <c r="E54" s="233"/>
      <c r="F54" s="214"/>
      <c r="G54" s="230"/>
      <c r="H54" s="208"/>
      <c r="I54" s="129"/>
      <c r="J54" s="211"/>
      <c r="K54" s="129"/>
      <c r="L54" s="130"/>
      <c r="M54" s="131"/>
      <c r="N54" s="219"/>
      <c r="O54" s="89"/>
      <c r="P54" s="6"/>
      <c r="Q54" s="7"/>
      <c r="R54" s="12"/>
      <c r="S54" s="8"/>
      <c r="U54" s="103"/>
    </row>
    <row r="55" spans="1:21" s="9" customFormat="1" ht="12.6" customHeight="1">
      <c r="A55" s="252"/>
      <c r="B55" s="222"/>
      <c r="C55" s="214"/>
      <c r="D55" s="225"/>
      <c r="E55" s="233"/>
      <c r="F55" s="214"/>
      <c r="G55" s="230"/>
      <c r="H55" s="208"/>
      <c r="I55" s="129"/>
      <c r="J55" s="211"/>
      <c r="K55" s="129"/>
      <c r="L55" s="130"/>
      <c r="M55" s="131"/>
      <c r="N55" s="219"/>
      <c r="O55" s="89"/>
      <c r="P55" s="6"/>
      <c r="Q55" s="7"/>
      <c r="R55" s="12"/>
      <c r="S55" s="8"/>
      <c r="U55" s="103"/>
    </row>
    <row r="56" spans="1:21" s="9" customFormat="1" ht="12.6" customHeight="1">
      <c r="A56" s="252"/>
      <c r="B56" s="223"/>
      <c r="C56" s="215"/>
      <c r="D56" s="226"/>
      <c r="E56" s="234"/>
      <c r="F56" s="215"/>
      <c r="G56" s="231"/>
      <c r="H56" s="209"/>
      <c r="I56" s="132"/>
      <c r="J56" s="212"/>
      <c r="K56" s="132"/>
      <c r="L56" s="130"/>
      <c r="M56" s="133"/>
      <c r="N56" s="220"/>
      <c r="O56" s="89"/>
      <c r="P56" s="6"/>
      <c r="Q56" s="7"/>
      <c r="R56" s="12"/>
      <c r="S56" s="8"/>
      <c r="U56" s="103"/>
    </row>
    <row r="57" spans="1:21" s="9" customFormat="1" ht="12.6" customHeight="1">
      <c r="A57" s="252">
        <v>11</v>
      </c>
      <c r="B57" s="221"/>
      <c r="C57" s="213"/>
      <c r="D57" s="224" t="str">
        <f>IF(B57="","",IF(B57=1,DATE(YEAR($E$3),B57,C57),IF(B57=2,DATE(YEAR($E$3),B57,C57),IF(B57=3,DATE(YEAR($E$3),B57,C57),DATE(YEAR($P$3),B57,C57)))))</f>
        <v/>
      </c>
      <c r="E57" s="232" t="str">
        <f>IF(B57="","",TEXT(WEEKDAY(D57),"aaa"))</f>
        <v/>
      </c>
      <c r="F57" s="213"/>
      <c r="G57" s="229" t="str">
        <f>IF(F57="","",IF(F57&lt;100,VLOOKUP(F57,'研修事項 一覧'!$B$65:$D$109,2,FALSE),IF(F57&gt;=100,VLOOKUP(F57,'研修事項 一覧'!$F$65:$H$87,2,FALSE),"再入力")))</f>
        <v/>
      </c>
      <c r="H57" s="207" t="str">
        <f>IF(F57="","",IF(F57&lt;100,VLOOKUP(F57,'研修事項 一覧'!$B$65:$D$109,3,FALSE),IF(F57&gt;=100,VLOOKUP(F57,'研修事項 一覧'!$F$65:$H$87,3,FALSE),"再入力")))</f>
        <v/>
      </c>
      <c r="I57" s="126"/>
      <c r="J57" s="210"/>
      <c r="K57" s="126"/>
      <c r="L57" s="127"/>
      <c r="M57" s="128"/>
      <c r="N57" s="218"/>
      <c r="O57" s="89"/>
      <c r="P57" s="6"/>
      <c r="Q57" s="7"/>
      <c r="R57" s="12"/>
      <c r="S57" s="8"/>
      <c r="U57" s="103"/>
    </row>
    <row r="58" spans="1:21" s="9" customFormat="1" ht="12.6" customHeight="1">
      <c r="A58" s="252"/>
      <c r="B58" s="222"/>
      <c r="C58" s="214"/>
      <c r="D58" s="225"/>
      <c r="E58" s="233"/>
      <c r="F58" s="214"/>
      <c r="G58" s="230"/>
      <c r="H58" s="208"/>
      <c r="I58" s="129"/>
      <c r="J58" s="211"/>
      <c r="K58" s="129"/>
      <c r="L58" s="130"/>
      <c r="M58" s="131"/>
      <c r="N58" s="219"/>
      <c r="O58" s="89"/>
      <c r="P58" s="6"/>
      <c r="Q58" s="7"/>
      <c r="R58" s="12"/>
      <c r="S58" s="8"/>
      <c r="U58" s="103"/>
    </row>
    <row r="59" spans="1:21" s="9" customFormat="1" ht="12.6" customHeight="1">
      <c r="A59" s="252"/>
      <c r="B59" s="222"/>
      <c r="C59" s="214"/>
      <c r="D59" s="225"/>
      <c r="E59" s="233"/>
      <c r="F59" s="214"/>
      <c r="G59" s="230"/>
      <c r="H59" s="208"/>
      <c r="I59" s="129"/>
      <c r="J59" s="211"/>
      <c r="K59" s="129"/>
      <c r="L59" s="130"/>
      <c r="M59" s="131"/>
      <c r="N59" s="219"/>
      <c r="O59" s="89"/>
      <c r="P59" s="6"/>
      <c r="Q59" s="7"/>
      <c r="R59" s="12"/>
      <c r="S59" s="8"/>
      <c r="U59" s="103"/>
    </row>
    <row r="60" spans="1:21" s="9" customFormat="1" ht="12.6" customHeight="1">
      <c r="A60" s="252"/>
      <c r="B60" s="222"/>
      <c r="C60" s="214"/>
      <c r="D60" s="225"/>
      <c r="E60" s="233"/>
      <c r="F60" s="214"/>
      <c r="G60" s="230"/>
      <c r="H60" s="208"/>
      <c r="I60" s="129"/>
      <c r="J60" s="211"/>
      <c r="K60" s="129"/>
      <c r="L60" s="130"/>
      <c r="M60" s="131"/>
      <c r="N60" s="219"/>
      <c r="O60" s="89"/>
      <c r="P60" s="6"/>
      <c r="Q60" s="7"/>
      <c r="R60" s="12"/>
      <c r="S60" s="8"/>
      <c r="U60" s="103"/>
    </row>
    <row r="61" spans="1:21" s="9" customFormat="1" ht="12.6" customHeight="1">
      <c r="A61" s="252"/>
      <c r="B61" s="223"/>
      <c r="C61" s="215"/>
      <c r="D61" s="226"/>
      <c r="E61" s="234"/>
      <c r="F61" s="215"/>
      <c r="G61" s="231"/>
      <c r="H61" s="209"/>
      <c r="I61" s="132"/>
      <c r="J61" s="212"/>
      <c r="K61" s="132"/>
      <c r="L61" s="134"/>
      <c r="M61" s="133"/>
      <c r="N61" s="220"/>
      <c r="O61" s="89"/>
      <c r="P61" s="6"/>
      <c r="Q61" s="7"/>
      <c r="R61" s="12"/>
      <c r="S61" s="8"/>
      <c r="U61" s="103"/>
    </row>
    <row r="62" spans="1:21" s="9" customFormat="1" ht="12.6" customHeight="1">
      <c r="A62" s="252">
        <v>12</v>
      </c>
      <c r="B62" s="221"/>
      <c r="C62" s="213"/>
      <c r="D62" s="224" t="str">
        <f>IF(B62="","",IF(B62=1,DATE(YEAR($E$3),B62,C62),IF(B62=2,DATE(YEAR($E$3),B62,C62),IF(B62=3,DATE(YEAR($E$3),B62,C62),DATE(YEAR($P$3),B62,C62)))))</f>
        <v/>
      </c>
      <c r="E62" s="232" t="str">
        <f>IF(B62="","",TEXT(WEEKDAY(D62),"aaa"))</f>
        <v/>
      </c>
      <c r="F62" s="213"/>
      <c r="G62" s="229" t="str">
        <f>IF(F62="","",IF(F62&lt;100,VLOOKUP(F62,'研修事項 一覧'!$B$65:$D$109,2,FALSE),IF(F62&gt;=100,VLOOKUP(F62,'研修事項 一覧'!$F$65:$H$87,2,FALSE),"再入力")))</f>
        <v/>
      </c>
      <c r="H62" s="207" t="str">
        <f>IF(F62="","",IF(F62&lt;100,VLOOKUP(F62,'研修事項 一覧'!$B$65:$D$109,3,FALSE),IF(F62&gt;=100,VLOOKUP(F62,'研修事項 一覧'!$F$65:$H$87,3,FALSE),"再入力")))</f>
        <v/>
      </c>
      <c r="I62" s="126"/>
      <c r="J62" s="210"/>
      <c r="K62" s="126"/>
      <c r="L62" s="127"/>
      <c r="M62" s="128"/>
      <c r="N62" s="218"/>
      <c r="O62" s="89"/>
      <c r="P62" s="6"/>
      <c r="Q62" s="7"/>
      <c r="R62" s="12"/>
      <c r="S62" s="8"/>
      <c r="U62" s="103"/>
    </row>
    <row r="63" spans="1:21" s="9" customFormat="1" ht="12.6" customHeight="1">
      <c r="A63" s="252"/>
      <c r="B63" s="222"/>
      <c r="C63" s="214"/>
      <c r="D63" s="225"/>
      <c r="E63" s="233"/>
      <c r="F63" s="214"/>
      <c r="G63" s="230"/>
      <c r="H63" s="208"/>
      <c r="I63" s="129"/>
      <c r="J63" s="211"/>
      <c r="K63" s="129"/>
      <c r="L63" s="130"/>
      <c r="M63" s="131"/>
      <c r="N63" s="219"/>
      <c r="O63" s="89"/>
      <c r="P63" s="6"/>
      <c r="Q63" s="7"/>
      <c r="R63" s="12"/>
      <c r="S63" s="8"/>
      <c r="U63" s="103"/>
    </row>
    <row r="64" spans="1:21" s="9" customFormat="1" ht="12.6" customHeight="1">
      <c r="A64" s="252"/>
      <c r="B64" s="222"/>
      <c r="C64" s="214"/>
      <c r="D64" s="225"/>
      <c r="E64" s="233"/>
      <c r="F64" s="214"/>
      <c r="G64" s="230"/>
      <c r="H64" s="208"/>
      <c r="I64" s="129"/>
      <c r="J64" s="211"/>
      <c r="K64" s="129"/>
      <c r="L64" s="130"/>
      <c r="M64" s="131"/>
      <c r="N64" s="219"/>
      <c r="O64" s="89"/>
      <c r="P64" s="6"/>
      <c r="Q64" s="7"/>
      <c r="R64" s="12"/>
      <c r="S64" s="8"/>
      <c r="U64" s="103"/>
    </row>
    <row r="65" spans="1:21" s="9" customFormat="1" ht="12.6" customHeight="1">
      <c r="A65" s="252"/>
      <c r="B65" s="222"/>
      <c r="C65" s="214"/>
      <c r="D65" s="225"/>
      <c r="E65" s="233"/>
      <c r="F65" s="214"/>
      <c r="G65" s="230"/>
      <c r="H65" s="208"/>
      <c r="I65" s="129"/>
      <c r="J65" s="211"/>
      <c r="K65" s="129"/>
      <c r="L65" s="130"/>
      <c r="M65" s="131"/>
      <c r="N65" s="219"/>
      <c r="O65" s="89"/>
      <c r="P65" s="6"/>
      <c r="Q65" s="7"/>
      <c r="R65" s="12"/>
      <c r="S65" s="8"/>
      <c r="U65" s="103"/>
    </row>
    <row r="66" spans="1:21" s="9" customFormat="1" ht="12.6" customHeight="1">
      <c r="A66" s="252"/>
      <c r="B66" s="223"/>
      <c r="C66" s="215"/>
      <c r="D66" s="226"/>
      <c r="E66" s="234"/>
      <c r="F66" s="215"/>
      <c r="G66" s="231"/>
      <c r="H66" s="209"/>
      <c r="I66" s="132"/>
      <c r="J66" s="212"/>
      <c r="K66" s="132"/>
      <c r="L66" s="134"/>
      <c r="M66" s="133"/>
      <c r="N66" s="220"/>
      <c r="O66" s="89"/>
      <c r="P66" s="6"/>
      <c r="Q66" s="7"/>
      <c r="R66" s="12"/>
      <c r="S66" s="8"/>
      <c r="U66" s="103"/>
    </row>
    <row r="67" spans="1:21" s="9" customFormat="1" ht="12.6" customHeight="1">
      <c r="A67" s="252">
        <v>13</v>
      </c>
      <c r="B67" s="221"/>
      <c r="C67" s="213"/>
      <c r="D67" s="224" t="str">
        <f>IF(B67="","",IF(B67=1,DATE(YEAR($E$3),B67,C67),IF(B67=2,DATE(YEAR($E$3),B67,C67),IF(B67=3,DATE(YEAR($E$3),B67,C67),DATE(YEAR($P$3),B67,C67)))))</f>
        <v/>
      </c>
      <c r="E67" s="232" t="str">
        <f>IF(B67="","",TEXT(WEEKDAY(D67),"aaa"))</f>
        <v/>
      </c>
      <c r="F67" s="213"/>
      <c r="G67" s="229" t="str">
        <f>IF(F67="","",IF(F67&lt;100,VLOOKUP(F67,'研修事項 一覧'!$B$65:$D$109,2,FALSE),IF(F67&gt;=100,VLOOKUP(F67,'研修事項 一覧'!$F$65:$H$87,2,FALSE),"再入力")))</f>
        <v/>
      </c>
      <c r="H67" s="207" t="str">
        <f>IF(F67="","",IF(F67&lt;100,VLOOKUP(F67,'研修事項 一覧'!$B$65:$D$109,3,FALSE),IF(F67&gt;=100,VLOOKUP(F67,'研修事項 一覧'!$F$65:$H$87,3,FALSE),"再入力")))</f>
        <v/>
      </c>
      <c r="I67" s="126"/>
      <c r="J67" s="210"/>
      <c r="K67" s="126"/>
      <c r="L67" s="127"/>
      <c r="M67" s="128"/>
      <c r="N67" s="218"/>
      <c r="O67" s="89"/>
      <c r="P67" s="6"/>
      <c r="Q67" s="7"/>
      <c r="R67" s="12"/>
      <c r="S67" s="8"/>
      <c r="U67" s="103"/>
    </row>
    <row r="68" spans="1:21" s="9" customFormat="1" ht="12.6" customHeight="1">
      <c r="A68" s="252"/>
      <c r="B68" s="222"/>
      <c r="C68" s="214"/>
      <c r="D68" s="225"/>
      <c r="E68" s="233"/>
      <c r="F68" s="214"/>
      <c r="G68" s="230"/>
      <c r="H68" s="208"/>
      <c r="I68" s="129"/>
      <c r="J68" s="211"/>
      <c r="K68" s="129"/>
      <c r="L68" s="130"/>
      <c r="M68" s="131"/>
      <c r="N68" s="219"/>
      <c r="O68" s="89"/>
      <c r="P68" s="6"/>
      <c r="Q68" s="7"/>
      <c r="R68" s="12"/>
      <c r="S68" s="8"/>
      <c r="U68" s="103"/>
    </row>
    <row r="69" spans="1:21" s="9" customFormat="1" ht="12.6" customHeight="1">
      <c r="A69" s="252"/>
      <c r="B69" s="222"/>
      <c r="C69" s="214"/>
      <c r="D69" s="225"/>
      <c r="E69" s="233"/>
      <c r="F69" s="214"/>
      <c r="G69" s="230"/>
      <c r="H69" s="208"/>
      <c r="I69" s="129"/>
      <c r="J69" s="211"/>
      <c r="K69" s="129"/>
      <c r="L69" s="130"/>
      <c r="M69" s="131"/>
      <c r="N69" s="219"/>
      <c r="O69" s="89"/>
      <c r="P69" s="6"/>
      <c r="Q69" s="7"/>
      <c r="R69" s="12"/>
      <c r="S69" s="8"/>
      <c r="U69" s="103"/>
    </row>
    <row r="70" spans="1:21" s="9" customFormat="1" ht="12.6" customHeight="1">
      <c r="A70" s="252"/>
      <c r="B70" s="222"/>
      <c r="C70" s="214"/>
      <c r="D70" s="225"/>
      <c r="E70" s="233"/>
      <c r="F70" s="214"/>
      <c r="G70" s="230"/>
      <c r="H70" s="208"/>
      <c r="I70" s="129"/>
      <c r="J70" s="211"/>
      <c r="K70" s="129"/>
      <c r="L70" s="130"/>
      <c r="M70" s="131"/>
      <c r="N70" s="219"/>
      <c r="O70" s="89"/>
      <c r="P70" s="6"/>
      <c r="Q70" s="7"/>
      <c r="R70" s="12"/>
      <c r="S70" s="8"/>
      <c r="U70" s="103"/>
    </row>
    <row r="71" spans="1:21" s="9" customFormat="1" ht="12.6" customHeight="1">
      <c r="A71" s="252"/>
      <c r="B71" s="223"/>
      <c r="C71" s="215"/>
      <c r="D71" s="226"/>
      <c r="E71" s="234"/>
      <c r="F71" s="215"/>
      <c r="G71" s="231"/>
      <c r="H71" s="209"/>
      <c r="I71" s="132"/>
      <c r="J71" s="212"/>
      <c r="K71" s="132"/>
      <c r="L71" s="130"/>
      <c r="M71" s="133"/>
      <c r="N71" s="220"/>
      <c r="O71" s="89"/>
      <c r="P71" s="6"/>
      <c r="Q71" s="7"/>
      <c r="R71" s="12"/>
      <c r="S71" s="8"/>
      <c r="U71" s="103"/>
    </row>
    <row r="72" spans="1:21" s="9" customFormat="1" ht="12.6" customHeight="1">
      <c r="A72" s="252">
        <v>14</v>
      </c>
      <c r="B72" s="221"/>
      <c r="C72" s="213"/>
      <c r="D72" s="224" t="str">
        <f>IF(B72="","",IF(B72=1,DATE(YEAR($E$3),B72,C72),IF(B72=2,DATE(YEAR($E$3),B72,C72),IF(B72=3,DATE(YEAR($E$3),B72,C72),DATE(YEAR($P$3),B72,C72)))))</f>
        <v/>
      </c>
      <c r="E72" s="232" t="str">
        <f>IF(B72="","",TEXT(WEEKDAY(D72),"aaa"))</f>
        <v/>
      </c>
      <c r="F72" s="213"/>
      <c r="G72" s="229" t="str">
        <f>IF(F72="","",IF(F72&lt;100,VLOOKUP(F72,'研修事項 一覧'!$B$65:$D$109,2,FALSE),IF(F72&gt;=100,VLOOKUP(F72,'研修事項 一覧'!$F$65:$H$87,2,FALSE),"再入力")))</f>
        <v/>
      </c>
      <c r="H72" s="207" t="str">
        <f>IF(F72="","",IF(F72&lt;100,VLOOKUP(F72,'研修事項 一覧'!$B$65:$D$109,3,FALSE),IF(F72&gt;=100,VLOOKUP(F72,'研修事項 一覧'!$F$65:$H$87,3,FALSE),"再入力")))</f>
        <v/>
      </c>
      <c r="I72" s="126"/>
      <c r="J72" s="210"/>
      <c r="K72" s="126"/>
      <c r="L72" s="127"/>
      <c r="M72" s="128"/>
      <c r="N72" s="218"/>
      <c r="O72" s="89"/>
      <c r="P72" s="6"/>
      <c r="Q72" s="7"/>
      <c r="R72" s="12"/>
      <c r="S72" s="8"/>
      <c r="U72" s="103"/>
    </row>
    <row r="73" spans="1:21" s="9" customFormat="1" ht="12.6" customHeight="1">
      <c r="A73" s="252"/>
      <c r="B73" s="222"/>
      <c r="C73" s="214"/>
      <c r="D73" s="225"/>
      <c r="E73" s="233"/>
      <c r="F73" s="214"/>
      <c r="G73" s="230"/>
      <c r="H73" s="208"/>
      <c r="I73" s="129"/>
      <c r="J73" s="211"/>
      <c r="K73" s="129"/>
      <c r="L73" s="130"/>
      <c r="M73" s="131"/>
      <c r="N73" s="219"/>
      <c r="O73" s="89"/>
      <c r="P73" s="6"/>
      <c r="Q73" s="7"/>
      <c r="R73" s="12"/>
      <c r="S73" s="8"/>
      <c r="U73" s="103"/>
    </row>
    <row r="74" spans="1:21" s="9" customFormat="1" ht="12.6" customHeight="1">
      <c r="A74" s="252"/>
      <c r="B74" s="222"/>
      <c r="C74" s="214"/>
      <c r="D74" s="225"/>
      <c r="E74" s="233"/>
      <c r="F74" s="214"/>
      <c r="G74" s="230"/>
      <c r="H74" s="208"/>
      <c r="I74" s="129"/>
      <c r="J74" s="211"/>
      <c r="K74" s="129"/>
      <c r="L74" s="130"/>
      <c r="M74" s="131"/>
      <c r="N74" s="219"/>
      <c r="O74" s="89"/>
      <c r="P74" s="6"/>
      <c r="Q74" s="7"/>
      <c r="R74" s="12"/>
      <c r="S74" s="8"/>
      <c r="U74" s="103"/>
    </row>
    <row r="75" spans="1:21" s="9" customFormat="1" ht="12.6" customHeight="1">
      <c r="A75" s="252"/>
      <c r="B75" s="222"/>
      <c r="C75" s="214"/>
      <c r="D75" s="225"/>
      <c r="E75" s="233"/>
      <c r="F75" s="214"/>
      <c r="G75" s="230"/>
      <c r="H75" s="208"/>
      <c r="I75" s="129"/>
      <c r="J75" s="211"/>
      <c r="K75" s="129"/>
      <c r="L75" s="130"/>
      <c r="M75" s="131"/>
      <c r="N75" s="219"/>
      <c r="O75" s="89"/>
      <c r="P75" s="6"/>
      <c r="Q75" s="7"/>
      <c r="R75" s="12"/>
      <c r="S75" s="8"/>
      <c r="U75" s="103"/>
    </row>
    <row r="76" spans="1:21" s="9" customFormat="1" ht="12.6" customHeight="1">
      <c r="A76" s="252"/>
      <c r="B76" s="223"/>
      <c r="C76" s="215"/>
      <c r="D76" s="226"/>
      <c r="E76" s="234"/>
      <c r="F76" s="215"/>
      <c r="G76" s="231"/>
      <c r="H76" s="209"/>
      <c r="I76" s="132"/>
      <c r="J76" s="212"/>
      <c r="K76" s="132"/>
      <c r="L76" s="130"/>
      <c r="M76" s="133"/>
      <c r="N76" s="220"/>
      <c r="O76" s="89"/>
      <c r="P76" s="6"/>
      <c r="Q76" s="7"/>
      <c r="R76" s="12"/>
      <c r="S76" s="8"/>
      <c r="U76" s="103"/>
    </row>
    <row r="77" spans="1:21" s="9" customFormat="1" ht="12.6" customHeight="1">
      <c r="A77" s="252">
        <v>15</v>
      </c>
      <c r="B77" s="221"/>
      <c r="C77" s="213"/>
      <c r="D77" s="224" t="str">
        <f>IF(B77="","",IF(B77=1,DATE(YEAR($E$3),B77,C77),IF(B77=2,DATE(YEAR($E$3),B77,C77),IF(B77=3,DATE(YEAR($E$3),B77,C77),DATE(YEAR($P$3),B77,C77)))))</f>
        <v/>
      </c>
      <c r="E77" s="232" t="str">
        <f>IF(B77="","",TEXT(WEEKDAY(D77),"aaa"))</f>
        <v/>
      </c>
      <c r="F77" s="213"/>
      <c r="G77" s="229" t="str">
        <f>IF(F77="","",IF(F77&lt;100,VLOOKUP(F77,'研修事項 一覧'!$B$65:$D$109,2,FALSE),IF(F77&gt;=100,VLOOKUP(F77,'研修事項 一覧'!$F$65:$H$87,2,FALSE),"再入力")))</f>
        <v/>
      </c>
      <c r="H77" s="207" t="str">
        <f>IF(F77="","",IF(F77&lt;100,VLOOKUP(F77,'研修事項 一覧'!$B$65:$D$109,3,FALSE),IF(F77&gt;=100,VLOOKUP(F77,'研修事項 一覧'!$F$65:$H$87,3,FALSE),"再入力")))</f>
        <v/>
      </c>
      <c r="I77" s="126"/>
      <c r="J77" s="210"/>
      <c r="K77" s="126"/>
      <c r="L77" s="127"/>
      <c r="M77" s="128"/>
      <c r="N77" s="218"/>
      <c r="O77" s="89"/>
      <c r="P77" s="6"/>
      <c r="Q77" s="7"/>
      <c r="R77" s="12"/>
      <c r="S77" s="8"/>
      <c r="U77" s="103"/>
    </row>
    <row r="78" spans="1:21" s="9" customFormat="1" ht="12.6" customHeight="1">
      <c r="A78" s="252"/>
      <c r="B78" s="222"/>
      <c r="C78" s="214"/>
      <c r="D78" s="225"/>
      <c r="E78" s="233"/>
      <c r="F78" s="214"/>
      <c r="G78" s="230"/>
      <c r="H78" s="208"/>
      <c r="I78" s="129"/>
      <c r="J78" s="211"/>
      <c r="K78" s="129"/>
      <c r="L78" s="130"/>
      <c r="M78" s="131"/>
      <c r="N78" s="219"/>
      <c r="O78" s="89"/>
      <c r="P78" s="6"/>
      <c r="Q78" s="7"/>
      <c r="R78" s="12"/>
      <c r="S78" s="8"/>
      <c r="U78" s="103"/>
    </row>
    <row r="79" spans="1:21" s="9" customFormat="1" ht="12.6" customHeight="1">
      <c r="A79" s="252"/>
      <c r="B79" s="222"/>
      <c r="C79" s="214"/>
      <c r="D79" s="225"/>
      <c r="E79" s="233"/>
      <c r="F79" s="214"/>
      <c r="G79" s="230"/>
      <c r="H79" s="208"/>
      <c r="I79" s="129"/>
      <c r="J79" s="211"/>
      <c r="K79" s="129"/>
      <c r="L79" s="130"/>
      <c r="M79" s="131"/>
      <c r="N79" s="219"/>
      <c r="O79" s="89"/>
      <c r="P79" s="6"/>
      <c r="Q79" s="7"/>
      <c r="R79" s="12"/>
      <c r="S79" s="8"/>
      <c r="U79" s="103"/>
    </row>
    <row r="80" spans="1:21" s="9" customFormat="1" ht="12.6" customHeight="1">
      <c r="A80" s="252"/>
      <c r="B80" s="222"/>
      <c r="C80" s="214"/>
      <c r="D80" s="225"/>
      <c r="E80" s="233"/>
      <c r="F80" s="214"/>
      <c r="G80" s="230"/>
      <c r="H80" s="208"/>
      <c r="I80" s="129"/>
      <c r="J80" s="211"/>
      <c r="K80" s="129"/>
      <c r="L80" s="130"/>
      <c r="M80" s="131"/>
      <c r="N80" s="219"/>
      <c r="O80" s="89"/>
      <c r="P80" s="6"/>
      <c r="Q80" s="7"/>
      <c r="R80" s="12"/>
      <c r="S80" s="8"/>
      <c r="U80" s="103"/>
    </row>
    <row r="81" spans="1:21" s="9" customFormat="1" ht="12.6" customHeight="1">
      <c r="A81" s="252"/>
      <c r="B81" s="223"/>
      <c r="C81" s="215"/>
      <c r="D81" s="226"/>
      <c r="E81" s="234"/>
      <c r="F81" s="215"/>
      <c r="G81" s="231"/>
      <c r="H81" s="209"/>
      <c r="I81" s="132"/>
      <c r="J81" s="212"/>
      <c r="K81" s="132"/>
      <c r="L81" s="134"/>
      <c r="M81" s="133"/>
      <c r="N81" s="220"/>
      <c r="O81" s="89"/>
      <c r="P81" s="6"/>
      <c r="Q81" s="7"/>
      <c r="R81" s="12"/>
      <c r="S81" s="8"/>
      <c r="U81" s="103"/>
    </row>
    <row r="82" spans="1:21" s="9" customFormat="1" ht="12.6" customHeight="1">
      <c r="A82" s="252">
        <v>16</v>
      </c>
      <c r="B82" s="221"/>
      <c r="C82" s="213"/>
      <c r="D82" s="224" t="str">
        <f>IF(B82="","",IF(B82=1,DATE(YEAR($E$3),B82,C82),IF(B82=2,DATE(YEAR($E$3),B82,C82),IF(B82=3,DATE(YEAR($E$3),B82,C82),DATE(YEAR($P$3),B82,C82)))))</f>
        <v/>
      </c>
      <c r="E82" s="232" t="str">
        <f>IF(B82="","",TEXT(WEEKDAY(D82),"aaa"))</f>
        <v/>
      </c>
      <c r="F82" s="213"/>
      <c r="G82" s="229" t="str">
        <f>IF(F82="","",IF(F82&lt;100,VLOOKUP(F82,'研修事項 一覧'!$B$65:$D$109,2,FALSE),IF(F82&gt;=100,VLOOKUP(F82,'研修事項 一覧'!$F$65:$H$87,2,FALSE),"再入力")))</f>
        <v/>
      </c>
      <c r="H82" s="207" t="str">
        <f>IF(F82="","",IF(F82&lt;100,VLOOKUP(F82,'研修事項 一覧'!$B$65:$D$109,3,FALSE),IF(F82&gt;=100,VLOOKUP(F82,'研修事項 一覧'!$F$65:$H$87,3,FALSE),"再入力")))</f>
        <v/>
      </c>
      <c r="I82" s="126"/>
      <c r="J82" s="210"/>
      <c r="K82" s="126"/>
      <c r="L82" s="127"/>
      <c r="M82" s="128"/>
      <c r="N82" s="218"/>
      <c r="O82" s="89"/>
      <c r="P82" s="6"/>
      <c r="Q82" s="7"/>
      <c r="R82" s="12"/>
      <c r="S82" s="8"/>
      <c r="U82" s="103"/>
    </row>
    <row r="83" spans="1:21" s="9" customFormat="1" ht="12.6" customHeight="1">
      <c r="A83" s="252"/>
      <c r="B83" s="222"/>
      <c r="C83" s="214"/>
      <c r="D83" s="225"/>
      <c r="E83" s="233"/>
      <c r="F83" s="214"/>
      <c r="G83" s="230"/>
      <c r="H83" s="208"/>
      <c r="I83" s="129"/>
      <c r="J83" s="211"/>
      <c r="K83" s="129"/>
      <c r="L83" s="130"/>
      <c r="M83" s="131"/>
      <c r="N83" s="219"/>
      <c r="O83" s="89"/>
      <c r="P83" s="6"/>
      <c r="Q83" s="7"/>
      <c r="R83" s="12"/>
      <c r="S83" s="8"/>
      <c r="U83" s="103"/>
    </row>
    <row r="84" spans="1:21" s="9" customFormat="1" ht="12.6" customHeight="1">
      <c r="A84" s="252"/>
      <c r="B84" s="222"/>
      <c r="C84" s="214"/>
      <c r="D84" s="225"/>
      <c r="E84" s="233"/>
      <c r="F84" s="214"/>
      <c r="G84" s="230"/>
      <c r="H84" s="208"/>
      <c r="I84" s="129"/>
      <c r="J84" s="211"/>
      <c r="K84" s="129"/>
      <c r="L84" s="130"/>
      <c r="M84" s="131"/>
      <c r="N84" s="219"/>
      <c r="O84" s="89"/>
      <c r="P84" s="6"/>
      <c r="Q84" s="7"/>
      <c r="R84" s="12"/>
      <c r="S84" s="8"/>
      <c r="U84" s="103"/>
    </row>
    <row r="85" spans="1:21" s="9" customFormat="1" ht="12.6" customHeight="1">
      <c r="A85" s="252"/>
      <c r="B85" s="222"/>
      <c r="C85" s="214"/>
      <c r="D85" s="225"/>
      <c r="E85" s="233"/>
      <c r="F85" s="214"/>
      <c r="G85" s="230"/>
      <c r="H85" s="208"/>
      <c r="I85" s="129"/>
      <c r="J85" s="211"/>
      <c r="K85" s="129"/>
      <c r="L85" s="130"/>
      <c r="M85" s="131"/>
      <c r="N85" s="219"/>
      <c r="O85" s="89"/>
      <c r="P85" s="6"/>
      <c r="Q85" s="7"/>
      <c r="R85" s="12"/>
      <c r="S85" s="8"/>
      <c r="U85" s="103"/>
    </row>
    <row r="86" spans="1:21" s="9" customFormat="1" ht="12.6" customHeight="1">
      <c r="A86" s="252"/>
      <c r="B86" s="223"/>
      <c r="C86" s="215"/>
      <c r="D86" s="226"/>
      <c r="E86" s="234"/>
      <c r="F86" s="215"/>
      <c r="G86" s="231"/>
      <c r="H86" s="209"/>
      <c r="I86" s="132"/>
      <c r="J86" s="212"/>
      <c r="K86" s="132"/>
      <c r="L86" s="130"/>
      <c r="M86" s="133"/>
      <c r="N86" s="220"/>
      <c r="O86" s="89"/>
      <c r="P86" s="6"/>
      <c r="Q86" s="7"/>
      <c r="R86" s="12"/>
      <c r="S86" s="8"/>
      <c r="U86" s="103"/>
    </row>
    <row r="87" spans="1:21" s="9" customFormat="1" ht="12.6" customHeight="1">
      <c r="A87" s="252">
        <v>17</v>
      </c>
      <c r="B87" s="221"/>
      <c r="C87" s="213"/>
      <c r="D87" s="224" t="str">
        <f>IF(B87="","",IF(B87=1,DATE(YEAR($E$3),B87,C87),IF(B87=2,DATE(YEAR($E$3),B87,C87),IF(B87=3,DATE(YEAR($E$3),B87,C87),DATE(YEAR($P$3),B87,C87)))))</f>
        <v/>
      </c>
      <c r="E87" s="232" t="str">
        <f>IF(B87="","",TEXT(WEEKDAY(D87),"aaa"))</f>
        <v/>
      </c>
      <c r="F87" s="213"/>
      <c r="G87" s="229" t="str">
        <f>IF(F87="","",IF(F87&lt;100,VLOOKUP(F87,'研修事項 一覧'!$B$65:$D$109,2,FALSE),IF(F87&gt;=100,VLOOKUP(F87,'研修事項 一覧'!$F$65:$H$87,2,FALSE),"再入力")))</f>
        <v/>
      </c>
      <c r="H87" s="207" t="str">
        <f>IF(F87="","",IF(F87&lt;100,VLOOKUP(F87,'研修事項 一覧'!$B$65:$D$109,3,FALSE),IF(F87&gt;=100,VLOOKUP(F87,'研修事項 一覧'!$F$65:$H$87,3,FALSE),"再入力")))</f>
        <v/>
      </c>
      <c r="I87" s="126"/>
      <c r="J87" s="210"/>
      <c r="K87" s="126"/>
      <c r="L87" s="127"/>
      <c r="M87" s="128"/>
      <c r="N87" s="218"/>
      <c r="O87" s="89"/>
      <c r="P87" s="6"/>
      <c r="Q87" s="7"/>
      <c r="R87" s="12"/>
      <c r="S87" s="8"/>
      <c r="U87" s="103"/>
    </row>
    <row r="88" spans="1:21" s="9" customFormat="1" ht="12.6" customHeight="1">
      <c r="A88" s="252"/>
      <c r="B88" s="222"/>
      <c r="C88" s="214"/>
      <c r="D88" s="225"/>
      <c r="E88" s="233"/>
      <c r="F88" s="214"/>
      <c r="G88" s="230"/>
      <c r="H88" s="208"/>
      <c r="I88" s="129"/>
      <c r="J88" s="211"/>
      <c r="K88" s="129"/>
      <c r="L88" s="130"/>
      <c r="M88" s="131"/>
      <c r="N88" s="219"/>
      <c r="O88" s="89"/>
      <c r="P88" s="6"/>
      <c r="Q88" s="7"/>
      <c r="R88" s="12"/>
      <c r="S88" s="8"/>
      <c r="U88" s="103"/>
    </row>
    <row r="89" spans="1:21" s="9" customFormat="1" ht="12.6" customHeight="1">
      <c r="A89" s="252"/>
      <c r="B89" s="222"/>
      <c r="C89" s="214"/>
      <c r="D89" s="225"/>
      <c r="E89" s="233"/>
      <c r="F89" s="214"/>
      <c r="G89" s="230"/>
      <c r="H89" s="208"/>
      <c r="I89" s="129"/>
      <c r="J89" s="211"/>
      <c r="K89" s="129"/>
      <c r="L89" s="130"/>
      <c r="M89" s="131"/>
      <c r="N89" s="219"/>
      <c r="O89" s="89"/>
      <c r="P89" s="6"/>
      <c r="Q89" s="7"/>
      <c r="R89" s="12"/>
      <c r="S89" s="8"/>
      <c r="U89" s="103"/>
    </row>
    <row r="90" spans="1:21" s="9" customFormat="1" ht="12.6" customHeight="1">
      <c r="A90" s="252"/>
      <c r="B90" s="222"/>
      <c r="C90" s="214"/>
      <c r="D90" s="225"/>
      <c r="E90" s="233"/>
      <c r="F90" s="214"/>
      <c r="G90" s="230"/>
      <c r="H90" s="208"/>
      <c r="I90" s="129"/>
      <c r="J90" s="211"/>
      <c r="K90" s="129"/>
      <c r="L90" s="130"/>
      <c r="M90" s="131"/>
      <c r="N90" s="219"/>
      <c r="O90" s="89"/>
      <c r="P90" s="6"/>
      <c r="Q90" s="7"/>
      <c r="R90" s="12"/>
      <c r="S90" s="8"/>
      <c r="U90" s="103"/>
    </row>
    <row r="91" spans="1:21" s="9" customFormat="1" ht="12.6" customHeight="1">
      <c r="A91" s="252"/>
      <c r="B91" s="223"/>
      <c r="C91" s="215"/>
      <c r="D91" s="226"/>
      <c r="E91" s="234"/>
      <c r="F91" s="215"/>
      <c r="G91" s="231"/>
      <c r="H91" s="209"/>
      <c r="I91" s="132"/>
      <c r="J91" s="212"/>
      <c r="K91" s="132"/>
      <c r="L91" s="134"/>
      <c r="M91" s="133"/>
      <c r="N91" s="220"/>
      <c r="O91" s="89"/>
      <c r="P91" s="6"/>
      <c r="Q91" s="7"/>
      <c r="R91" s="12"/>
      <c r="S91" s="8"/>
      <c r="U91" s="103"/>
    </row>
    <row r="92" spans="1:21" s="9" customFormat="1" ht="12.6" customHeight="1">
      <c r="A92" s="252">
        <v>18</v>
      </c>
      <c r="B92" s="221"/>
      <c r="C92" s="213"/>
      <c r="D92" s="224" t="str">
        <f>IF(B92="","",IF(B92=1,DATE(YEAR($E$3),B92,C92),IF(B92=2,DATE(YEAR($E$3),B92,C92),IF(B92=3,DATE(YEAR($E$3),B92,C92),DATE(YEAR($P$3),B92,C92)))))</f>
        <v/>
      </c>
      <c r="E92" s="232" t="str">
        <f>IF(B92="","",TEXT(WEEKDAY(D92),"aaa"))</f>
        <v/>
      </c>
      <c r="F92" s="213"/>
      <c r="G92" s="229" t="str">
        <f>IF(F92="","",IF(F92&lt;100,VLOOKUP(F92,'研修事項 一覧'!$B$65:$D$109,2,FALSE),IF(F92&gt;=100,VLOOKUP(F92,'研修事項 一覧'!$F$65:$H$87,2,FALSE),"再入力")))</f>
        <v/>
      </c>
      <c r="H92" s="207" t="str">
        <f>IF(F92="","",IF(F92&lt;100,VLOOKUP(F92,'研修事項 一覧'!$B$65:$D$109,3,FALSE),IF(F92&gt;=100,VLOOKUP(F92,'研修事項 一覧'!$F$65:$H$87,3,FALSE),"再入力")))</f>
        <v/>
      </c>
      <c r="I92" s="126"/>
      <c r="J92" s="210"/>
      <c r="K92" s="126"/>
      <c r="L92" s="127"/>
      <c r="M92" s="128"/>
      <c r="N92" s="218"/>
      <c r="O92" s="89"/>
      <c r="P92" s="6"/>
      <c r="Q92" s="7"/>
      <c r="R92" s="12"/>
      <c r="S92" s="8"/>
      <c r="U92" s="103"/>
    </row>
    <row r="93" spans="1:21" s="9" customFormat="1" ht="12.6" customHeight="1">
      <c r="A93" s="252"/>
      <c r="B93" s="222"/>
      <c r="C93" s="214"/>
      <c r="D93" s="225"/>
      <c r="E93" s="233"/>
      <c r="F93" s="214"/>
      <c r="G93" s="230"/>
      <c r="H93" s="208"/>
      <c r="I93" s="129"/>
      <c r="J93" s="211"/>
      <c r="K93" s="129"/>
      <c r="L93" s="130"/>
      <c r="M93" s="131"/>
      <c r="N93" s="219"/>
      <c r="O93" s="89"/>
      <c r="P93" s="6"/>
      <c r="Q93" s="7"/>
      <c r="R93" s="12"/>
      <c r="S93" s="8"/>
      <c r="U93" s="103"/>
    </row>
    <row r="94" spans="1:21" s="9" customFormat="1" ht="12.6" customHeight="1">
      <c r="A94" s="252"/>
      <c r="B94" s="222"/>
      <c r="C94" s="214"/>
      <c r="D94" s="225"/>
      <c r="E94" s="233"/>
      <c r="F94" s="214"/>
      <c r="G94" s="230"/>
      <c r="H94" s="208"/>
      <c r="I94" s="129"/>
      <c r="J94" s="211"/>
      <c r="K94" s="129"/>
      <c r="L94" s="130"/>
      <c r="M94" s="131"/>
      <c r="N94" s="219"/>
      <c r="O94" s="89"/>
      <c r="P94" s="6"/>
      <c r="Q94" s="7"/>
      <c r="R94" s="12"/>
      <c r="S94" s="8"/>
      <c r="U94" s="103"/>
    </row>
    <row r="95" spans="1:21" s="9" customFormat="1" ht="12.6" customHeight="1">
      <c r="A95" s="252"/>
      <c r="B95" s="222"/>
      <c r="C95" s="214"/>
      <c r="D95" s="225"/>
      <c r="E95" s="233"/>
      <c r="F95" s="214"/>
      <c r="G95" s="230"/>
      <c r="H95" s="208"/>
      <c r="I95" s="129"/>
      <c r="J95" s="211"/>
      <c r="K95" s="129"/>
      <c r="L95" s="130"/>
      <c r="M95" s="131"/>
      <c r="N95" s="219"/>
      <c r="O95" s="89"/>
      <c r="P95" s="6"/>
      <c r="Q95" s="7"/>
      <c r="R95" s="12"/>
      <c r="S95" s="8"/>
      <c r="U95" s="103"/>
    </row>
    <row r="96" spans="1:21" s="9" customFormat="1" ht="12.6" customHeight="1">
      <c r="A96" s="252"/>
      <c r="B96" s="223"/>
      <c r="C96" s="215"/>
      <c r="D96" s="226"/>
      <c r="E96" s="234"/>
      <c r="F96" s="215"/>
      <c r="G96" s="231"/>
      <c r="H96" s="209"/>
      <c r="I96" s="132"/>
      <c r="J96" s="212"/>
      <c r="K96" s="132"/>
      <c r="L96" s="134"/>
      <c r="M96" s="133"/>
      <c r="N96" s="220"/>
      <c r="O96" s="89"/>
      <c r="P96" s="6"/>
      <c r="Q96" s="7"/>
      <c r="R96" s="12"/>
      <c r="S96" s="8"/>
      <c r="U96" s="103"/>
    </row>
    <row r="97" spans="1:21" s="9" customFormat="1" ht="12.6" customHeight="1">
      <c r="A97" s="252">
        <v>19</v>
      </c>
      <c r="B97" s="221"/>
      <c r="C97" s="213"/>
      <c r="D97" s="224" t="str">
        <f>IF(B97="","",IF(B97=1,DATE(YEAR($E$3),B97,C97),IF(B97=2,DATE(YEAR($E$3),B97,C97),IF(B97=3,DATE(YEAR($E$3),B97,C97),DATE(YEAR($P$3),B97,C97)))))</f>
        <v/>
      </c>
      <c r="E97" s="232" t="str">
        <f>IF(B97="","",TEXT(WEEKDAY(D97),"aaa"))</f>
        <v/>
      </c>
      <c r="F97" s="213"/>
      <c r="G97" s="229" t="str">
        <f>IF(F97="","",IF(F97&lt;100,VLOOKUP(F97,'研修事項 一覧'!$B$65:$D$109,2,FALSE),IF(F97&gt;=100,VLOOKUP(F97,'研修事項 一覧'!$F$65:$H$87,2,FALSE),"再入力")))</f>
        <v/>
      </c>
      <c r="H97" s="207" t="str">
        <f>IF(F97="","",IF(F97&lt;100,VLOOKUP(F97,'研修事項 一覧'!$B$65:$D$109,3,FALSE),IF(F97&gt;=100,VLOOKUP(F97,'研修事項 一覧'!$F$65:$H$87,3,FALSE),"再入力")))</f>
        <v/>
      </c>
      <c r="I97" s="126"/>
      <c r="J97" s="210"/>
      <c r="K97" s="126"/>
      <c r="L97" s="127"/>
      <c r="M97" s="128"/>
      <c r="N97" s="218"/>
      <c r="O97" s="89"/>
      <c r="P97" s="6"/>
      <c r="Q97" s="7"/>
      <c r="R97" s="12"/>
      <c r="S97" s="8"/>
      <c r="U97" s="103"/>
    </row>
    <row r="98" spans="1:21" s="9" customFormat="1" ht="12.6" customHeight="1">
      <c r="A98" s="252"/>
      <c r="B98" s="222"/>
      <c r="C98" s="214"/>
      <c r="D98" s="225"/>
      <c r="E98" s="233"/>
      <c r="F98" s="214"/>
      <c r="G98" s="230"/>
      <c r="H98" s="208"/>
      <c r="I98" s="129"/>
      <c r="J98" s="211"/>
      <c r="K98" s="129"/>
      <c r="L98" s="130"/>
      <c r="M98" s="131"/>
      <c r="N98" s="219"/>
      <c r="O98" s="89"/>
      <c r="P98" s="6"/>
      <c r="Q98" s="7"/>
      <c r="R98" s="12"/>
      <c r="S98" s="8"/>
      <c r="U98" s="103"/>
    </row>
    <row r="99" spans="1:21" s="9" customFormat="1" ht="12.6" customHeight="1">
      <c r="A99" s="252"/>
      <c r="B99" s="222"/>
      <c r="C99" s="214"/>
      <c r="D99" s="225"/>
      <c r="E99" s="233"/>
      <c r="F99" s="214"/>
      <c r="G99" s="230"/>
      <c r="H99" s="208"/>
      <c r="I99" s="129"/>
      <c r="J99" s="211"/>
      <c r="K99" s="129"/>
      <c r="L99" s="130"/>
      <c r="M99" s="131"/>
      <c r="N99" s="219"/>
      <c r="O99" s="89"/>
      <c r="P99" s="6"/>
      <c r="Q99" s="7"/>
      <c r="R99" s="12"/>
      <c r="S99" s="8"/>
      <c r="U99" s="103"/>
    </row>
    <row r="100" spans="1:21" s="9" customFormat="1" ht="12.6" customHeight="1">
      <c r="A100" s="252"/>
      <c r="B100" s="222"/>
      <c r="C100" s="214"/>
      <c r="D100" s="225"/>
      <c r="E100" s="233"/>
      <c r="F100" s="214"/>
      <c r="G100" s="230"/>
      <c r="H100" s="208"/>
      <c r="I100" s="129"/>
      <c r="J100" s="211"/>
      <c r="K100" s="129"/>
      <c r="L100" s="130"/>
      <c r="M100" s="131"/>
      <c r="N100" s="219"/>
      <c r="O100" s="89"/>
      <c r="P100" s="6"/>
      <c r="Q100" s="7"/>
      <c r="R100" s="12"/>
      <c r="S100" s="8"/>
      <c r="U100" s="103"/>
    </row>
    <row r="101" spans="1:21" s="9" customFormat="1" ht="12.6" customHeight="1">
      <c r="A101" s="252"/>
      <c r="B101" s="223"/>
      <c r="C101" s="215"/>
      <c r="D101" s="226"/>
      <c r="E101" s="234"/>
      <c r="F101" s="215"/>
      <c r="G101" s="231"/>
      <c r="H101" s="209"/>
      <c r="I101" s="132"/>
      <c r="J101" s="212"/>
      <c r="K101" s="132"/>
      <c r="L101" s="134"/>
      <c r="M101" s="133"/>
      <c r="N101" s="220"/>
      <c r="O101" s="89"/>
      <c r="P101" s="6"/>
      <c r="Q101" s="7"/>
      <c r="R101" s="12"/>
      <c r="S101" s="8"/>
      <c r="U101" s="103"/>
    </row>
    <row r="102" spans="1:21" s="9" customFormat="1" ht="12.6" customHeight="1">
      <c r="A102" s="252">
        <v>20</v>
      </c>
      <c r="B102" s="221"/>
      <c r="C102" s="213"/>
      <c r="D102" s="224" t="str">
        <f>IF(B102="","",IF(B102=1,DATE(YEAR($E$3),B102,C102),IF(B102=2,DATE(YEAR($E$3),B102,C102),IF(B102=3,DATE(YEAR($E$3),B102,C102),DATE(YEAR($P$3),B102,C102)))))</f>
        <v/>
      </c>
      <c r="E102" s="232" t="str">
        <f>IF(B102="","",TEXT(WEEKDAY(D102),"aaa"))</f>
        <v/>
      </c>
      <c r="F102" s="213"/>
      <c r="G102" s="229" t="str">
        <f>IF(F102="","",IF(F102&lt;100,VLOOKUP(F102,'研修事項 一覧'!$B$65:$D$109,2,FALSE),IF(F102&gt;=100,VLOOKUP(F102,'研修事項 一覧'!$F$65:$H$87,2,FALSE),"再入力")))</f>
        <v/>
      </c>
      <c r="H102" s="207" t="str">
        <f>IF(F102="","",IF(F102&lt;100,VLOOKUP(F102,'研修事項 一覧'!$B$65:$D$109,3,FALSE),IF(F102&gt;=100,VLOOKUP(F102,'研修事項 一覧'!$F$65:$H$87,3,FALSE),"再入力")))</f>
        <v/>
      </c>
      <c r="I102" s="126"/>
      <c r="J102" s="210"/>
      <c r="K102" s="126"/>
      <c r="L102" s="127"/>
      <c r="M102" s="128"/>
      <c r="N102" s="218"/>
      <c r="O102" s="89"/>
      <c r="P102" s="6"/>
      <c r="Q102" s="7"/>
      <c r="R102" s="12"/>
      <c r="S102" s="8"/>
      <c r="U102" s="103"/>
    </row>
    <row r="103" spans="1:21" s="9" customFormat="1" ht="12.6" customHeight="1">
      <c r="A103" s="252"/>
      <c r="B103" s="222"/>
      <c r="C103" s="214"/>
      <c r="D103" s="225"/>
      <c r="E103" s="233"/>
      <c r="F103" s="214"/>
      <c r="G103" s="230"/>
      <c r="H103" s="208"/>
      <c r="I103" s="129"/>
      <c r="J103" s="211"/>
      <c r="K103" s="129"/>
      <c r="L103" s="130"/>
      <c r="M103" s="131"/>
      <c r="N103" s="219"/>
      <c r="O103" s="89"/>
      <c r="P103" s="6"/>
      <c r="Q103" s="7"/>
      <c r="R103" s="12"/>
      <c r="S103" s="8"/>
      <c r="U103" s="103"/>
    </row>
    <row r="104" spans="1:21" s="9" customFormat="1" ht="12.6" customHeight="1">
      <c r="A104" s="252"/>
      <c r="B104" s="222"/>
      <c r="C104" s="214"/>
      <c r="D104" s="225"/>
      <c r="E104" s="233"/>
      <c r="F104" s="214"/>
      <c r="G104" s="230"/>
      <c r="H104" s="208"/>
      <c r="I104" s="129"/>
      <c r="J104" s="211"/>
      <c r="K104" s="129"/>
      <c r="L104" s="130"/>
      <c r="M104" s="131"/>
      <c r="N104" s="219"/>
      <c r="O104" s="89"/>
      <c r="P104" s="6"/>
      <c r="Q104" s="7"/>
      <c r="R104" s="12"/>
      <c r="S104" s="8"/>
      <c r="U104" s="103"/>
    </row>
    <row r="105" spans="1:21" s="9" customFormat="1" ht="12.6" customHeight="1">
      <c r="A105" s="252"/>
      <c r="B105" s="222"/>
      <c r="C105" s="214"/>
      <c r="D105" s="225"/>
      <c r="E105" s="233"/>
      <c r="F105" s="214"/>
      <c r="G105" s="230"/>
      <c r="H105" s="208"/>
      <c r="I105" s="129"/>
      <c r="J105" s="211"/>
      <c r="K105" s="129"/>
      <c r="L105" s="130"/>
      <c r="M105" s="131"/>
      <c r="N105" s="219"/>
      <c r="O105" s="89"/>
      <c r="P105" s="6"/>
      <c r="Q105" s="7"/>
      <c r="R105" s="12"/>
      <c r="S105" s="8"/>
      <c r="U105" s="103"/>
    </row>
    <row r="106" spans="1:21" s="9" customFormat="1" ht="12.6" customHeight="1">
      <c r="A106" s="252"/>
      <c r="B106" s="223"/>
      <c r="C106" s="215"/>
      <c r="D106" s="226"/>
      <c r="E106" s="234"/>
      <c r="F106" s="215"/>
      <c r="G106" s="231"/>
      <c r="H106" s="209"/>
      <c r="I106" s="132"/>
      <c r="J106" s="212"/>
      <c r="K106" s="132"/>
      <c r="L106" s="134"/>
      <c r="M106" s="133"/>
      <c r="N106" s="220"/>
      <c r="O106" s="89"/>
      <c r="P106" s="6"/>
      <c r="Q106" s="7"/>
      <c r="R106" s="12"/>
      <c r="S106" s="8"/>
      <c r="U106" s="103"/>
    </row>
    <row r="107" spans="1:21" s="9" customFormat="1" ht="12.6" customHeight="1">
      <c r="A107" s="252">
        <v>21</v>
      </c>
      <c r="B107" s="221"/>
      <c r="C107" s="213"/>
      <c r="D107" s="224" t="str">
        <f>IF(B107="","",IF(B107=1,DATE(YEAR($E$3),B107,C107),IF(B107=2,DATE(YEAR($E$3),B107,C107),IF(B107=3,DATE(YEAR($E$3),B107,C107),DATE(YEAR($P$3),B107,C107)))))</f>
        <v/>
      </c>
      <c r="E107" s="232" t="str">
        <f>IF(B107="","",TEXT(WEEKDAY(D107),"aaa"))</f>
        <v/>
      </c>
      <c r="F107" s="213"/>
      <c r="G107" s="229" t="str">
        <f>IF(F107="","",IF(F107&lt;100,VLOOKUP(F107,'研修事項 一覧'!$B$65:$D$109,2,FALSE),IF(F107&gt;=100,VLOOKUP(F107,'研修事項 一覧'!$F$65:$H$87,2,FALSE),"再入力")))</f>
        <v/>
      </c>
      <c r="H107" s="207" t="str">
        <f>IF(F107="","",IF(F107&lt;100,VLOOKUP(F107,'研修事項 一覧'!$B$65:$D$109,3,FALSE),IF(F107&gt;=100,VLOOKUP(F107,'研修事項 一覧'!$F$65:$H$87,3,FALSE),"再入力")))</f>
        <v/>
      </c>
      <c r="I107" s="126"/>
      <c r="J107" s="210"/>
      <c r="K107" s="126"/>
      <c r="L107" s="127"/>
      <c r="M107" s="128"/>
      <c r="N107" s="218"/>
      <c r="O107" s="89"/>
      <c r="P107" s="6"/>
      <c r="Q107" s="7"/>
      <c r="R107" s="12"/>
      <c r="S107" s="8"/>
      <c r="U107" s="103"/>
    </row>
    <row r="108" spans="1:21" s="9" customFormat="1" ht="12.6" customHeight="1">
      <c r="A108" s="252"/>
      <c r="B108" s="222"/>
      <c r="C108" s="214"/>
      <c r="D108" s="225"/>
      <c r="E108" s="233"/>
      <c r="F108" s="214"/>
      <c r="G108" s="230"/>
      <c r="H108" s="208"/>
      <c r="I108" s="129"/>
      <c r="J108" s="211"/>
      <c r="K108" s="129"/>
      <c r="L108" s="130"/>
      <c r="M108" s="131"/>
      <c r="N108" s="219"/>
      <c r="O108" s="89"/>
      <c r="P108" s="6"/>
      <c r="Q108" s="7"/>
      <c r="R108" s="12"/>
      <c r="S108" s="8"/>
      <c r="U108" s="103"/>
    </row>
    <row r="109" spans="1:21" s="9" customFormat="1" ht="12.6" customHeight="1">
      <c r="A109" s="252"/>
      <c r="B109" s="222"/>
      <c r="C109" s="214"/>
      <c r="D109" s="225"/>
      <c r="E109" s="233"/>
      <c r="F109" s="214"/>
      <c r="G109" s="230"/>
      <c r="H109" s="208"/>
      <c r="I109" s="129"/>
      <c r="J109" s="211"/>
      <c r="K109" s="129"/>
      <c r="L109" s="130"/>
      <c r="M109" s="131"/>
      <c r="N109" s="219"/>
      <c r="O109" s="89"/>
      <c r="P109" s="6"/>
      <c r="Q109" s="7"/>
      <c r="R109" s="12"/>
      <c r="S109" s="8"/>
      <c r="U109" s="103"/>
    </row>
    <row r="110" spans="1:21" s="9" customFormat="1" ht="12.6" customHeight="1">
      <c r="A110" s="252"/>
      <c r="B110" s="222"/>
      <c r="C110" s="214"/>
      <c r="D110" s="225"/>
      <c r="E110" s="233"/>
      <c r="F110" s="214"/>
      <c r="G110" s="230"/>
      <c r="H110" s="208"/>
      <c r="I110" s="129"/>
      <c r="J110" s="211"/>
      <c r="K110" s="129"/>
      <c r="L110" s="130"/>
      <c r="M110" s="131"/>
      <c r="N110" s="219"/>
      <c r="O110" s="89"/>
      <c r="P110" s="6"/>
      <c r="Q110" s="7"/>
      <c r="R110" s="12"/>
      <c r="S110" s="8"/>
      <c r="U110" s="103"/>
    </row>
    <row r="111" spans="1:21" s="9" customFormat="1" ht="12.6" customHeight="1">
      <c r="A111" s="252"/>
      <c r="B111" s="223"/>
      <c r="C111" s="215"/>
      <c r="D111" s="226"/>
      <c r="E111" s="234"/>
      <c r="F111" s="215"/>
      <c r="G111" s="231"/>
      <c r="H111" s="209"/>
      <c r="I111" s="132"/>
      <c r="J111" s="212"/>
      <c r="K111" s="132"/>
      <c r="L111" s="134"/>
      <c r="M111" s="133"/>
      <c r="N111" s="220"/>
      <c r="O111" s="89"/>
      <c r="P111" s="6"/>
      <c r="Q111" s="7"/>
      <c r="R111" s="12"/>
      <c r="S111" s="8"/>
      <c r="U111" s="103"/>
    </row>
    <row r="112" spans="1:21" s="9" customFormat="1" ht="12.6" customHeight="1">
      <c r="A112" s="252">
        <v>22</v>
      </c>
      <c r="B112" s="221"/>
      <c r="C112" s="213"/>
      <c r="D112" s="224" t="str">
        <f>IF(B112="","",IF(B112=1,DATE(YEAR($E$3),B112,C112),IF(B112=2,DATE(YEAR($E$3),B112,C112),IF(B112=3,DATE(YEAR($E$3),B112,C112),DATE(YEAR($P$3),B112,C112)))))</f>
        <v/>
      </c>
      <c r="E112" s="232" t="str">
        <f>IF(B112="","",TEXT(WEEKDAY(D112),"aaa"))</f>
        <v/>
      </c>
      <c r="F112" s="213"/>
      <c r="G112" s="229" t="str">
        <f>IF(F112="","",IF(F112&lt;100,VLOOKUP(F112,'研修事項 一覧'!$B$65:$D$109,2,FALSE),IF(F112&gt;=100,VLOOKUP(F112,'研修事項 一覧'!$F$65:$H$87,2,FALSE),"再入力")))</f>
        <v/>
      </c>
      <c r="H112" s="207" t="str">
        <f>IF(F112="","",IF(F112&lt;100,VLOOKUP(F112,'研修事項 一覧'!$B$65:$D$109,3,FALSE),IF(F112&gt;=100,VLOOKUP(F112,'研修事項 一覧'!$F$65:$H$87,3,FALSE),"再入力")))</f>
        <v/>
      </c>
      <c r="I112" s="126"/>
      <c r="J112" s="210"/>
      <c r="K112" s="126"/>
      <c r="L112" s="127"/>
      <c r="M112" s="128"/>
      <c r="N112" s="218"/>
      <c r="O112" s="89"/>
      <c r="P112" s="6"/>
      <c r="Q112" s="7"/>
      <c r="R112" s="12"/>
      <c r="S112" s="8"/>
      <c r="U112" s="103"/>
    </row>
    <row r="113" spans="1:21" s="9" customFormat="1" ht="12.6" customHeight="1">
      <c r="A113" s="252"/>
      <c r="B113" s="222"/>
      <c r="C113" s="214"/>
      <c r="D113" s="225"/>
      <c r="E113" s="233"/>
      <c r="F113" s="214"/>
      <c r="G113" s="230"/>
      <c r="H113" s="208"/>
      <c r="I113" s="129"/>
      <c r="J113" s="211"/>
      <c r="K113" s="129"/>
      <c r="L113" s="130"/>
      <c r="M113" s="131"/>
      <c r="N113" s="219"/>
      <c r="O113" s="89"/>
      <c r="P113" s="6"/>
      <c r="Q113" s="7"/>
      <c r="R113" s="12"/>
      <c r="S113" s="8"/>
      <c r="U113" s="103"/>
    </row>
    <row r="114" spans="1:21" s="9" customFormat="1" ht="12.6" customHeight="1">
      <c r="A114" s="252"/>
      <c r="B114" s="222"/>
      <c r="C114" s="214"/>
      <c r="D114" s="225"/>
      <c r="E114" s="233"/>
      <c r="F114" s="214"/>
      <c r="G114" s="230"/>
      <c r="H114" s="208"/>
      <c r="I114" s="129"/>
      <c r="J114" s="211"/>
      <c r="K114" s="129"/>
      <c r="L114" s="130"/>
      <c r="M114" s="131"/>
      <c r="N114" s="219"/>
      <c r="O114" s="89"/>
      <c r="P114" s="6"/>
      <c r="Q114" s="7"/>
      <c r="R114" s="12"/>
      <c r="S114" s="8"/>
      <c r="U114" s="103"/>
    </row>
    <row r="115" spans="1:21" s="9" customFormat="1" ht="12.6" customHeight="1">
      <c r="A115" s="252"/>
      <c r="B115" s="222"/>
      <c r="C115" s="214"/>
      <c r="D115" s="225"/>
      <c r="E115" s="233"/>
      <c r="F115" s="214"/>
      <c r="G115" s="230"/>
      <c r="H115" s="208"/>
      <c r="I115" s="129"/>
      <c r="J115" s="211"/>
      <c r="K115" s="129"/>
      <c r="L115" s="130"/>
      <c r="M115" s="131"/>
      <c r="N115" s="219"/>
      <c r="O115" s="89"/>
      <c r="P115" s="6"/>
      <c r="Q115" s="7"/>
      <c r="R115" s="12"/>
      <c r="S115" s="8"/>
      <c r="U115" s="103"/>
    </row>
    <row r="116" spans="1:21" s="9" customFormat="1" ht="12.6" customHeight="1">
      <c r="A116" s="252"/>
      <c r="B116" s="223"/>
      <c r="C116" s="215"/>
      <c r="D116" s="226"/>
      <c r="E116" s="234"/>
      <c r="F116" s="215"/>
      <c r="G116" s="231"/>
      <c r="H116" s="209"/>
      <c r="I116" s="132"/>
      <c r="J116" s="212"/>
      <c r="K116" s="132"/>
      <c r="L116" s="134"/>
      <c r="M116" s="133"/>
      <c r="N116" s="220"/>
      <c r="O116" s="89"/>
      <c r="P116" s="6"/>
      <c r="Q116" s="7"/>
      <c r="R116" s="12"/>
      <c r="S116" s="8"/>
      <c r="U116" s="103"/>
    </row>
    <row r="117" spans="1:21" s="9" customFormat="1" ht="12.6" customHeight="1">
      <c r="A117" s="252">
        <v>23</v>
      </c>
      <c r="B117" s="221"/>
      <c r="C117" s="213"/>
      <c r="D117" s="224" t="str">
        <f>IF(B117="","",IF(B117=1,DATE(YEAR($E$3),B117,C117),IF(B117=2,DATE(YEAR($E$3),B117,C117),IF(B117=3,DATE(YEAR($E$3),B117,C117),DATE(YEAR($P$3),B117,C117)))))</f>
        <v/>
      </c>
      <c r="E117" s="232" t="str">
        <f>IF(B117="","",TEXT(WEEKDAY(D117),"aaa"))</f>
        <v/>
      </c>
      <c r="F117" s="213"/>
      <c r="G117" s="229" t="str">
        <f>IF(F117="","",IF(F117&lt;100,VLOOKUP(F117,'研修事項 一覧'!$B$65:$D$109,2,FALSE),IF(F117&gt;=100,VLOOKUP(F117,'研修事項 一覧'!$F$65:$H$87,2,FALSE),"再入力")))</f>
        <v/>
      </c>
      <c r="H117" s="207" t="str">
        <f>IF(F117="","",IF(F117&lt;100,VLOOKUP(F117,'研修事項 一覧'!$B$65:$D$109,3,FALSE),IF(F117&gt;=100,VLOOKUP(F117,'研修事項 一覧'!$F$65:$H$87,3,FALSE),"再入力")))</f>
        <v/>
      </c>
      <c r="I117" s="126"/>
      <c r="J117" s="210"/>
      <c r="K117" s="126"/>
      <c r="L117" s="127"/>
      <c r="M117" s="128"/>
      <c r="N117" s="218"/>
      <c r="O117" s="89"/>
      <c r="P117" s="6"/>
      <c r="Q117" s="7"/>
      <c r="R117" s="12"/>
      <c r="S117" s="8"/>
      <c r="U117" s="103"/>
    </row>
    <row r="118" spans="1:21" s="9" customFormat="1" ht="12.6" customHeight="1">
      <c r="A118" s="252"/>
      <c r="B118" s="222"/>
      <c r="C118" s="214"/>
      <c r="D118" s="225"/>
      <c r="E118" s="233"/>
      <c r="F118" s="214"/>
      <c r="G118" s="230"/>
      <c r="H118" s="208"/>
      <c r="I118" s="129"/>
      <c r="J118" s="211"/>
      <c r="K118" s="129"/>
      <c r="L118" s="130"/>
      <c r="M118" s="131"/>
      <c r="N118" s="219"/>
      <c r="O118" s="89"/>
      <c r="P118" s="6"/>
      <c r="Q118" s="7"/>
      <c r="R118" s="12"/>
      <c r="S118" s="8"/>
      <c r="U118" s="103"/>
    </row>
    <row r="119" spans="1:21" s="9" customFormat="1" ht="12.6" customHeight="1">
      <c r="A119" s="252"/>
      <c r="B119" s="222"/>
      <c r="C119" s="214"/>
      <c r="D119" s="225"/>
      <c r="E119" s="233"/>
      <c r="F119" s="214"/>
      <c r="G119" s="230"/>
      <c r="H119" s="208"/>
      <c r="I119" s="129"/>
      <c r="J119" s="211"/>
      <c r="K119" s="129"/>
      <c r="L119" s="130"/>
      <c r="M119" s="131"/>
      <c r="N119" s="219"/>
      <c r="O119" s="89"/>
      <c r="P119" s="6"/>
      <c r="Q119" s="7"/>
      <c r="R119" s="12"/>
      <c r="S119" s="8"/>
      <c r="U119" s="103"/>
    </row>
    <row r="120" spans="1:21" s="9" customFormat="1" ht="12.6" customHeight="1">
      <c r="A120" s="252"/>
      <c r="B120" s="222"/>
      <c r="C120" s="214"/>
      <c r="D120" s="225"/>
      <c r="E120" s="233"/>
      <c r="F120" s="214"/>
      <c r="G120" s="230"/>
      <c r="H120" s="208"/>
      <c r="I120" s="129"/>
      <c r="J120" s="211"/>
      <c r="K120" s="129"/>
      <c r="L120" s="130"/>
      <c r="M120" s="131"/>
      <c r="N120" s="219"/>
      <c r="O120" s="89"/>
      <c r="P120" s="6"/>
      <c r="Q120" s="7"/>
      <c r="R120" s="12"/>
      <c r="S120" s="8"/>
      <c r="U120" s="103"/>
    </row>
    <row r="121" spans="1:21" s="9" customFormat="1" ht="12.6" customHeight="1">
      <c r="A121" s="252"/>
      <c r="B121" s="223"/>
      <c r="C121" s="215"/>
      <c r="D121" s="226"/>
      <c r="E121" s="234"/>
      <c r="F121" s="215"/>
      <c r="G121" s="231"/>
      <c r="H121" s="209"/>
      <c r="I121" s="132"/>
      <c r="J121" s="212"/>
      <c r="K121" s="132"/>
      <c r="L121" s="134"/>
      <c r="M121" s="133"/>
      <c r="N121" s="220"/>
      <c r="O121" s="89"/>
      <c r="P121" s="6"/>
      <c r="Q121" s="7"/>
      <c r="R121" s="12"/>
      <c r="S121" s="8"/>
      <c r="U121" s="103"/>
    </row>
    <row r="122" spans="1:21" s="9" customFormat="1" ht="12.6" customHeight="1">
      <c r="A122" s="252">
        <v>24</v>
      </c>
      <c r="B122" s="221"/>
      <c r="C122" s="213"/>
      <c r="D122" s="224" t="str">
        <f>IF(B122="","",IF(B122=1,DATE(YEAR($E$3),B122,C122),IF(B122=2,DATE(YEAR($E$3),B122,C122),IF(B122=3,DATE(YEAR($E$3),B122,C122),DATE(YEAR($P$3),B122,C122)))))</f>
        <v/>
      </c>
      <c r="E122" s="232" t="str">
        <f>IF(B122="","",TEXT(WEEKDAY(D122),"aaa"))</f>
        <v/>
      </c>
      <c r="F122" s="213"/>
      <c r="G122" s="229" t="str">
        <f>IF(F122="","",IF(F122&lt;100,VLOOKUP(F122,'研修事項 一覧'!$B$65:$D$109,2,FALSE),IF(F122&gt;=100,VLOOKUP(F122,'研修事項 一覧'!$F$65:$H$87,2,FALSE),"再入力")))</f>
        <v/>
      </c>
      <c r="H122" s="207" t="str">
        <f>IF(F122="","",IF(F122&lt;100,VLOOKUP(F122,'研修事項 一覧'!$B$65:$D$109,3,FALSE),IF(F122&gt;=100,VLOOKUP(F122,'研修事項 一覧'!$F$65:$H$87,3,FALSE),"再入力")))</f>
        <v/>
      </c>
      <c r="I122" s="126"/>
      <c r="J122" s="210"/>
      <c r="K122" s="126"/>
      <c r="L122" s="127"/>
      <c r="M122" s="128"/>
      <c r="N122" s="218"/>
      <c r="O122" s="89"/>
      <c r="P122" s="6"/>
      <c r="Q122" s="7"/>
      <c r="R122" s="12"/>
      <c r="S122" s="8"/>
      <c r="U122" s="103"/>
    </row>
    <row r="123" spans="1:21" s="9" customFormat="1" ht="12.6" customHeight="1">
      <c r="A123" s="252"/>
      <c r="B123" s="222"/>
      <c r="C123" s="214"/>
      <c r="D123" s="225"/>
      <c r="E123" s="233"/>
      <c r="F123" s="214"/>
      <c r="G123" s="230"/>
      <c r="H123" s="208"/>
      <c r="I123" s="129"/>
      <c r="J123" s="211"/>
      <c r="K123" s="129"/>
      <c r="L123" s="130"/>
      <c r="M123" s="131"/>
      <c r="N123" s="219"/>
      <c r="O123" s="89"/>
      <c r="P123" s="6"/>
      <c r="Q123" s="7"/>
      <c r="R123" s="12"/>
      <c r="S123" s="8"/>
      <c r="U123" s="103"/>
    </row>
    <row r="124" spans="1:21" s="9" customFormat="1" ht="12.6" customHeight="1">
      <c r="A124" s="252"/>
      <c r="B124" s="222"/>
      <c r="C124" s="214"/>
      <c r="D124" s="225"/>
      <c r="E124" s="233"/>
      <c r="F124" s="214"/>
      <c r="G124" s="230"/>
      <c r="H124" s="208"/>
      <c r="I124" s="129"/>
      <c r="J124" s="211"/>
      <c r="K124" s="129"/>
      <c r="L124" s="130"/>
      <c r="M124" s="131"/>
      <c r="N124" s="219"/>
      <c r="O124" s="89"/>
      <c r="P124" s="6"/>
      <c r="Q124" s="7"/>
      <c r="R124" s="12"/>
      <c r="S124" s="8"/>
      <c r="U124" s="103"/>
    </row>
    <row r="125" spans="1:21" s="9" customFormat="1" ht="12.6" customHeight="1">
      <c r="A125" s="252"/>
      <c r="B125" s="222"/>
      <c r="C125" s="214"/>
      <c r="D125" s="225"/>
      <c r="E125" s="233"/>
      <c r="F125" s="214"/>
      <c r="G125" s="230"/>
      <c r="H125" s="208"/>
      <c r="I125" s="129"/>
      <c r="J125" s="211"/>
      <c r="K125" s="129"/>
      <c r="L125" s="130"/>
      <c r="M125" s="131"/>
      <c r="N125" s="219"/>
      <c r="O125" s="89"/>
      <c r="P125" s="6"/>
      <c r="Q125" s="7"/>
      <c r="R125" s="12"/>
      <c r="S125" s="8"/>
      <c r="U125" s="103"/>
    </row>
    <row r="126" spans="1:21" s="9" customFormat="1" ht="12.6" customHeight="1">
      <c r="A126" s="252"/>
      <c r="B126" s="223"/>
      <c r="C126" s="215"/>
      <c r="D126" s="226"/>
      <c r="E126" s="234"/>
      <c r="F126" s="215"/>
      <c r="G126" s="231"/>
      <c r="H126" s="209"/>
      <c r="I126" s="132"/>
      <c r="J126" s="212"/>
      <c r="K126" s="132"/>
      <c r="L126" s="134"/>
      <c r="M126" s="133"/>
      <c r="N126" s="220"/>
      <c r="O126" s="89"/>
      <c r="P126" s="6"/>
      <c r="Q126" s="7"/>
      <c r="R126" s="12"/>
      <c r="S126" s="8"/>
      <c r="U126" s="103"/>
    </row>
    <row r="127" spans="1:21" s="9" customFormat="1" ht="12.6" customHeight="1">
      <c r="A127" s="252">
        <v>25</v>
      </c>
      <c r="B127" s="221"/>
      <c r="C127" s="213"/>
      <c r="D127" s="224" t="str">
        <f>IF(B127="","",IF(B127=1,DATE(YEAR($E$3),B127,C127),IF(B127=2,DATE(YEAR($E$3),B127,C127),IF(B127=3,DATE(YEAR($E$3),B127,C127),DATE(YEAR($P$3),B127,C127)))))</f>
        <v/>
      </c>
      <c r="E127" s="232" t="str">
        <f>IF(B127="","",TEXT(WEEKDAY(D127),"aaa"))</f>
        <v/>
      </c>
      <c r="F127" s="213"/>
      <c r="G127" s="229" t="str">
        <f>IF(F127="","",IF(F127&lt;100,VLOOKUP(F127,'研修事項 一覧'!$B$65:$D$109,2,FALSE),IF(F127&gt;=100,VLOOKUP(F127,'研修事項 一覧'!$F$65:$H$87,2,FALSE),"再入力")))</f>
        <v/>
      </c>
      <c r="H127" s="207" t="str">
        <f>IF(F127="","",IF(F127&lt;100,VLOOKUP(F127,'研修事項 一覧'!$B$65:$D$109,3,FALSE),IF(F127&gt;=100,VLOOKUP(F127,'研修事項 一覧'!$F$65:$H$87,3,FALSE),"再入力")))</f>
        <v/>
      </c>
      <c r="I127" s="126"/>
      <c r="J127" s="210"/>
      <c r="K127" s="126"/>
      <c r="L127" s="127"/>
      <c r="M127" s="128"/>
      <c r="N127" s="218"/>
      <c r="O127" s="89"/>
      <c r="P127" s="6"/>
      <c r="Q127" s="7"/>
      <c r="R127" s="12"/>
      <c r="S127" s="8"/>
      <c r="U127" s="103"/>
    </row>
    <row r="128" spans="1:21" s="9" customFormat="1" ht="12.6" customHeight="1">
      <c r="A128" s="252"/>
      <c r="B128" s="222"/>
      <c r="C128" s="214"/>
      <c r="D128" s="225"/>
      <c r="E128" s="233"/>
      <c r="F128" s="214"/>
      <c r="G128" s="230"/>
      <c r="H128" s="208"/>
      <c r="I128" s="129"/>
      <c r="J128" s="211"/>
      <c r="K128" s="129"/>
      <c r="L128" s="130"/>
      <c r="M128" s="131"/>
      <c r="N128" s="219"/>
      <c r="O128" s="89"/>
      <c r="P128" s="6"/>
      <c r="Q128" s="7"/>
      <c r="R128" s="12"/>
      <c r="S128" s="8"/>
      <c r="U128" s="103"/>
    </row>
    <row r="129" spans="1:21" s="9" customFormat="1" ht="12.6" customHeight="1">
      <c r="A129" s="252"/>
      <c r="B129" s="222"/>
      <c r="C129" s="214"/>
      <c r="D129" s="225"/>
      <c r="E129" s="233"/>
      <c r="F129" s="214"/>
      <c r="G129" s="230"/>
      <c r="H129" s="208"/>
      <c r="I129" s="129"/>
      <c r="J129" s="211"/>
      <c r="K129" s="129"/>
      <c r="L129" s="130"/>
      <c r="M129" s="131"/>
      <c r="N129" s="219"/>
      <c r="O129" s="89"/>
      <c r="P129" s="6"/>
      <c r="Q129" s="7"/>
      <c r="R129" s="12"/>
      <c r="S129" s="8"/>
      <c r="U129" s="103"/>
    </row>
    <row r="130" spans="1:21" s="9" customFormat="1" ht="12.6" customHeight="1">
      <c r="A130" s="252"/>
      <c r="B130" s="222"/>
      <c r="C130" s="214"/>
      <c r="D130" s="225"/>
      <c r="E130" s="233"/>
      <c r="F130" s="214"/>
      <c r="G130" s="230"/>
      <c r="H130" s="208"/>
      <c r="I130" s="129"/>
      <c r="J130" s="211"/>
      <c r="K130" s="129"/>
      <c r="L130" s="130"/>
      <c r="M130" s="131"/>
      <c r="N130" s="219"/>
      <c r="O130" s="89"/>
      <c r="P130" s="6"/>
      <c r="Q130" s="7"/>
      <c r="R130" s="12"/>
      <c r="S130" s="8"/>
      <c r="U130" s="103"/>
    </row>
    <row r="131" spans="1:21" s="9" customFormat="1" ht="12.6" customHeight="1">
      <c r="A131" s="252"/>
      <c r="B131" s="223"/>
      <c r="C131" s="215"/>
      <c r="D131" s="226"/>
      <c r="E131" s="234"/>
      <c r="F131" s="215"/>
      <c r="G131" s="231"/>
      <c r="H131" s="209"/>
      <c r="I131" s="132"/>
      <c r="J131" s="212"/>
      <c r="K131" s="132"/>
      <c r="L131" s="134"/>
      <c r="M131" s="133"/>
      <c r="N131" s="220"/>
      <c r="O131" s="89"/>
      <c r="P131" s="6"/>
      <c r="Q131" s="7"/>
      <c r="R131" s="12"/>
      <c r="S131" s="8"/>
      <c r="U131" s="103"/>
    </row>
    <row r="132" spans="1:21" s="9" customFormat="1" ht="12.6" customHeight="1">
      <c r="A132" s="252">
        <v>26</v>
      </c>
      <c r="B132" s="221"/>
      <c r="C132" s="213"/>
      <c r="D132" s="224" t="str">
        <f>IF(B132="","",IF(B132=1,DATE(YEAR($E$3),B132,C132),IF(B132=2,DATE(YEAR($E$3),B132,C132),IF(B132=3,DATE(YEAR($E$3),B132,C132),DATE(YEAR($P$3),B132,C132)))))</f>
        <v/>
      </c>
      <c r="E132" s="232" t="str">
        <f>IF(B132="","",TEXT(WEEKDAY(D132),"aaa"))</f>
        <v/>
      </c>
      <c r="F132" s="213"/>
      <c r="G132" s="229" t="str">
        <f>IF(F132="","",IF(F132&lt;100,VLOOKUP(F132,'研修事項 一覧'!$B$65:$D$109,2,FALSE),IF(F132&gt;=100,VLOOKUP(F132,'研修事項 一覧'!$F$65:$H$87,2,FALSE),"再入力")))</f>
        <v/>
      </c>
      <c r="H132" s="207" t="str">
        <f>IF(F132="","",IF(F132&lt;100,VLOOKUP(F132,'研修事項 一覧'!$B$65:$D$109,3,FALSE),IF(F132&gt;=100,VLOOKUP(F132,'研修事項 一覧'!$F$65:$H$87,3,FALSE),"再入力")))</f>
        <v/>
      </c>
      <c r="I132" s="126"/>
      <c r="J132" s="210"/>
      <c r="K132" s="126"/>
      <c r="L132" s="127"/>
      <c r="M132" s="128"/>
      <c r="N132" s="218"/>
      <c r="O132" s="89"/>
      <c r="P132" s="6"/>
      <c r="Q132" s="7"/>
      <c r="R132" s="12"/>
      <c r="S132" s="8"/>
      <c r="U132" s="103"/>
    </row>
    <row r="133" spans="1:21" s="9" customFormat="1" ht="12.6" customHeight="1">
      <c r="A133" s="252"/>
      <c r="B133" s="222"/>
      <c r="C133" s="214"/>
      <c r="D133" s="225"/>
      <c r="E133" s="233"/>
      <c r="F133" s="214"/>
      <c r="G133" s="230"/>
      <c r="H133" s="208"/>
      <c r="I133" s="129"/>
      <c r="J133" s="211"/>
      <c r="K133" s="129"/>
      <c r="L133" s="130"/>
      <c r="M133" s="131"/>
      <c r="N133" s="219"/>
      <c r="O133" s="89"/>
      <c r="P133" s="6"/>
      <c r="Q133" s="7"/>
      <c r="R133" s="12"/>
      <c r="S133" s="8"/>
      <c r="U133" s="103"/>
    </row>
    <row r="134" spans="1:21" s="9" customFormat="1" ht="12.6" customHeight="1">
      <c r="A134" s="252"/>
      <c r="B134" s="222"/>
      <c r="C134" s="214"/>
      <c r="D134" s="225"/>
      <c r="E134" s="233"/>
      <c r="F134" s="214"/>
      <c r="G134" s="230"/>
      <c r="H134" s="208"/>
      <c r="I134" s="129"/>
      <c r="J134" s="211"/>
      <c r="K134" s="129"/>
      <c r="L134" s="130"/>
      <c r="M134" s="131"/>
      <c r="N134" s="219"/>
      <c r="O134" s="89"/>
      <c r="P134" s="6"/>
      <c r="Q134" s="7"/>
      <c r="R134" s="12"/>
      <c r="S134" s="8"/>
      <c r="U134" s="103"/>
    </row>
    <row r="135" spans="1:21" s="9" customFormat="1" ht="12.6" customHeight="1">
      <c r="A135" s="252"/>
      <c r="B135" s="222"/>
      <c r="C135" s="214"/>
      <c r="D135" s="225"/>
      <c r="E135" s="233"/>
      <c r="F135" s="214"/>
      <c r="G135" s="230"/>
      <c r="H135" s="208"/>
      <c r="I135" s="129"/>
      <c r="J135" s="211"/>
      <c r="K135" s="129"/>
      <c r="L135" s="130"/>
      <c r="M135" s="131"/>
      <c r="N135" s="219"/>
      <c r="O135" s="89"/>
      <c r="P135" s="6"/>
      <c r="Q135" s="7"/>
      <c r="R135" s="12"/>
      <c r="S135" s="8"/>
      <c r="U135" s="103"/>
    </row>
    <row r="136" spans="1:21" s="9" customFormat="1" ht="12.6" customHeight="1">
      <c r="A136" s="252"/>
      <c r="B136" s="223"/>
      <c r="C136" s="215"/>
      <c r="D136" s="226"/>
      <c r="E136" s="234"/>
      <c r="F136" s="215"/>
      <c r="G136" s="231"/>
      <c r="H136" s="209"/>
      <c r="I136" s="132"/>
      <c r="J136" s="212"/>
      <c r="K136" s="132"/>
      <c r="L136" s="134"/>
      <c r="M136" s="133"/>
      <c r="N136" s="220"/>
      <c r="O136" s="89"/>
      <c r="P136" s="6"/>
      <c r="Q136" s="7"/>
      <c r="R136" s="12"/>
      <c r="S136" s="8"/>
      <c r="U136" s="103"/>
    </row>
    <row r="137" spans="1:21" s="9" customFormat="1" ht="12.6" customHeight="1">
      <c r="A137" s="252">
        <v>27</v>
      </c>
      <c r="B137" s="221"/>
      <c r="C137" s="213"/>
      <c r="D137" s="224" t="str">
        <f>IF(B137="","",IF(B137=1,DATE(YEAR($E$3),B137,C137),IF(B137=2,DATE(YEAR($E$3),B137,C137),IF(B137=3,DATE(YEAR($E$3),B137,C137),DATE(YEAR($P$3),B137,C137)))))</f>
        <v/>
      </c>
      <c r="E137" s="232" t="str">
        <f>IF(B137="","",TEXT(WEEKDAY(D137),"aaa"))</f>
        <v/>
      </c>
      <c r="F137" s="213"/>
      <c r="G137" s="229" t="str">
        <f>IF(F137="","",IF(F137&lt;100,VLOOKUP(F137,'研修事項 一覧'!$B$65:$D$109,2,FALSE),IF(F137&gt;=100,VLOOKUP(F137,'研修事項 一覧'!$F$65:$H$87,2,FALSE),"再入力")))</f>
        <v/>
      </c>
      <c r="H137" s="207" t="str">
        <f>IF(F137="","",IF(F137&lt;100,VLOOKUP(F137,'研修事項 一覧'!$B$65:$D$109,3,FALSE),IF(F137&gt;=100,VLOOKUP(F137,'研修事項 一覧'!$F$65:$H$87,3,FALSE),"再入力")))</f>
        <v/>
      </c>
      <c r="I137" s="126"/>
      <c r="J137" s="210"/>
      <c r="K137" s="126"/>
      <c r="L137" s="127"/>
      <c r="M137" s="128"/>
      <c r="N137" s="218"/>
      <c r="O137" s="89"/>
      <c r="P137" s="6"/>
      <c r="Q137" s="7"/>
      <c r="R137" s="12"/>
      <c r="S137" s="8"/>
      <c r="U137" s="103"/>
    </row>
    <row r="138" spans="1:21" s="9" customFormat="1" ht="12.6" customHeight="1">
      <c r="A138" s="252"/>
      <c r="B138" s="222"/>
      <c r="C138" s="214"/>
      <c r="D138" s="225"/>
      <c r="E138" s="233"/>
      <c r="F138" s="214"/>
      <c r="G138" s="230"/>
      <c r="H138" s="208"/>
      <c r="I138" s="129"/>
      <c r="J138" s="211"/>
      <c r="K138" s="129"/>
      <c r="L138" s="130"/>
      <c r="M138" s="131"/>
      <c r="N138" s="219"/>
      <c r="O138" s="89"/>
      <c r="P138" s="6"/>
      <c r="Q138" s="7"/>
      <c r="R138" s="12"/>
      <c r="S138" s="8"/>
      <c r="U138" s="103"/>
    </row>
    <row r="139" spans="1:21" s="9" customFormat="1" ht="12.6" customHeight="1">
      <c r="A139" s="252"/>
      <c r="B139" s="222"/>
      <c r="C139" s="214"/>
      <c r="D139" s="225"/>
      <c r="E139" s="233"/>
      <c r="F139" s="214"/>
      <c r="G139" s="230"/>
      <c r="H139" s="208"/>
      <c r="I139" s="129"/>
      <c r="J139" s="211"/>
      <c r="K139" s="129"/>
      <c r="L139" s="130"/>
      <c r="M139" s="131"/>
      <c r="N139" s="219"/>
      <c r="O139" s="89"/>
      <c r="P139" s="6"/>
      <c r="Q139" s="7"/>
      <c r="R139" s="12"/>
      <c r="S139" s="8"/>
      <c r="U139" s="103"/>
    </row>
    <row r="140" spans="1:21" s="9" customFormat="1" ht="12.6" customHeight="1">
      <c r="A140" s="252"/>
      <c r="B140" s="222"/>
      <c r="C140" s="214"/>
      <c r="D140" s="225"/>
      <c r="E140" s="233"/>
      <c r="F140" s="214"/>
      <c r="G140" s="230"/>
      <c r="H140" s="208"/>
      <c r="I140" s="129"/>
      <c r="J140" s="211"/>
      <c r="K140" s="129"/>
      <c r="L140" s="130"/>
      <c r="M140" s="131"/>
      <c r="N140" s="219"/>
      <c r="O140" s="89"/>
      <c r="P140" s="6"/>
      <c r="Q140" s="7"/>
      <c r="R140" s="12"/>
      <c r="S140" s="8"/>
      <c r="U140" s="103"/>
    </row>
    <row r="141" spans="1:21" s="9" customFormat="1" ht="12.6" customHeight="1">
      <c r="A141" s="252"/>
      <c r="B141" s="223"/>
      <c r="C141" s="215"/>
      <c r="D141" s="226"/>
      <c r="E141" s="234"/>
      <c r="F141" s="215"/>
      <c r="G141" s="231"/>
      <c r="H141" s="209"/>
      <c r="I141" s="132"/>
      <c r="J141" s="212"/>
      <c r="K141" s="132"/>
      <c r="L141" s="134"/>
      <c r="M141" s="133"/>
      <c r="N141" s="220"/>
      <c r="O141" s="89"/>
      <c r="P141" s="6"/>
      <c r="Q141" s="7"/>
      <c r="R141" s="12"/>
      <c r="S141" s="8"/>
      <c r="U141" s="103"/>
    </row>
    <row r="142" spans="1:21" s="9" customFormat="1" ht="12.6" customHeight="1">
      <c r="A142" s="252">
        <v>28</v>
      </c>
      <c r="B142" s="221"/>
      <c r="C142" s="213"/>
      <c r="D142" s="224" t="str">
        <f>IF(B142="","",IF(B142=1,DATE(YEAR($E$3),B142,C142),IF(B142=2,DATE(YEAR($E$3),B142,C142),IF(B142=3,DATE(YEAR($E$3),B142,C142),DATE(YEAR($P$3),B142,C142)))))</f>
        <v/>
      </c>
      <c r="E142" s="232" t="str">
        <f>IF(B142="","",TEXT(WEEKDAY(D142),"aaa"))</f>
        <v/>
      </c>
      <c r="F142" s="213"/>
      <c r="G142" s="229" t="str">
        <f>IF(F142="","",IF(F142&lt;100,VLOOKUP(F142,'研修事項 一覧'!$B$65:$D$109,2,FALSE),IF(F142&gt;=100,VLOOKUP(F142,'研修事項 一覧'!$F$65:$H$87,2,FALSE),"再入力")))</f>
        <v/>
      </c>
      <c r="H142" s="207" t="str">
        <f>IF(F142="","",IF(F142&lt;100,VLOOKUP(F142,'研修事項 一覧'!$B$65:$D$109,3,FALSE),IF(F142&gt;=100,VLOOKUP(F142,'研修事項 一覧'!$F$65:$H$87,3,FALSE),"再入力")))</f>
        <v/>
      </c>
      <c r="I142" s="126"/>
      <c r="J142" s="210"/>
      <c r="K142" s="126"/>
      <c r="L142" s="127"/>
      <c r="M142" s="128"/>
      <c r="N142" s="218"/>
      <c r="O142" s="89"/>
      <c r="P142" s="6"/>
      <c r="Q142" s="7"/>
      <c r="R142" s="12"/>
      <c r="S142" s="8"/>
      <c r="U142" s="103"/>
    </row>
    <row r="143" spans="1:21" s="9" customFormat="1" ht="12.6" customHeight="1">
      <c r="A143" s="252"/>
      <c r="B143" s="222"/>
      <c r="C143" s="214"/>
      <c r="D143" s="225"/>
      <c r="E143" s="233"/>
      <c r="F143" s="214"/>
      <c r="G143" s="230"/>
      <c r="H143" s="208"/>
      <c r="I143" s="129"/>
      <c r="J143" s="211"/>
      <c r="K143" s="129"/>
      <c r="L143" s="130"/>
      <c r="M143" s="131"/>
      <c r="N143" s="219"/>
      <c r="O143" s="89"/>
      <c r="P143" s="6"/>
      <c r="Q143" s="7"/>
      <c r="R143" s="12"/>
      <c r="S143" s="8"/>
      <c r="U143" s="103"/>
    </row>
    <row r="144" spans="1:21" s="9" customFormat="1" ht="12.6" customHeight="1">
      <c r="A144" s="252"/>
      <c r="B144" s="222"/>
      <c r="C144" s="214"/>
      <c r="D144" s="225"/>
      <c r="E144" s="233"/>
      <c r="F144" s="214"/>
      <c r="G144" s="230"/>
      <c r="H144" s="208"/>
      <c r="I144" s="129"/>
      <c r="J144" s="211"/>
      <c r="K144" s="129"/>
      <c r="L144" s="130"/>
      <c r="M144" s="131"/>
      <c r="N144" s="219"/>
      <c r="O144" s="89"/>
      <c r="P144" s="6"/>
      <c r="Q144" s="7"/>
      <c r="R144" s="12"/>
      <c r="S144" s="8"/>
      <c r="U144" s="103"/>
    </row>
    <row r="145" spans="1:21" s="9" customFormat="1" ht="12.6" customHeight="1">
      <c r="A145" s="252"/>
      <c r="B145" s="222"/>
      <c r="C145" s="214"/>
      <c r="D145" s="225"/>
      <c r="E145" s="233"/>
      <c r="F145" s="214"/>
      <c r="G145" s="230"/>
      <c r="H145" s="208"/>
      <c r="I145" s="129"/>
      <c r="J145" s="211"/>
      <c r="K145" s="129"/>
      <c r="L145" s="130"/>
      <c r="M145" s="131"/>
      <c r="N145" s="219"/>
      <c r="O145" s="89"/>
      <c r="P145" s="6"/>
      <c r="Q145" s="7"/>
      <c r="R145" s="12"/>
      <c r="S145" s="8"/>
      <c r="U145" s="103"/>
    </row>
    <row r="146" spans="1:21" s="9" customFormat="1" ht="12.6" customHeight="1">
      <c r="A146" s="252"/>
      <c r="B146" s="223"/>
      <c r="C146" s="215"/>
      <c r="D146" s="226"/>
      <c r="E146" s="234"/>
      <c r="F146" s="215"/>
      <c r="G146" s="231"/>
      <c r="H146" s="209"/>
      <c r="I146" s="132"/>
      <c r="J146" s="212"/>
      <c r="K146" s="132"/>
      <c r="L146" s="134"/>
      <c r="M146" s="133"/>
      <c r="N146" s="220"/>
      <c r="O146" s="89"/>
      <c r="P146" s="6"/>
      <c r="Q146" s="7"/>
      <c r="R146" s="12"/>
      <c r="S146" s="8"/>
      <c r="U146" s="103"/>
    </row>
    <row r="147" spans="1:21" s="9" customFormat="1" ht="12.6" customHeight="1">
      <c r="A147" s="252">
        <v>29</v>
      </c>
      <c r="B147" s="221"/>
      <c r="C147" s="213"/>
      <c r="D147" s="224" t="str">
        <f>IF(B147="","",IF(B147=1,DATE(YEAR($E$3),B147,C147),IF(B147=2,DATE(YEAR($E$3),B147,C147),IF(B147=3,DATE(YEAR($E$3),B147,C147),DATE(YEAR($P$3),B147,C147)))))</f>
        <v/>
      </c>
      <c r="E147" s="232" t="str">
        <f>IF(B147="","",TEXT(WEEKDAY(D147),"aaa"))</f>
        <v/>
      </c>
      <c r="F147" s="213"/>
      <c r="G147" s="229" t="str">
        <f>IF(F147="","",IF(F147&lt;100,VLOOKUP(F147,'研修事項 一覧'!$B$65:$D$109,2,FALSE),IF(F147&gt;=100,VLOOKUP(F147,'研修事項 一覧'!$F$65:$H$87,2,FALSE),"再入力")))</f>
        <v/>
      </c>
      <c r="H147" s="207" t="str">
        <f>IF(F147="","",IF(F147&lt;100,VLOOKUP(F147,'研修事項 一覧'!$B$65:$D$109,3,FALSE),IF(F147&gt;=100,VLOOKUP(F147,'研修事項 一覧'!$F$65:$H$87,3,FALSE),"再入力")))</f>
        <v/>
      </c>
      <c r="I147" s="126"/>
      <c r="J147" s="210"/>
      <c r="K147" s="126"/>
      <c r="L147" s="127"/>
      <c r="M147" s="128"/>
      <c r="N147" s="218"/>
      <c r="O147" s="89"/>
      <c r="P147" s="6"/>
      <c r="Q147" s="7"/>
      <c r="R147" s="12"/>
      <c r="S147" s="8"/>
      <c r="U147" s="103"/>
    </row>
    <row r="148" spans="1:21" s="9" customFormat="1" ht="12.6" customHeight="1">
      <c r="A148" s="252"/>
      <c r="B148" s="222"/>
      <c r="C148" s="214"/>
      <c r="D148" s="225"/>
      <c r="E148" s="233"/>
      <c r="F148" s="214"/>
      <c r="G148" s="230"/>
      <c r="H148" s="208"/>
      <c r="I148" s="129"/>
      <c r="J148" s="211"/>
      <c r="K148" s="129"/>
      <c r="L148" s="130"/>
      <c r="M148" s="131"/>
      <c r="N148" s="219"/>
      <c r="O148" s="89"/>
      <c r="P148" s="6"/>
      <c r="Q148" s="7"/>
      <c r="R148" s="12"/>
      <c r="S148" s="8"/>
      <c r="U148" s="103"/>
    </row>
    <row r="149" spans="1:21" s="9" customFormat="1" ht="12.6" customHeight="1">
      <c r="A149" s="252"/>
      <c r="B149" s="222"/>
      <c r="C149" s="214"/>
      <c r="D149" s="225"/>
      <c r="E149" s="233"/>
      <c r="F149" s="214"/>
      <c r="G149" s="230"/>
      <c r="H149" s="208"/>
      <c r="I149" s="129"/>
      <c r="J149" s="211"/>
      <c r="K149" s="129"/>
      <c r="L149" s="130"/>
      <c r="M149" s="131"/>
      <c r="N149" s="219"/>
      <c r="O149" s="89"/>
      <c r="P149" s="6"/>
      <c r="Q149" s="7"/>
      <c r="R149" s="12"/>
      <c r="S149" s="8"/>
      <c r="U149" s="103"/>
    </row>
    <row r="150" spans="1:21" s="9" customFormat="1" ht="12.6" customHeight="1">
      <c r="A150" s="252"/>
      <c r="B150" s="222"/>
      <c r="C150" s="214"/>
      <c r="D150" s="225"/>
      <c r="E150" s="233"/>
      <c r="F150" s="214"/>
      <c r="G150" s="230"/>
      <c r="H150" s="208"/>
      <c r="I150" s="129"/>
      <c r="J150" s="211"/>
      <c r="K150" s="129"/>
      <c r="L150" s="130"/>
      <c r="M150" s="131"/>
      <c r="N150" s="219"/>
      <c r="O150" s="89"/>
      <c r="P150" s="6"/>
      <c r="Q150" s="7"/>
      <c r="R150" s="12"/>
      <c r="S150" s="8"/>
      <c r="U150" s="103"/>
    </row>
    <row r="151" spans="1:21" s="9" customFormat="1" ht="12.6" customHeight="1">
      <c r="A151" s="252"/>
      <c r="B151" s="223"/>
      <c r="C151" s="215"/>
      <c r="D151" s="226"/>
      <c r="E151" s="234"/>
      <c r="F151" s="215"/>
      <c r="G151" s="231"/>
      <c r="H151" s="209"/>
      <c r="I151" s="132"/>
      <c r="J151" s="212"/>
      <c r="K151" s="132"/>
      <c r="L151" s="134"/>
      <c r="M151" s="133"/>
      <c r="N151" s="220"/>
      <c r="O151" s="89"/>
      <c r="P151" s="6"/>
      <c r="Q151" s="7"/>
      <c r="R151" s="12"/>
      <c r="S151" s="8"/>
      <c r="U151" s="103"/>
    </row>
    <row r="152" spans="1:21" s="9" customFormat="1" ht="12.6" customHeight="1">
      <c r="A152" s="252">
        <v>30</v>
      </c>
      <c r="B152" s="221"/>
      <c r="C152" s="213"/>
      <c r="D152" s="224" t="str">
        <f>IF(B152="","",IF(B152=1,DATE(YEAR($E$3),B152,C152),IF(B152=2,DATE(YEAR($E$3),B152,C152),IF(B152=3,DATE(YEAR($E$3),B152,C152),DATE(YEAR($P$3),B152,C152)))))</f>
        <v/>
      </c>
      <c r="E152" s="232" t="str">
        <f>IF(B152="","",TEXT(WEEKDAY(D152),"aaa"))</f>
        <v/>
      </c>
      <c r="F152" s="213"/>
      <c r="G152" s="229" t="str">
        <f>IF(F152="","",IF(F152&lt;100,VLOOKUP(F152,'研修事項 一覧'!$B$65:$D$109,2,FALSE),IF(F152&gt;=100,VLOOKUP(F152,'研修事項 一覧'!$F$65:$H$87,2,FALSE),"再入力")))</f>
        <v/>
      </c>
      <c r="H152" s="207" t="str">
        <f>IF(F152="","",IF(F152&lt;100,VLOOKUP(F152,'研修事項 一覧'!$B$65:$D$109,3,FALSE),IF(F152&gt;=100,VLOOKUP(F152,'研修事項 一覧'!$F$65:$H$87,3,FALSE),"再入力")))</f>
        <v/>
      </c>
      <c r="I152" s="126"/>
      <c r="J152" s="210"/>
      <c r="K152" s="126"/>
      <c r="L152" s="127"/>
      <c r="M152" s="128"/>
      <c r="N152" s="218"/>
      <c r="O152" s="89"/>
      <c r="P152" s="6"/>
      <c r="Q152" s="7"/>
      <c r="R152" s="12"/>
      <c r="S152" s="8"/>
      <c r="U152" s="103"/>
    </row>
    <row r="153" spans="1:21" s="9" customFormat="1" ht="12.6" customHeight="1">
      <c r="A153" s="252"/>
      <c r="B153" s="222"/>
      <c r="C153" s="214"/>
      <c r="D153" s="225"/>
      <c r="E153" s="233"/>
      <c r="F153" s="214"/>
      <c r="G153" s="230"/>
      <c r="H153" s="208"/>
      <c r="I153" s="129"/>
      <c r="J153" s="211"/>
      <c r="K153" s="129"/>
      <c r="L153" s="130"/>
      <c r="M153" s="131"/>
      <c r="N153" s="219"/>
      <c r="O153" s="89"/>
      <c r="P153" s="6"/>
      <c r="Q153" s="7"/>
      <c r="R153" s="12"/>
      <c r="S153" s="8"/>
      <c r="U153" s="103"/>
    </row>
    <row r="154" spans="1:21" s="9" customFormat="1" ht="12.6" customHeight="1">
      <c r="A154" s="252"/>
      <c r="B154" s="222"/>
      <c r="C154" s="214"/>
      <c r="D154" s="225"/>
      <c r="E154" s="233"/>
      <c r="F154" s="214"/>
      <c r="G154" s="230"/>
      <c r="H154" s="208"/>
      <c r="I154" s="129"/>
      <c r="J154" s="211"/>
      <c r="K154" s="129"/>
      <c r="L154" s="130"/>
      <c r="M154" s="131"/>
      <c r="N154" s="219"/>
      <c r="O154" s="89"/>
      <c r="P154" s="6"/>
      <c r="Q154" s="7"/>
      <c r="R154" s="12"/>
      <c r="S154" s="8"/>
      <c r="U154" s="103"/>
    </row>
    <row r="155" spans="1:21" s="9" customFormat="1" ht="12.6" customHeight="1">
      <c r="A155" s="252"/>
      <c r="B155" s="222"/>
      <c r="C155" s="214"/>
      <c r="D155" s="225"/>
      <c r="E155" s="233"/>
      <c r="F155" s="214"/>
      <c r="G155" s="230"/>
      <c r="H155" s="208"/>
      <c r="I155" s="129"/>
      <c r="J155" s="211"/>
      <c r="K155" s="129"/>
      <c r="L155" s="130"/>
      <c r="M155" s="131"/>
      <c r="N155" s="219"/>
      <c r="O155" s="89"/>
      <c r="P155" s="6"/>
      <c r="Q155" s="7"/>
      <c r="R155" s="12"/>
      <c r="S155" s="8"/>
      <c r="U155" s="103"/>
    </row>
    <row r="156" spans="1:21" s="9" customFormat="1" ht="12.6" customHeight="1">
      <c r="A156" s="252"/>
      <c r="B156" s="223"/>
      <c r="C156" s="215"/>
      <c r="D156" s="226"/>
      <c r="E156" s="234"/>
      <c r="F156" s="215"/>
      <c r="G156" s="231"/>
      <c r="H156" s="209"/>
      <c r="I156" s="132"/>
      <c r="J156" s="212"/>
      <c r="K156" s="132"/>
      <c r="L156" s="134"/>
      <c r="M156" s="133"/>
      <c r="N156" s="220"/>
      <c r="O156" s="89"/>
      <c r="P156" s="6"/>
      <c r="Q156" s="7"/>
      <c r="R156" s="12"/>
      <c r="S156" s="8"/>
      <c r="U156" s="103"/>
    </row>
    <row r="157" spans="1:21" s="9" customFormat="1" ht="12.6" customHeight="1">
      <c r="A157" s="252">
        <v>31</v>
      </c>
      <c r="B157" s="221"/>
      <c r="C157" s="213"/>
      <c r="D157" s="224" t="str">
        <f>IF(B157="","",IF(B157=1,DATE(YEAR($E$3),B157,C157),IF(B157=2,DATE(YEAR($E$3),B157,C157),IF(B157=3,DATE(YEAR($E$3),B157,C157),DATE(YEAR($P$3),B157,C157)))))</f>
        <v/>
      </c>
      <c r="E157" s="232" t="str">
        <f>IF(B157="","",TEXT(WEEKDAY(D157),"aaa"))</f>
        <v/>
      </c>
      <c r="F157" s="213"/>
      <c r="G157" s="229" t="str">
        <f>IF(F157="","",IF(F157&lt;100,VLOOKUP(F157,'研修事項 一覧'!$B$65:$D$109,2,FALSE),IF(F157&gt;=100,VLOOKUP(F157,'研修事項 一覧'!$F$65:$H$87,2,FALSE),"再入力")))</f>
        <v/>
      </c>
      <c r="H157" s="207" t="str">
        <f>IF(F157="","",IF(F157&lt;100,VLOOKUP(F157,'研修事項 一覧'!$B$65:$D$109,3,FALSE),IF(F157&gt;=100,VLOOKUP(F157,'研修事項 一覧'!$F$65:$H$87,3,FALSE),"再入力")))</f>
        <v/>
      </c>
      <c r="I157" s="126"/>
      <c r="J157" s="210"/>
      <c r="K157" s="126"/>
      <c r="L157" s="127"/>
      <c r="M157" s="128"/>
      <c r="N157" s="218"/>
      <c r="O157" s="89"/>
      <c r="P157" s="6"/>
      <c r="Q157" s="7"/>
      <c r="R157" s="12"/>
      <c r="S157" s="8"/>
      <c r="U157" s="103"/>
    </row>
    <row r="158" spans="1:21" s="9" customFormat="1" ht="12.6" customHeight="1">
      <c r="A158" s="252"/>
      <c r="B158" s="222"/>
      <c r="C158" s="214"/>
      <c r="D158" s="225"/>
      <c r="E158" s="233"/>
      <c r="F158" s="214"/>
      <c r="G158" s="230"/>
      <c r="H158" s="208"/>
      <c r="I158" s="129"/>
      <c r="J158" s="211"/>
      <c r="K158" s="129"/>
      <c r="L158" s="130"/>
      <c r="M158" s="131"/>
      <c r="N158" s="219"/>
      <c r="O158" s="89"/>
      <c r="P158" s="6"/>
      <c r="Q158" s="7"/>
      <c r="R158" s="12"/>
      <c r="S158" s="8"/>
      <c r="U158" s="103"/>
    </row>
    <row r="159" spans="1:21" s="9" customFormat="1" ht="12.6" customHeight="1">
      <c r="A159" s="252"/>
      <c r="B159" s="222"/>
      <c r="C159" s="214"/>
      <c r="D159" s="225"/>
      <c r="E159" s="233"/>
      <c r="F159" s="214"/>
      <c r="G159" s="230"/>
      <c r="H159" s="208"/>
      <c r="I159" s="129"/>
      <c r="J159" s="211"/>
      <c r="K159" s="129"/>
      <c r="L159" s="130"/>
      <c r="M159" s="131"/>
      <c r="N159" s="219"/>
      <c r="O159" s="89"/>
      <c r="P159" s="6"/>
      <c r="Q159" s="7"/>
      <c r="R159" s="12"/>
      <c r="S159" s="8"/>
      <c r="U159" s="103"/>
    </row>
    <row r="160" spans="1:21" s="9" customFormat="1" ht="12.6" customHeight="1">
      <c r="A160" s="252"/>
      <c r="B160" s="222"/>
      <c r="C160" s="214"/>
      <c r="D160" s="225"/>
      <c r="E160" s="233"/>
      <c r="F160" s="214"/>
      <c r="G160" s="230"/>
      <c r="H160" s="208"/>
      <c r="I160" s="129"/>
      <c r="J160" s="211"/>
      <c r="K160" s="129"/>
      <c r="L160" s="130"/>
      <c r="M160" s="131"/>
      <c r="N160" s="219"/>
      <c r="O160" s="89"/>
      <c r="P160" s="6"/>
      <c r="Q160" s="7"/>
      <c r="R160" s="12"/>
      <c r="S160" s="8"/>
      <c r="U160" s="103"/>
    </row>
    <row r="161" spans="1:21" s="9" customFormat="1" ht="12.6" customHeight="1">
      <c r="A161" s="252"/>
      <c r="B161" s="223"/>
      <c r="C161" s="215"/>
      <c r="D161" s="226"/>
      <c r="E161" s="234"/>
      <c r="F161" s="215"/>
      <c r="G161" s="231"/>
      <c r="H161" s="209"/>
      <c r="I161" s="132"/>
      <c r="J161" s="212"/>
      <c r="K161" s="132"/>
      <c r="L161" s="134"/>
      <c r="M161" s="133"/>
      <c r="N161" s="220"/>
      <c r="O161" s="89"/>
      <c r="P161" s="6"/>
      <c r="Q161" s="7"/>
      <c r="R161" s="12"/>
      <c r="S161" s="8"/>
      <c r="U161" s="103"/>
    </row>
    <row r="162" spans="1:21" s="9" customFormat="1" ht="12.6" customHeight="1">
      <c r="A162" s="252">
        <v>32</v>
      </c>
      <c r="B162" s="221"/>
      <c r="C162" s="213"/>
      <c r="D162" s="224" t="str">
        <f>IF(B162="","",IF(B162=1,DATE(YEAR($E$3),B162,C162),IF(B162=2,DATE(YEAR($E$3),B162,C162),IF(B162=3,DATE(YEAR($E$3),B162,C162),DATE(YEAR($P$3),B162,C162)))))</f>
        <v/>
      </c>
      <c r="E162" s="232" t="str">
        <f>IF(B162="","",TEXT(WEEKDAY(D162),"aaa"))</f>
        <v/>
      </c>
      <c r="F162" s="213"/>
      <c r="G162" s="229" t="str">
        <f>IF(F162="","",IF(F162&lt;100,VLOOKUP(F162,'研修事項 一覧'!$B$65:$D$109,2,FALSE),IF(F162&gt;=100,VLOOKUP(F162,'研修事項 一覧'!$F$65:$H$87,2,FALSE),"再入力")))</f>
        <v/>
      </c>
      <c r="H162" s="207" t="str">
        <f>IF(F162="","",IF(F162&lt;100,VLOOKUP(F162,'研修事項 一覧'!$B$65:$D$109,3,FALSE),IF(F162&gt;=100,VLOOKUP(F162,'研修事項 一覧'!$F$65:$H$87,3,FALSE),"再入力")))</f>
        <v/>
      </c>
      <c r="I162" s="126"/>
      <c r="J162" s="210"/>
      <c r="K162" s="126"/>
      <c r="L162" s="127"/>
      <c r="M162" s="128"/>
      <c r="N162" s="218"/>
      <c r="O162" s="89"/>
      <c r="P162" s="6"/>
      <c r="Q162" s="7"/>
      <c r="R162" s="12"/>
      <c r="S162" s="8"/>
      <c r="U162" s="103"/>
    </row>
    <row r="163" spans="1:21" s="9" customFormat="1" ht="12.6" customHeight="1">
      <c r="A163" s="252"/>
      <c r="B163" s="222"/>
      <c r="C163" s="214"/>
      <c r="D163" s="225"/>
      <c r="E163" s="233"/>
      <c r="F163" s="214"/>
      <c r="G163" s="230"/>
      <c r="H163" s="208"/>
      <c r="I163" s="129"/>
      <c r="J163" s="211"/>
      <c r="K163" s="129"/>
      <c r="L163" s="130"/>
      <c r="M163" s="131"/>
      <c r="N163" s="219"/>
      <c r="O163" s="89"/>
      <c r="P163" s="6"/>
      <c r="Q163" s="7"/>
      <c r="R163" s="12"/>
      <c r="S163" s="8"/>
      <c r="U163" s="103"/>
    </row>
    <row r="164" spans="1:21" s="9" customFormat="1" ht="12.6" customHeight="1">
      <c r="A164" s="252"/>
      <c r="B164" s="222"/>
      <c r="C164" s="214"/>
      <c r="D164" s="225"/>
      <c r="E164" s="233"/>
      <c r="F164" s="214"/>
      <c r="G164" s="230"/>
      <c r="H164" s="208"/>
      <c r="I164" s="129"/>
      <c r="J164" s="211"/>
      <c r="K164" s="129"/>
      <c r="L164" s="130"/>
      <c r="M164" s="131"/>
      <c r="N164" s="219"/>
      <c r="O164" s="89"/>
      <c r="P164" s="6"/>
      <c r="Q164" s="7"/>
      <c r="R164" s="12"/>
      <c r="S164" s="8"/>
      <c r="U164" s="103"/>
    </row>
    <row r="165" spans="1:21" s="9" customFormat="1" ht="12.6" customHeight="1">
      <c r="A165" s="252"/>
      <c r="B165" s="222"/>
      <c r="C165" s="214"/>
      <c r="D165" s="225"/>
      <c r="E165" s="233"/>
      <c r="F165" s="214"/>
      <c r="G165" s="230"/>
      <c r="H165" s="208"/>
      <c r="I165" s="129"/>
      <c r="J165" s="211"/>
      <c r="K165" s="129"/>
      <c r="L165" s="130"/>
      <c r="M165" s="131"/>
      <c r="N165" s="219"/>
      <c r="O165" s="89"/>
      <c r="P165" s="6"/>
      <c r="Q165" s="7"/>
      <c r="R165" s="12"/>
      <c r="S165" s="8"/>
      <c r="U165" s="103"/>
    </row>
    <row r="166" spans="1:21" s="9" customFormat="1" ht="12.6" customHeight="1">
      <c r="A166" s="252"/>
      <c r="B166" s="223"/>
      <c r="C166" s="215"/>
      <c r="D166" s="226"/>
      <c r="E166" s="234"/>
      <c r="F166" s="215"/>
      <c r="G166" s="231"/>
      <c r="H166" s="209"/>
      <c r="I166" s="132"/>
      <c r="J166" s="212"/>
      <c r="K166" s="132"/>
      <c r="L166" s="134"/>
      <c r="M166" s="133"/>
      <c r="N166" s="220"/>
      <c r="O166" s="89"/>
      <c r="P166" s="6"/>
      <c r="Q166" s="7"/>
      <c r="R166" s="12"/>
      <c r="S166" s="8"/>
      <c r="U166" s="103"/>
    </row>
    <row r="167" spans="1:21" s="9" customFormat="1" ht="12.6" customHeight="1">
      <c r="A167" s="252">
        <v>33</v>
      </c>
      <c r="B167" s="221"/>
      <c r="C167" s="213"/>
      <c r="D167" s="224" t="str">
        <f>IF(B167="","",IF(B167=1,DATE(YEAR($E$3),B167,C167),IF(B167=2,DATE(YEAR($E$3),B167,C167),IF(B167=3,DATE(YEAR($E$3),B167,C167),DATE(YEAR($P$3),B167,C167)))))</f>
        <v/>
      </c>
      <c r="E167" s="232" t="str">
        <f>IF(B167="","",TEXT(WEEKDAY(D167),"aaa"))</f>
        <v/>
      </c>
      <c r="F167" s="213"/>
      <c r="G167" s="229" t="str">
        <f>IF(F167="","",IF(F167&lt;100,VLOOKUP(F167,'研修事項 一覧'!$B$65:$D$109,2,FALSE),IF(F167&gt;=100,VLOOKUP(F167,'研修事項 一覧'!$F$65:$H$87,2,FALSE),"再入力")))</f>
        <v/>
      </c>
      <c r="H167" s="207" t="str">
        <f>IF(F167="","",IF(F167&lt;100,VLOOKUP(F167,'研修事項 一覧'!$B$65:$D$109,3,FALSE),IF(F167&gt;=100,VLOOKUP(F167,'研修事項 一覧'!$F$65:$H$87,3,FALSE),"再入力")))</f>
        <v/>
      </c>
      <c r="I167" s="126"/>
      <c r="J167" s="210"/>
      <c r="K167" s="126"/>
      <c r="L167" s="127"/>
      <c r="M167" s="128"/>
      <c r="N167" s="218"/>
      <c r="O167" s="89"/>
      <c r="P167" s="6"/>
      <c r="Q167" s="7"/>
      <c r="R167" s="12"/>
      <c r="S167" s="8"/>
      <c r="U167" s="103"/>
    </row>
    <row r="168" spans="1:21" s="9" customFormat="1" ht="12.6" customHeight="1">
      <c r="A168" s="252"/>
      <c r="B168" s="222"/>
      <c r="C168" s="214"/>
      <c r="D168" s="225"/>
      <c r="E168" s="233"/>
      <c r="F168" s="214"/>
      <c r="G168" s="230"/>
      <c r="H168" s="208"/>
      <c r="I168" s="129"/>
      <c r="J168" s="211"/>
      <c r="K168" s="129"/>
      <c r="L168" s="130"/>
      <c r="M168" s="131"/>
      <c r="N168" s="219"/>
      <c r="O168" s="89"/>
      <c r="P168" s="6"/>
      <c r="Q168" s="7"/>
      <c r="R168" s="12"/>
      <c r="S168" s="8"/>
      <c r="U168" s="103"/>
    </row>
    <row r="169" spans="1:21" s="9" customFormat="1" ht="12.6" customHeight="1">
      <c r="A169" s="252"/>
      <c r="B169" s="222"/>
      <c r="C169" s="214"/>
      <c r="D169" s="225"/>
      <c r="E169" s="233"/>
      <c r="F169" s="214"/>
      <c r="G169" s="230"/>
      <c r="H169" s="208"/>
      <c r="I169" s="129"/>
      <c r="J169" s="211"/>
      <c r="K169" s="129"/>
      <c r="L169" s="130"/>
      <c r="M169" s="131"/>
      <c r="N169" s="219"/>
      <c r="O169" s="89"/>
      <c r="P169" s="6"/>
      <c r="Q169" s="7"/>
      <c r="R169" s="12"/>
      <c r="S169" s="8"/>
      <c r="U169" s="103"/>
    </row>
    <row r="170" spans="1:21" s="9" customFormat="1" ht="12.6" customHeight="1">
      <c r="A170" s="252"/>
      <c r="B170" s="222"/>
      <c r="C170" s="214"/>
      <c r="D170" s="225"/>
      <c r="E170" s="233"/>
      <c r="F170" s="214"/>
      <c r="G170" s="230"/>
      <c r="H170" s="208"/>
      <c r="I170" s="129"/>
      <c r="J170" s="211"/>
      <c r="K170" s="129"/>
      <c r="L170" s="130"/>
      <c r="M170" s="131"/>
      <c r="N170" s="219"/>
      <c r="O170" s="89"/>
      <c r="P170" s="6"/>
      <c r="Q170" s="7"/>
      <c r="R170" s="12"/>
      <c r="S170" s="8"/>
      <c r="U170" s="103"/>
    </row>
    <row r="171" spans="1:21" s="9" customFormat="1" ht="12.6" customHeight="1">
      <c r="A171" s="252"/>
      <c r="B171" s="223"/>
      <c r="C171" s="215"/>
      <c r="D171" s="226"/>
      <c r="E171" s="234"/>
      <c r="F171" s="215"/>
      <c r="G171" s="231"/>
      <c r="H171" s="209"/>
      <c r="I171" s="132"/>
      <c r="J171" s="212"/>
      <c r="K171" s="132"/>
      <c r="L171" s="134"/>
      <c r="M171" s="133"/>
      <c r="N171" s="220"/>
      <c r="O171" s="89"/>
      <c r="P171" s="6"/>
      <c r="Q171" s="7"/>
      <c r="R171" s="12"/>
      <c r="S171" s="8"/>
      <c r="U171" s="103"/>
    </row>
    <row r="172" spans="1:21" s="9" customFormat="1" ht="12.6" customHeight="1">
      <c r="A172" s="252">
        <v>34</v>
      </c>
      <c r="B172" s="221"/>
      <c r="C172" s="213"/>
      <c r="D172" s="224" t="str">
        <f>IF(B172="","",IF(B172=1,DATE(YEAR($E$3),B172,C172),IF(B172=2,DATE(YEAR($E$3),B172,C172),IF(B172=3,DATE(YEAR($E$3),B172,C172),DATE(YEAR($P$3),B172,C172)))))</f>
        <v/>
      </c>
      <c r="E172" s="232" t="str">
        <f>IF(B172="","",TEXT(WEEKDAY(D172),"aaa"))</f>
        <v/>
      </c>
      <c r="F172" s="213"/>
      <c r="G172" s="229" t="str">
        <f>IF(F172="","",IF(F172&lt;100,VLOOKUP(F172,'研修事項 一覧'!$B$65:$D$109,2,FALSE),IF(F172&gt;=100,VLOOKUP(F172,'研修事項 一覧'!$F$65:$H$87,2,FALSE),"再入力")))</f>
        <v/>
      </c>
      <c r="H172" s="207" t="str">
        <f>IF(F172="","",IF(F172&lt;100,VLOOKUP(F172,'研修事項 一覧'!$B$65:$D$109,3,FALSE),IF(F172&gt;=100,VLOOKUP(F172,'研修事項 一覧'!$F$65:$H$87,3,FALSE),"再入力")))</f>
        <v/>
      </c>
      <c r="I172" s="126"/>
      <c r="J172" s="210"/>
      <c r="K172" s="126"/>
      <c r="L172" s="127"/>
      <c r="M172" s="128"/>
      <c r="N172" s="218"/>
      <c r="O172" s="89"/>
      <c r="P172" s="6"/>
      <c r="Q172" s="7"/>
      <c r="R172" s="12"/>
      <c r="S172" s="8"/>
      <c r="U172" s="103"/>
    </row>
    <row r="173" spans="1:21" s="9" customFormat="1" ht="12.6" customHeight="1">
      <c r="A173" s="252"/>
      <c r="B173" s="222"/>
      <c r="C173" s="214"/>
      <c r="D173" s="225"/>
      <c r="E173" s="233"/>
      <c r="F173" s="214"/>
      <c r="G173" s="230"/>
      <c r="H173" s="208"/>
      <c r="I173" s="129"/>
      <c r="J173" s="211"/>
      <c r="K173" s="129"/>
      <c r="L173" s="130"/>
      <c r="M173" s="131"/>
      <c r="N173" s="219"/>
      <c r="O173" s="89"/>
      <c r="P173" s="6"/>
      <c r="Q173" s="7"/>
      <c r="R173" s="12"/>
      <c r="S173" s="8"/>
      <c r="U173" s="103"/>
    </row>
    <row r="174" spans="1:21" s="9" customFormat="1" ht="12.6" customHeight="1">
      <c r="A174" s="252"/>
      <c r="B174" s="222"/>
      <c r="C174" s="214"/>
      <c r="D174" s="225"/>
      <c r="E174" s="233"/>
      <c r="F174" s="214"/>
      <c r="G174" s="230"/>
      <c r="H174" s="208"/>
      <c r="I174" s="129"/>
      <c r="J174" s="211"/>
      <c r="K174" s="129"/>
      <c r="L174" s="130"/>
      <c r="M174" s="131"/>
      <c r="N174" s="219"/>
      <c r="O174" s="89"/>
      <c r="P174" s="6"/>
      <c r="Q174" s="7"/>
      <c r="R174" s="12"/>
      <c r="S174" s="8"/>
      <c r="U174" s="103"/>
    </row>
    <row r="175" spans="1:21" s="9" customFormat="1" ht="12.6" customHeight="1">
      <c r="A175" s="252"/>
      <c r="B175" s="222"/>
      <c r="C175" s="214"/>
      <c r="D175" s="225"/>
      <c r="E175" s="233"/>
      <c r="F175" s="214"/>
      <c r="G175" s="230"/>
      <c r="H175" s="208"/>
      <c r="I175" s="129"/>
      <c r="J175" s="211"/>
      <c r="K175" s="129"/>
      <c r="L175" s="130"/>
      <c r="M175" s="131"/>
      <c r="N175" s="219"/>
      <c r="O175" s="89"/>
      <c r="P175" s="6"/>
      <c r="Q175" s="7"/>
      <c r="R175" s="12"/>
      <c r="S175" s="8"/>
      <c r="U175" s="103"/>
    </row>
    <row r="176" spans="1:21" s="9" customFormat="1" ht="12.6" customHeight="1">
      <c r="A176" s="252"/>
      <c r="B176" s="223"/>
      <c r="C176" s="215"/>
      <c r="D176" s="226"/>
      <c r="E176" s="234"/>
      <c r="F176" s="215"/>
      <c r="G176" s="231"/>
      <c r="H176" s="209"/>
      <c r="I176" s="132"/>
      <c r="J176" s="212"/>
      <c r="K176" s="132"/>
      <c r="L176" s="134"/>
      <c r="M176" s="133"/>
      <c r="N176" s="220"/>
      <c r="O176" s="89"/>
      <c r="P176" s="6"/>
      <c r="Q176" s="7"/>
      <c r="R176" s="12"/>
      <c r="S176" s="8"/>
      <c r="U176" s="103"/>
    </row>
    <row r="177" spans="1:21" s="9" customFormat="1" ht="12.6" customHeight="1">
      <c r="A177" s="252">
        <v>35</v>
      </c>
      <c r="B177" s="221"/>
      <c r="C177" s="213"/>
      <c r="D177" s="224" t="str">
        <f>IF(B177="","",IF(B177=1,DATE(YEAR($E$3),B177,C177),IF(B177=2,DATE(YEAR($E$3),B177,C177),IF(B177=3,DATE(YEAR($E$3),B177,C177),DATE(YEAR($P$3),B177,C177)))))</f>
        <v/>
      </c>
      <c r="E177" s="232" t="str">
        <f>IF(B177="","",TEXT(WEEKDAY(D177),"aaa"))</f>
        <v/>
      </c>
      <c r="F177" s="213"/>
      <c r="G177" s="229" t="str">
        <f>IF(F177="","",IF(F177&lt;100,VLOOKUP(F177,'研修事項 一覧'!$B$65:$D$109,2,FALSE),IF(F177&gt;=100,VLOOKUP(F177,'研修事項 一覧'!$F$65:$H$87,2,FALSE),"再入力")))</f>
        <v/>
      </c>
      <c r="H177" s="207" t="str">
        <f>IF(F177="","",IF(F177&lt;100,VLOOKUP(F177,'研修事項 一覧'!$B$65:$D$109,3,FALSE),IF(F177&gt;=100,VLOOKUP(F177,'研修事項 一覧'!$F$65:$H$87,3,FALSE),"再入力")))</f>
        <v/>
      </c>
      <c r="I177" s="126"/>
      <c r="J177" s="210"/>
      <c r="K177" s="126"/>
      <c r="L177" s="127"/>
      <c r="M177" s="128"/>
      <c r="N177" s="218"/>
      <c r="O177" s="89"/>
      <c r="P177" s="6"/>
      <c r="Q177" s="7"/>
      <c r="R177" s="12"/>
      <c r="S177" s="8"/>
      <c r="U177" s="103"/>
    </row>
    <row r="178" spans="1:21" s="9" customFormat="1" ht="12.6" customHeight="1">
      <c r="A178" s="252"/>
      <c r="B178" s="222"/>
      <c r="C178" s="214"/>
      <c r="D178" s="225"/>
      <c r="E178" s="233"/>
      <c r="F178" s="214"/>
      <c r="G178" s="230"/>
      <c r="H178" s="208"/>
      <c r="I178" s="129"/>
      <c r="J178" s="211"/>
      <c r="K178" s="129"/>
      <c r="L178" s="130"/>
      <c r="M178" s="131"/>
      <c r="N178" s="219"/>
      <c r="O178" s="89"/>
      <c r="P178" s="6"/>
      <c r="Q178" s="7"/>
      <c r="R178" s="12"/>
      <c r="S178" s="8"/>
      <c r="U178" s="103"/>
    </row>
    <row r="179" spans="1:21" s="9" customFormat="1" ht="12.6" customHeight="1">
      <c r="A179" s="252"/>
      <c r="B179" s="222"/>
      <c r="C179" s="214"/>
      <c r="D179" s="225"/>
      <c r="E179" s="233"/>
      <c r="F179" s="214"/>
      <c r="G179" s="230"/>
      <c r="H179" s="208"/>
      <c r="I179" s="129"/>
      <c r="J179" s="211"/>
      <c r="K179" s="129"/>
      <c r="L179" s="130"/>
      <c r="M179" s="131"/>
      <c r="N179" s="219"/>
      <c r="O179" s="89"/>
      <c r="P179" s="6"/>
      <c r="Q179" s="7"/>
      <c r="R179" s="12"/>
      <c r="S179" s="8"/>
      <c r="U179" s="103"/>
    </row>
    <row r="180" spans="1:21" s="9" customFormat="1" ht="12.6" customHeight="1">
      <c r="A180" s="252"/>
      <c r="B180" s="222"/>
      <c r="C180" s="214"/>
      <c r="D180" s="225"/>
      <c r="E180" s="233"/>
      <c r="F180" s="214"/>
      <c r="G180" s="230"/>
      <c r="H180" s="208"/>
      <c r="I180" s="129"/>
      <c r="J180" s="211"/>
      <c r="K180" s="129"/>
      <c r="L180" s="130"/>
      <c r="M180" s="131"/>
      <c r="N180" s="219"/>
      <c r="O180" s="89"/>
      <c r="P180" s="6"/>
      <c r="Q180" s="7"/>
      <c r="R180" s="12"/>
      <c r="S180" s="8"/>
      <c r="U180" s="103"/>
    </row>
    <row r="181" spans="1:21" s="9" customFormat="1" ht="12.6" customHeight="1">
      <c r="A181" s="252"/>
      <c r="B181" s="223"/>
      <c r="C181" s="215"/>
      <c r="D181" s="226"/>
      <c r="E181" s="234"/>
      <c r="F181" s="215"/>
      <c r="G181" s="231"/>
      <c r="H181" s="209"/>
      <c r="I181" s="132"/>
      <c r="J181" s="212"/>
      <c r="K181" s="132"/>
      <c r="L181" s="134"/>
      <c r="M181" s="133"/>
      <c r="N181" s="220"/>
      <c r="O181" s="89"/>
      <c r="P181" s="6"/>
      <c r="Q181" s="7"/>
      <c r="R181" s="12"/>
      <c r="S181" s="8"/>
      <c r="U181" s="103"/>
    </row>
    <row r="182" spans="1:21" s="9" customFormat="1" ht="12.6" customHeight="1">
      <c r="A182" s="252">
        <v>36</v>
      </c>
      <c r="B182" s="221"/>
      <c r="C182" s="213"/>
      <c r="D182" s="224" t="str">
        <f>IF(B182="","",IF(B182=1,DATE(YEAR($E$3),B182,C182),IF(B182=2,DATE(YEAR($E$3),B182,C182),IF(B182=3,DATE(YEAR($E$3),B182,C182),DATE(YEAR($P$3),B182,C182)))))</f>
        <v/>
      </c>
      <c r="E182" s="232" t="str">
        <f>IF(B182="","",TEXT(WEEKDAY(D182),"aaa"))</f>
        <v/>
      </c>
      <c r="F182" s="213"/>
      <c r="G182" s="229" t="str">
        <f>IF(F182="","",IF(F182&lt;100,VLOOKUP(F182,'研修事項 一覧'!$B$65:$D$109,2,FALSE),IF(F182&gt;=100,VLOOKUP(F182,'研修事項 一覧'!$F$65:$H$87,2,FALSE),"再入力")))</f>
        <v/>
      </c>
      <c r="H182" s="207" t="str">
        <f>IF(F182="","",IF(F182&lt;100,VLOOKUP(F182,'研修事項 一覧'!$B$65:$D$109,3,FALSE),IF(F182&gt;=100,VLOOKUP(F182,'研修事項 一覧'!$F$65:$H$87,3,FALSE),"再入力")))</f>
        <v/>
      </c>
      <c r="I182" s="126"/>
      <c r="J182" s="210"/>
      <c r="K182" s="126"/>
      <c r="L182" s="127"/>
      <c r="M182" s="128"/>
      <c r="N182" s="218"/>
      <c r="O182" s="89"/>
      <c r="P182" s="6"/>
      <c r="Q182" s="7"/>
      <c r="R182" s="12"/>
      <c r="S182" s="8"/>
      <c r="U182" s="103"/>
    </row>
    <row r="183" spans="1:21" s="9" customFormat="1" ht="12.6" customHeight="1">
      <c r="A183" s="252"/>
      <c r="B183" s="222"/>
      <c r="C183" s="214"/>
      <c r="D183" s="225"/>
      <c r="E183" s="233"/>
      <c r="F183" s="214"/>
      <c r="G183" s="230"/>
      <c r="H183" s="208"/>
      <c r="I183" s="129"/>
      <c r="J183" s="211"/>
      <c r="K183" s="129"/>
      <c r="L183" s="130"/>
      <c r="M183" s="131"/>
      <c r="N183" s="219"/>
      <c r="O183" s="89"/>
      <c r="P183" s="6"/>
      <c r="Q183" s="7"/>
      <c r="R183" s="12"/>
      <c r="S183" s="8"/>
      <c r="U183" s="103"/>
    </row>
    <row r="184" spans="1:21" s="9" customFormat="1" ht="12.6" customHeight="1">
      <c r="A184" s="252"/>
      <c r="B184" s="222"/>
      <c r="C184" s="214"/>
      <c r="D184" s="225"/>
      <c r="E184" s="233"/>
      <c r="F184" s="214"/>
      <c r="G184" s="230"/>
      <c r="H184" s="208"/>
      <c r="I184" s="129"/>
      <c r="J184" s="211"/>
      <c r="K184" s="129"/>
      <c r="L184" s="130"/>
      <c r="M184" s="131"/>
      <c r="N184" s="219"/>
      <c r="O184" s="89"/>
      <c r="P184" s="6"/>
      <c r="Q184" s="7"/>
      <c r="R184" s="12"/>
      <c r="S184" s="8"/>
      <c r="U184" s="103"/>
    </row>
    <row r="185" spans="1:21" s="9" customFormat="1" ht="12.6" customHeight="1">
      <c r="A185" s="252"/>
      <c r="B185" s="222"/>
      <c r="C185" s="214"/>
      <c r="D185" s="225"/>
      <c r="E185" s="233"/>
      <c r="F185" s="214"/>
      <c r="G185" s="230"/>
      <c r="H185" s="208"/>
      <c r="I185" s="129"/>
      <c r="J185" s="211"/>
      <c r="K185" s="129"/>
      <c r="L185" s="130"/>
      <c r="M185" s="131"/>
      <c r="N185" s="219"/>
      <c r="O185" s="89"/>
      <c r="P185" s="6"/>
      <c r="Q185" s="7"/>
      <c r="R185" s="12"/>
      <c r="S185" s="8"/>
      <c r="U185" s="103"/>
    </row>
    <row r="186" spans="1:21" s="9" customFormat="1" ht="12.6" customHeight="1">
      <c r="A186" s="252"/>
      <c r="B186" s="223"/>
      <c r="C186" s="215"/>
      <c r="D186" s="226"/>
      <c r="E186" s="234"/>
      <c r="F186" s="215"/>
      <c r="G186" s="231"/>
      <c r="H186" s="209"/>
      <c r="I186" s="132"/>
      <c r="J186" s="212"/>
      <c r="K186" s="132"/>
      <c r="L186" s="134"/>
      <c r="M186" s="133"/>
      <c r="N186" s="220"/>
      <c r="O186" s="89"/>
      <c r="P186" s="6"/>
      <c r="Q186" s="7"/>
      <c r="R186" s="12"/>
      <c r="S186" s="8"/>
      <c r="U186" s="103"/>
    </row>
    <row r="187" spans="1:21" s="9" customFormat="1" ht="12.6" customHeight="1">
      <c r="A187" s="252">
        <v>37</v>
      </c>
      <c r="B187" s="221"/>
      <c r="C187" s="213"/>
      <c r="D187" s="224" t="str">
        <f>IF(B187="","",IF(B187=1,DATE(YEAR($E$3),B187,C187),IF(B187=2,DATE(YEAR($E$3),B187,C187),IF(B187=3,DATE(YEAR($E$3),B187,C187),DATE(YEAR($P$3),B187,C187)))))</f>
        <v/>
      </c>
      <c r="E187" s="232" t="str">
        <f>IF(B187="","",TEXT(WEEKDAY(D187),"aaa"))</f>
        <v/>
      </c>
      <c r="F187" s="213"/>
      <c r="G187" s="229" t="str">
        <f>IF(F187="","",IF(F187&lt;100,VLOOKUP(F187,'研修事項 一覧'!$B$65:$D$109,2,FALSE),IF(F187&gt;=100,VLOOKUP(F187,'研修事項 一覧'!$F$65:$H$87,2,FALSE),"再入力")))</f>
        <v/>
      </c>
      <c r="H187" s="207" t="str">
        <f>IF(F187="","",IF(F187&lt;100,VLOOKUP(F187,'研修事項 一覧'!$B$65:$D$109,3,FALSE),IF(F187&gt;=100,VLOOKUP(F187,'研修事項 一覧'!$F$65:$H$87,3,FALSE),"再入力")))</f>
        <v/>
      </c>
      <c r="I187" s="126"/>
      <c r="J187" s="210"/>
      <c r="K187" s="126"/>
      <c r="L187" s="127"/>
      <c r="M187" s="128"/>
      <c r="N187" s="218"/>
      <c r="O187" s="89"/>
      <c r="P187" s="6"/>
      <c r="Q187" s="7"/>
      <c r="R187" s="12"/>
      <c r="S187" s="8"/>
      <c r="U187" s="103"/>
    </row>
    <row r="188" spans="1:21" s="9" customFormat="1" ht="12.6" customHeight="1">
      <c r="A188" s="252"/>
      <c r="B188" s="222"/>
      <c r="C188" s="214"/>
      <c r="D188" s="225"/>
      <c r="E188" s="233"/>
      <c r="F188" s="214"/>
      <c r="G188" s="230"/>
      <c r="H188" s="208"/>
      <c r="I188" s="129"/>
      <c r="J188" s="211"/>
      <c r="K188" s="129"/>
      <c r="L188" s="130"/>
      <c r="M188" s="131"/>
      <c r="N188" s="219"/>
      <c r="O188" s="89"/>
      <c r="P188" s="6"/>
      <c r="Q188" s="7"/>
      <c r="R188" s="12"/>
      <c r="S188" s="8"/>
      <c r="U188" s="103"/>
    </row>
    <row r="189" spans="1:21" s="9" customFormat="1" ht="12.6" customHeight="1">
      <c r="A189" s="252"/>
      <c r="B189" s="222"/>
      <c r="C189" s="214"/>
      <c r="D189" s="225"/>
      <c r="E189" s="233"/>
      <c r="F189" s="214"/>
      <c r="G189" s="230"/>
      <c r="H189" s="208"/>
      <c r="I189" s="129"/>
      <c r="J189" s="211"/>
      <c r="K189" s="129"/>
      <c r="L189" s="130"/>
      <c r="M189" s="131"/>
      <c r="N189" s="219"/>
      <c r="O189" s="89"/>
      <c r="P189" s="6"/>
      <c r="Q189" s="7"/>
      <c r="R189" s="12"/>
      <c r="S189" s="8"/>
      <c r="U189" s="103"/>
    </row>
    <row r="190" spans="1:21" s="9" customFormat="1" ht="12.6" customHeight="1">
      <c r="A190" s="252"/>
      <c r="B190" s="222"/>
      <c r="C190" s="214"/>
      <c r="D190" s="225"/>
      <c r="E190" s="233"/>
      <c r="F190" s="214"/>
      <c r="G190" s="230"/>
      <c r="H190" s="208"/>
      <c r="I190" s="129"/>
      <c r="J190" s="211"/>
      <c r="K190" s="129"/>
      <c r="L190" s="130"/>
      <c r="M190" s="131"/>
      <c r="N190" s="219"/>
      <c r="O190" s="89"/>
      <c r="P190" s="6"/>
      <c r="Q190" s="7"/>
      <c r="R190" s="12"/>
      <c r="S190" s="8"/>
      <c r="U190" s="103"/>
    </row>
    <row r="191" spans="1:21" s="9" customFormat="1" ht="12.6" customHeight="1">
      <c r="A191" s="252"/>
      <c r="B191" s="223"/>
      <c r="C191" s="215"/>
      <c r="D191" s="226"/>
      <c r="E191" s="234"/>
      <c r="F191" s="215"/>
      <c r="G191" s="231"/>
      <c r="H191" s="209"/>
      <c r="I191" s="132"/>
      <c r="J191" s="212"/>
      <c r="K191" s="132"/>
      <c r="L191" s="134"/>
      <c r="M191" s="133"/>
      <c r="N191" s="220"/>
      <c r="O191" s="89"/>
      <c r="P191" s="6"/>
      <c r="Q191" s="7"/>
      <c r="R191" s="12"/>
      <c r="S191" s="8"/>
      <c r="U191" s="103"/>
    </row>
    <row r="192" spans="1:21" s="9" customFormat="1" ht="12.6" customHeight="1">
      <c r="A192" s="252">
        <v>38</v>
      </c>
      <c r="B192" s="221"/>
      <c r="C192" s="213"/>
      <c r="D192" s="224" t="str">
        <f>IF(B192="","",IF(B192=1,DATE(YEAR($E$3),B192,C192),IF(B192=2,DATE(YEAR($E$3),B192,C192),IF(B192=3,DATE(YEAR($E$3),B192,C192),DATE(YEAR($P$3),B192,C192)))))</f>
        <v/>
      </c>
      <c r="E192" s="232" t="str">
        <f>IF(B192="","",TEXT(WEEKDAY(D192),"aaa"))</f>
        <v/>
      </c>
      <c r="F192" s="213"/>
      <c r="G192" s="229" t="str">
        <f>IF(F192="","",IF(F192&lt;100,VLOOKUP(F192,'研修事項 一覧'!$B$65:$D$109,2,FALSE),IF(F192&gt;=100,VLOOKUP(F192,'研修事項 一覧'!$F$65:$H$87,2,FALSE),"再入力")))</f>
        <v/>
      </c>
      <c r="H192" s="207" t="str">
        <f>IF(F192="","",IF(F192&lt;100,VLOOKUP(F192,'研修事項 一覧'!$B$65:$D$109,3,FALSE),IF(F192&gt;=100,VLOOKUP(F192,'研修事項 一覧'!$F$65:$H$87,3,FALSE),"再入力")))</f>
        <v/>
      </c>
      <c r="I192" s="126"/>
      <c r="J192" s="210"/>
      <c r="K192" s="126"/>
      <c r="L192" s="127"/>
      <c r="M192" s="128"/>
      <c r="N192" s="218"/>
      <c r="O192" s="89"/>
      <c r="P192" s="6"/>
      <c r="Q192" s="7"/>
      <c r="R192" s="12"/>
      <c r="S192" s="8"/>
      <c r="U192" s="103"/>
    </row>
    <row r="193" spans="1:21" s="9" customFormat="1" ht="12.6" customHeight="1">
      <c r="A193" s="252"/>
      <c r="B193" s="222"/>
      <c r="C193" s="214"/>
      <c r="D193" s="225"/>
      <c r="E193" s="233"/>
      <c r="F193" s="214"/>
      <c r="G193" s="230"/>
      <c r="H193" s="208"/>
      <c r="I193" s="129"/>
      <c r="J193" s="211"/>
      <c r="K193" s="129"/>
      <c r="L193" s="130"/>
      <c r="M193" s="131"/>
      <c r="N193" s="219"/>
      <c r="O193" s="89"/>
      <c r="P193" s="6"/>
      <c r="Q193" s="7"/>
      <c r="R193" s="12"/>
      <c r="S193" s="8"/>
      <c r="U193" s="103"/>
    </row>
    <row r="194" spans="1:21" s="9" customFormat="1" ht="12.6" customHeight="1">
      <c r="A194" s="252"/>
      <c r="B194" s="222"/>
      <c r="C194" s="214"/>
      <c r="D194" s="225"/>
      <c r="E194" s="233"/>
      <c r="F194" s="214"/>
      <c r="G194" s="230"/>
      <c r="H194" s="208"/>
      <c r="I194" s="129"/>
      <c r="J194" s="211"/>
      <c r="K194" s="129"/>
      <c r="L194" s="130"/>
      <c r="M194" s="131"/>
      <c r="N194" s="219"/>
      <c r="O194" s="89"/>
      <c r="P194" s="6"/>
      <c r="Q194" s="7"/>
      <c r="R194" s="12"/>
      <c r="S194" s="8"/>
      <c r="U194" s="103"/>
    </row>
    <row r="195" spans="1:21" s="9" customFormat="1" ht="12.6" customHeight="1">
      <c r="A195" s="252"/>
      <c r="B195" s="222"/>
      <c r="C195" s="214"/>
      <c r="D195" s="225"/>
      <c r="E195" s="233"/>
      <c r="F195" s="214"/>
      <c r="G195" s="230"/>
      <c r="H195" s="208"/>
      <c r="I195" s="129"/>
      <c r="J195" s="211"/>
      <c r="K195" s="129"/>
      <c r="L195" s="130"/>
      <c r="M195" s="131"/>
      <c r="N195" s="219"/>
      <c r="O195" s="89"/>
      <c r="P195" s="6"/>
      <c r="Q195" s="7"/>
      <c r="R195" s="12"/>
      <c r="S195" s="8"/>
      <c r="U195" s="103"/>
    </row>
    <row r="196" spans="1:21" s="9" customFormat="1" ht="12.6" customHeight="1">
      <c r="A196" s="252"/>
      <c r="B196" s="223"/>
      <c r="C196" s="215"/>
      <c r="D196" s="226"/>
      <c r="E196" s="234"/>
      <c r="F196" s="215"/>
      <c r="G196" s="231"/>
      <c r="H196" s="209"/>
      <c r="I196" s="132"/>
      <c r="J196" s="212"/>
      <c r="K196" s="132"/>
      <c r="L196" s="134"/>
      <c r="M196" s="133"/>
      <c r="N196" s="220"/>
      <c r="O196" s="89"/>
      <c r="P196" s="6"/>
      <c r="Q196" s="7"/>
      <c r="R196" s="12"/>
      <c r="S196" s="8"/>
      <c r="U196" s="103"/>
    </row>
    <row r="197" spans="1:21" s="9" customFormat="1" ht="12.6" customHeight="1">
      <c r="A197" s="252">
        <v>39</v>
      </c>
      <c r="B197" s="221"/>
      <c r="C197" s="213"/>
      <c r="D197" s="224" t="str">
        <f>IF(B197="","",IF(B197=1,DATE(YEAR($E$3),B197,C197),IF(B197=2,DATE(YEAR($E$3),B197,C197),IF(B197=3,DATE(YEAR($E$3),B197,C197),DATE(YEAR($P$3),B197,C197)))))</f>
        <v/>
      </c>
      <c r="E197" s="232" t="str">
        <f>IF(B197="","",TEXT(WEEKDAY(D197),"aaa"))</f>
        <v/>
      </c>
      <c r="F197" s="213"/>
      <c r="G197" s="229" t="str">
        <f>IF(F197="","",IF(F197&lt;100,VLOOKUP(F197,'研修事項 一覧'!$B$65:$D$109,2,FALSE),IF(F197&gt;=100,VLOOKUP(F197,'研修事項 一覧'!$F$65:$H$87,2,FALSE),"再入力")))</f>
        <v/>
      </c>
      <c r="H197" s="207" t="str">
        <f>IF(F197="","",IF(F197&lt;100,VLOOKUP(F197,'研修事項 一覧'!$B$65:$D$109,3,FALSE),IF(F197&gt;=100,VLOOKUP(F197,'研修事項 一覧'!$F$65:$H$87,3,FALSE),"再入力")))</f>
        <v/>
      </c>
      <c r="I197" s="126"/>
      <c r="J197" s="210"/>
      <c r="K197" s="126"/>
      <c r="L197" s="127"/>
      <c r="M197" s="128"/>
      <c r="N197" s="218"/>
      <c r="O197" s="89"/>
      <c r="P197" s="6"/>
      <c r="Q197" s="7"/>
      <c r="R197" s="12"/>
      <c r="S197" s="8"/>
      <c r="U197" s="103"/>
    </row>
    <row r="198" spans="1:21" s="9" customFormat="1" ht="12.6" customHeight="1">
      <c r="A198" s="252"/>
      <c r="B198" s="222"/>
      <c r="C198" s="214"/>
      <c r="D198" s="225"/>
      <c r="E198" s="233"/>
      <c r="F198" s="214"/>
      <c r="G198" s="230"/>
      <c r="H198" s="208"/>
      <c r="I198" s="129"/>
      <c r="J198" s="211"/>
      <c r="K198" s="129"/>
      <c r="L198" s="130"/>
      <c r="M198" s="131"/>
      <c r="N198" s="219"/>
      <c r="O198" s="89"/>
      <c r="P198" s="6"/>
      <c r="Q198" s="7"/>
      <c r="R198" s="12"/>
      <c r="S198" s="8"/>
      <c r="U198" s="103"/>
    </row>
    <row r="199" spans="1:21" s="9" customFormat="1" ht="12.6" customHeight="1">
      <c r="A199" s="252"/>
      <c r="B199" s="222"/>
      <c r="C199" s="214"/>
      <c r="D199" s="225"/>
      <c r="E199" s="233"/>
      <c r="F199" s="214"/>
      <c r="G199" s="230"/>
      <c r="H199" s="208"/>
      <c r="I199" s="129"/>
      <c r="J199" s="211"/>
      <c r="K199" s="129"/>
      <c r="L199" s="130"/>
      <c r="M199" s="131"/>
      <c r="N199" s="219"/>
      <c r="O199" s="89"/>
      <c r="P199" s="6"/>
      <c r="Q199" s="7"/>
      <c r="R199" s="12"/>
      <c r="S199" s="8"/>
      <c r="U199" s="103"/>
    </row>
    <row r="200" spans="1:21" s="9" customFormat="1" ht="12.6" customHeight="1">
      <c r="A200" s="252"/>
      <c r="B200" s="222"/>
      <c r="C200" s="214"/>
      <c r="D200" s="225"/>
      <c r="E200" s="233"/>
      <c r="F200" s="214"/>
      <c r="G200" s="230"/>
      <c r="H200" s="208"/>
      <c r="I200" s="129"/>
      <c r="J200" s="211"/>
      <c r="K200" s="129"/>
      <c r="L200" s="130"/>
      <c r="M200" s="131"/>
      <c r="N200" s="219"/>
      <c r="O200" s="89"/>
      <c r="P200" s="6"/>
      <c r="Q200" s="7"/>
      <c r="R200" s="12"/>
      <c r="S200" s="8"/>
      <c r="U200" s="103"/>
    </row>
    <row r="201" spans="1:21" s="9" customFormat="1" ht="12.6" customHeight="1">
      <c r="A201" s="252"/>
      <c r="B201" s="223"/>
      <c r="C201" s="215"/>
      <c r="D201" s="226"/>
      <c r="E201" s="234"/>
      <c r="F201" s="215"/>
      <c r="G201" s="231"/>
      <c r="H201" s="209"/>
      <c r="I201" s="132"/>
      <c r="J201" s="212"/>
      <c r="K201" s="132"/>
      <c r="L201" s="134"/>
      <c r="M201" s="133"/>
      <c r="N201" s="220"/>
      <c r="O201" s="89"/>
      <c r="P201" s="6"/>
      <c r="Q201" s="7"/>
      <c r="R201" s="12"/>
      <c r="S201" s="8"/>
      <c r="U201" s="103"/>
    </row>
    <row r="202" spans="1:21" s="9" customFormat="1" ht="12.6" customHeight="1">
      <c r="A202" s="252">
        <v>40</v>
      </c>
      <c r="B202" s="221"/>
      <c r="C202" s="213"/>
      <c r="D202" s="224" t="str">
        <f>IF(B202="","",IF(B202=1,DATE(YEAR($E$3),B202,C202),IF(B202=2,DATE(YEAR($E$3),B202,C202),IF(B202=3,DATE(YEAR($E$3),B202,C202),DATE(YEAR($P$3),B202,C202)))))</f>
        <v/>
      </c>
      <c r="E202" s="232" t="str">
        <f>IF(B202="","",TEXT(WEEKDAY(D202),"aaa"))</f>
        <v/>
      </c>
      <c r="F202" s="213"/>
      <c r="G202" s="229" t="str">
        <f>IF(F202="","",IF(F202&lt;100,VLOOKUP(F202,'研修事項 一覧'!$B$65:$D$109,2,FALSE),IF(F202&gt;=100,VLOOKUP(F202,'研修事項 一覧'!$F$65:$H$87,2,FALSE),"再入力")))</f>
        <v/>
      </c>
      <c r="H202" s="207" t="str">
        <f>IF(F202="","",IF(F202&lt;100,VLOOKUP(F202,'研修事項 一覧'!$B$65:$D$109,3,FALSE),IF(F202&gt;=100,VLOOKUP(F202,'研修事項 一覧'!$F$65:$H$87,3,FALSE),"再入力")))</f>
        <v/>
      </c>
      <c r="I202" s="126"/>
      <c r="J202" s="210"/>
      <c r="K202" s="126"/>
      <c r="L202" s="127"/>
      <c r="M202" s="128"/>
      <c r="N202" s="218"/>
      <c r="O202" s="89"/>
      <c r="P202" s="6"/>
      <c r="Q202" s="7"/>
      <c r="R202" s="12"/>
      <c r="S202" s="8"/>
      <c r="U202" s="103"/>
    </row>
    <row r="203" spans="1:21" s="9" customFormat="1" ht="12.6" customHeight="1">
      <c r="A203" s="252"/>
      <c r="B203" s="222"/>
      <c r="C203" s="214"/>
      <c r="D203" s="225"/>
      <c r="E203" s="233"/>
      <c r="F203" s="214"/>
      <c r="G203" s="230"/>
      <c r="H203" s="208"/>
      <c r="I203" s="129"/>
      <c r="J203" s="211"/>
      <c r="K203" s="129"/>
      <c r="L203" s="130"/>
      <c r="M203" s="131"/>
      <c r="N203" s="219"/>
      <c r="O203" s="89"/>
      <c r="P203" s="6"/>
      <c r="Q203" s="7"/>
      <c r="R203" s="12"/>
      <c r="S203" s="8"/>
      <c r="U203" s="103"/>
    </row>
    <row r="204" spans="1:21" s="9" customFormat="1" ht="12.6" customHeight="1">
      <c r="A204" s="252"/>
      <c r="B204" s="222"/>
      <c r="C204" s="214"/>
      <c r="D204" s="225"/>
      <c r="E204" s="233"/>
      <c r="F204" s="214"/>
      <c r="G204" s="230"/>
      <c r="H204" s="208"/>
      <c r="I204" s="129"/>
      <c r="J204" s="211"/>
      <c r="K204" s="129"/>
      <c r="L204" s="130"/>
      <c r="M204" s="131"/>
      <c r="N204" s="219"/>
      <c r="O204" s="89"/>
      <c r="P204" s="6"/>
      <c r="Q204" s="7"/>
      <c r="R204" s="12"/>
      <c r="S204" s="8"/>
      <c r="U204" s="103"/>
    </row>
    <row r="205" spans="1:21" s="9" customFormat="1" ht="12.6" customHeight="1">
      <c r="A205" s="252"/>
      <c r="B205" s="222"/>
      <c r="C205" s="214"/>
      <c r="D205" s="225"/>
      <c r="E205" s="233"/>
      <c r="F205" s="214"/>
      <c r="G205" s="230"/>
      <c r="H205" s="208"/>
      <c r="I205" s="129"/>
      <c r="J205" s="211"/>
      <c r="K205" s="129"/>
      <c r="L205" s="130"/>
      <c r="M205" s="131"/>
      <c r="N205" s="219"/>
      <c r="O205" s="89"/>
      <c r="P205" s="6"/>
      <c r="Q205" s="7"/>
      <c r="R205" s="12"/>
      <c r="S205" s="8"/>
      <c r="U205" s="103"/>
    </row>
    <row r="206" spans="1:21" s="9" customFormat="1" ht="12.6" customHeight="1">
      <c r="A206" s="252"/>
      <c r="B206" s="223"/>
      <c r="C206" s="215"/>
      <c r="D206" s="226"/>
      <c r="E206" s="234"/>
      <c r="F206" s="215"/>
      <c r="G206" s="231"/>
      <c r="H206" s="209"/>
      <c r="I206" s="132"/>
      <c r="J206" s="212"/>
      <c r="K206" s="132"/>
      <c r="L206" s="134"/>
      <c r="M206" s="133"/>
      <c r="N206" s="220"/>
      <c r="O206" s="89"/>
      <c r="P206" s="6"/>
      <c r="Q206" s="7"/>
      <c r="R206" s="12"/>
      <c r="S206" s="8"/>
      <c r="U206" s="103"/>
    </row>
    <row r="207" spans="1:21" s="9" customFormat="1" ht="12.6" customHeight="1">
      <c r="A207" s="252">
        <v>41</v>
      </c>
      <c r="B207" s="221"/>
      <c r="C207" s="213"/>
      <c r="D207" s="224" t="str">
        <f>IF(B207="","",IF(B207=1,DATE(YEAR($E$3),B207,C207),IF(B207=2,DATE(YEAR($E$3),B207,C207),IF(B207=3,DATE(YEAR($E$3),B207,C207),DATE(YEAR($P$3),B207,C207)))))</f>
        <v/>
      </c>
      <c r="E207" s="232" t="str">
        <f>IF(B207="","",TEXT(WEEKDAY(D207),"aaa"))</f>
        <v/>
      </c>
      <c r="F207" s="213"/>
      <c r="G207" s="229" t="str">
        <f>IF(F207="","",IF(F207&lt;100,VLOOKUP(F207,'研修事項 一覧'!$B$65:$D$109,2,FALSE),IF(F207&gt;=100,VLOOKUP(F207,'研修事項 一覧'!$F$65:$H$87,2,FALSE),"再入力")))</f>
        <v/>
      </c>
      <c r="H207" s="207" t="str">
        <f>IF(F207="","",IF(F207&lt;100,VLOOKUP(F207,'研修事項 一覧'!$B$65:$D$109,3,FALSE),IF(F207&gt;=100,VLOOKUP(F207,'研修事項 一覧'!$F$65:$H$87,3,FALSE),"再入力")))</f>
        <v/>
      </c>
      <c r="I207" s="126"/>
      <c r="J207" s="210"/>
      <c r="K207" s="126"/>
      <c r="L207" s="127"/>
      <c r="M207" s="128"/>
      <c r="N207" s="218"/>
      <c r="O207" s="89"/>
      <c r="P207" s="6"/>
      <c r="Q207" s="7"/>
      <c r="R207" s="12"/>
      <c r="S207" s="8"/>
      <c r="U207" s="103"/>
    </row>
    <row r="208" spans="1:21" s="9" customFormat="1" ht="12.6" customHeight="1">
      <c r="A208" s="252"/>
      <c r="B208" s="222"/>
      <c r="C208" s="214"/>
      <c r="D208" s="225"/>
      <c r="E208" s="233"/>
      <c r="F208" s="214"/>
      <c r="G208" s="230"/>
      <c r="H208" s="208"/>
      <c r="I208" s="129"/>
      <c r="J208" s="211"/>
      <c r="K208" s="129"/>
      <c r="L208" s="130"/>
      <c r="M208" s="131"/>
      <c r="N208" s="219"/>
      <c r="O208" s="89"/>
      <c r="P208" s="6"/>
      <c r="Q208" s="7"/>
      <c r="R208" s="12"/>
      <c r="S208" s="8"/>
      <c r="U208" s="103"/>
    </row>
    <row r="209" spans="1:21" s="9" customFormat="1" ht="12.6" customHeight="1">
      <c r="A209" s="252"/>
      <c r="B209" s="222"/>
      <c r="C209" s="214"/>
      <c r="D209" s="225"/>
      <c r="E209" s="233"/>
      <c r="F209" s="214"/>
      <c r="G209" s="230"/>
      <c r="H209" s="208"/>
      <c r="I209" s="129"/>
      <c r="J209" s="211"/>
      <c r="K209" s="129"/>
      <c r="L209" s="130"/>
      <c r="M209" s="131"/>
      <c r="N209" s="219"/>
      <c r="O209" s="89"/>
      <c r="P209" s="6"/>
      <c r="Q209" s="7"/>
      <c r="R209" s="12"/>
      <c r="S209" s="8"/>
      <c r="U209" s="103"/>
    </row>
    <row r="210" spans="1:21" s="9" customFormat="1" ht="12.6" customHeight="1">
      <c r="A210" s="252"/>
      <c r="B210" s="222"/>
      <c r="C210" s="214"/>
      <c r="D210" s="225"/>
      <c r="E210" s="233"/>
      <c r="F210" s="214"/>
      <c r="G210" s="230"/>
      <c r="H210" s="208"/>
      <c r="I210" s="129"/>
      <c r="J210" s="211"/>
      <c r="K210" s="129"/>
      <c r="L210" s="130"/>
      <c r="M210" s="131"/>
      <c r="N210" s="219"/>
      <c r="O210" s="89"/>
      <c r="P210" s="6"/>
      <c r="Q210" s="7"/>
      <c r="R210" s="12"/>
      <c r="S210" s="8"/>
      <c r="U210" s="103"/>
    </row>
    <row r="211" spans="1:21" s="9" customFormat="1" ht="12.6" customHeight="1">
      <c r="A211" s="252"/>
      <c r="B211" s="223"/>
      <c r="C211" s="215"/>
      <c r="D211" s="226"/>
      <c r="E211" s="234"/>
      <c r="F211" s="215"/>
      <c r="G211" s="231"/>
      <c r="H211" s="209"/>
      <c r="I211" s="132"/>
      <c r="J211" s="212"/>
      <c r="K211" s="132"/>
      <c r="L211" s="134"/>
      <c r="M211" s="133"/>
      <c r="N211" s="220"/>
      <c r="O211" s="89"/>
      <c r="P211" s="6"/>
      <c r="Q211" s="7"/>
      <c r="R211" s="12"/>
      <c r="S211" s="8"/>
      <c r="U211" s="103"/>
    </row>
    <row r="212" spans="1:21" s="9" customFormat="1" ht="12.6" customHeight="1">
      <c r="A212" s="252">
        <v>42</v>
      </c>
      <c r="B212" s="221"/>
      <c r="C212" s="213"/>
      <c r="D212" s="224" t="str">
        <f>IF(B212="","",IF(B212=1,DATE(YEAR($E$3),B212,C212),IF(B212=2,DATE(YEAR($E$3),B212,C212),IF(B212=3,DATE(YEAR($E$3),B212,C212),DATE(YEAR($P$3),B212,C212)))))</f>
        <v/>
      </c>
      <c r="E212" s="232" t="str">
        <f>IF(B212="","",TEXT(WEEKDAY(D212),"aaa"))</f>
        <v/>
      </c>
      <c r="F212" s="213"/>
      <c r="G212" s="229" t="str">
        <f>IF(F212="","",IF(F212&lt;100,VLOOKUP(F212,'研修事項 一覧'!$B$65:$D$109,2,FALSE),IF(F212&gt;=100,VLOOKUP(F212,'研修事項 一覧'!$F$65:$H$87,2,FALSE),"再入力")))</f>
        <v/>
      </c>
      <c r="H212" s="207" t="str">
        <f>IF(F212="","",IF(F212&lt;100,VLOOKUP(F212,'研修事項 一覧'!$B$65:$D$109,3,FALSE),IF(F212&gt;=100,VLOOKUP(F212,'研修事項 一覧'!$F$65:$H$87,3,FALSE),"再入力")))</f>
        <v/>
      </c>
      <c r="I212" s="126"/>
      <c r="J212" s="210"/>
      <c r="K212" s="126"/>
      <c r="L212" s="127"/>
      <c r="M212" s="128"/>
      <c r="N212" s="218"/>
      <c r="O212" s="89"/>
      <c r="P212" s="6"/>
      <c r="Q212" s="7"/>
      <c r="R212" s="12"/>
      <c r="S212" s="8"/>
      <c r="U212" s="103"/>
    </row>
    <row r="213" spans="1:21" s="9" customFormat="1" ht="12.6" customHeight="1">
      <c r="A213" s="252"/>
      <c r="B213" s="222"/>
      <c r="C213" s="214"/>
      <c r="D213" s="225"/>
      <c r="E213" s="233"/>
      <c r="F213" s="214"/>
      <c r="G213" s="230"/>
      <c r="H213" s="208"/>
      <c r="I213" s="129"/>
      <c r="J213" s="211"/>
      <c r="K213" s="129"/>
      <c r="L213" s="130"/>
      <c r="M213" s="131"/>
      <c r="N213" s="219"/>
      <c r="O213" s="89"/>
      <c r="P213" s="6"/>
      <c r="Q213" s="7"/>
      <c r="R213" s="12"/>
      <c r="S213" s="8"/>
      <c r="U213" s="103"/>
    </row>
    <row r="214" spans="1:21" s="9" customFormat="1" ht="12.6" customHeight="1">
      <c r="A214" s="252"/>
      <c r="B214" s="222"/>
      <c r="C214" s="214"/>
      <c r="D214" s="225"/>
      <c r="E214" s="233"/>
      <c r="F214" s="214"/>
      <c r="G214" s="230"/>
      <c r="H214" s="208"/>
      <c r="I214" s="129"/>
      <c r="J214" s="211"/>
      <c r="K214" s="129"/>
      <c r="L214" s="130"/>
      <c r="M214" s="131"/>
      <c r="N214" s="219"/>
      <c r="O214" s="89"/>
      <c r="P214" s="6"/>
      <c r="Q214" s="7"/>
      <c r="R214" s="12"/>
      <c r="S214" s="8"/>
      <c r="U214" s="103"/>
    </row>
    <row r="215" spans="1:21" s="9" customFormat="1" ht="12.6" customHeight="1">
      <c r="A215" s="252"/>
      <c r="B215" s="222"/>
      <c r="C215" s="214"/>
      <c r="D215" s="225"/>
      <c r="E215" s="233"/>
      <c r="F215" s="214"/>
      <c r="G215" s="230"/>
      <c r="H215" s="208"/>
      <c r="I215" s="129"/>
      <c r="J215" s="211"/>
      <c r="K215" s="129"/>
      <c r="L215" s="130"/>
      <c r="M215" s="131"/>
      <c r="N215" s="219"/>
      <c r="O215" s="89"/>
      <c r="P215" s="6"/>
      <c r="Q215" s="7"/>
      <c r="R215" s="12"/>
      <c r="S215" s="8"/>
      <c r="U215" s="103"/>
    </row>
    <row r="216" spans="1:21" s="9" customFormat="1" ht="12.6" customHeight="1">
      <c r="A216" s="252"/>
      <c r="B216" s="223"/>
      <c r="C216" s="215"/>
      <c r="D216" s="226"/>
      <c r="E216" s="234"/>
      <c r="F216" s="215"/>
      <c r="G216" s="231"/>
      <c r="H216" s="209"/>
      <c r="I216" s="132"/>
      <c r="J216" s="212"/>
      <c r="K216" s="132"/>
      <c r="L216" s="134"/>
      <c r="M216" s="133"/>
      <c r="N216" s="220"/>
      <c r="O216" s="89"/>
      <c r="P216" s="6"/>
      <c r="Q216" s="7"/>
      <c r="R216" s="12"/>
      <c r="S216" s="8"/>
      <c r="U216" s="103"/>
    </row>
    <row r="217" spans="1:21" s="9" customFormat="1" ht="12.6" customHeight="1">
      <c r="A217" s="252">
        <v>43</v>
      </c>
      <c r="B217" s="221"/>
      <c r="C217" s="213"/>
      <c r="D217" s="224" t="str">
        <f>IF(B217="","",IF(B217=1,DATE(YEAR($E$3),B217,C217),IF(B217=2,DATE(YEAR($E$3),B217,C217),IF(B217=3,DATE(YEAR($E$3),B217,C217),DATE(YEAR($P$3),B217,C217)))))</f>
        <v/>
      </c>
      <c r="E217" s="232" t="str">
        <f>IF(B217="","",TEXT(WEEKDAY(D217),"aaa"))</f>
        <v/>
      </c>
      <c r="F217" s="213"/>
      <c r="G217" s="229" t="str">
        <f>IF(F217="","",IF(F217&lt;100,VLOOKUP(F217,'研修事項 一覧'!$B$65:$D$109,2,FALSE),IF(F217&gt;=100,VLOOKUP(F217,'研修事項 一覧'!$F$65:$H$87,2,FALSE),"再入力")))</f>
        <v/>
      </c>
      <c r="H217" s="207" t="str">
        <f>IF(F217="","",IF(F217&lt;100,VLOOKUP(F217,'研修事項 一覧'!$B$65:$D$109,3,FALSE),IF(F217&gt;=100,VLOOKUP(F217,'研修事項 一覧'!$F$65:$H$87,3,FALSE),"再入力")))</f>
        <v/>
      </c>
      <c r="I217" s="126"/>
      <c r="J217" s="210"/>
      <c r="K217" s="126"/>
      <c r="L217" s="127"/>
      <c r="M217" s="128"/>
      <c r="N217" s="218"/>
      <c r="O217" s="89"/>
      <c r="P217" s="6"/>
      <c r="Q217" s="7"/>
      <c r="R217" s="12"/>
      <c r="S217" s="8"/>
      <c r="U217" s="103"/>
    </row>
    <row r="218" spans="1:21" s="9" customFormat="1" ht="12.6" customHeight="1">
      <c r="A218" s="252"/>
      <c r="B218" s="222"/>
      <c r="C218" s="214"/>
      <c r="D218" s="225"/>
      <c r="E218" s="233"/>
      <c r="F218" s="214"/>
      <c r="G218" s="230"/>
      <c r="H218" s="208"/>
      <c r="I218" s="129"/>
      <c r="J218" s="211"/>
      <c r="K218" s="129"/>
      <c r="L218" s="130"/>
      <c r="M218" s="131"/>
      <c r="N218" s="219"/>
      <c r="O218" s="89"/>
      <c r="P218" s="6"/>
      <c r="Q218" s="7"/>
      <c r="R218" s="12"/>
      <c r="S218" s="8"/>
      <c r="U218" s="103"/>
    </row>
    <row r="219" spans="1:21" s="9" customFormat="1" ht="12.6" customHeight="1">
      <c r="A219" s="252"/>
      <c r="B219" s="222"/>
      <c r="C219" s="214"/>
      <c r="D219" s="225"/>
      <c r="E219" s="233"/>
      <c r="F219" s="214"/>
      <c r="G219" s="230"/>
      <c r="H219" s="208"/>
      <c r="I219" s="129"/>
      <c r="J219" s="211"/>
      <c r="K219" s="129"/>
      <c r="L219" s="130"/>
      <c r="M219" s="131"/>
      <c r="N219" s="219"/>
      <c r="O219" s="89"/>
      <c r="P219" s="6"/>
      <c r="Q219" s="7"/>
      <c r="R219" s="12"/>
      <c r="S219" s="8"/>
      <c r="U219" s="103"/>
    </row>
    <row r="220" spans="1:21" s="9" customFormat="1" ht="12.6" customHeight="1">
      <c r="A220" s="252"/>
      <c r="B220" s="222"/>
      <c r="C220" s="214"/>
      <c r="D220" s="225"/>
      <c r="E220" s="233"/>
      <c r="F220" s="214"/>
      <c r="G220" s="230"/>
      <c r="H220" s="208"/>
      <c r="I220" s="129"/>
      <c r="J220" s="211"/>
      <c r="K220" s="129"/>
      <c r="L220" s="130"/>
      <c r="M220" s="131"/>
      <c r="N220" s="219"/>
      <c r="O220" s="89"/>
      <c r="P220" s="6"/>
      <c r="Q220" s="7"/>
      <c r="R220" s="12"/>
      <c r="S220" s="8"/>
      <c r="U220" s="103"/>
    </row>
    <row r="221" spans="1:21" s="9" customFormat="1" ht="12.6" customHeight="1">
      <c r="A221" s="252"/>
      <c r="B221" s="223"/>
      <c r="C221" s="215"/>
      <c r="D221" s="226"/>
      <c r="E221" s="234"/>
      <c r="F221" s="215"/>
      <c r="G221" s="231"/>
      <c r="H221" s="209"/>
      <c r="I221" s="132"/>
      <c r="J221" s="212"/>
      <c r="K221" s="132"/>
      <c r="L221" s="134"/>
      <c r="M221" s="133"/>
      <c r="N221" s="220"/>
      <c r="O221" s="89"/>
      <c r="P221" s="6"/>
      <c r="Q221" s="7"/>
      <c r="R221" s="12"/>
      <c r="S221" s="8"/>
      <c r="U221" s="103"/>
    </row>
    <row r="222" spans="1:21" s="9" customFormat="1" ht="12.6" customHeight="1">
      <c r="A222" s="252">
        <v>44</v>
      </c>
      <c r="B222" s="221"/>
      <c r="C222" s="213"/>
      <c r="D222" s="224" t="str">
        <f>IF(B222="","",IF(B222=1,DATE(YEAR($E$3),B222,C222),IF(B222=2,DATE(YEAR($E$3),B222,C222),IF(B222=3,DATE(YEAR($E$3),B222,C222),DATE(YEAR($P$3),B222,C222)))))</f>
        <v/>
      </c>
      <c r="E222" s="232" t="str">
        <f>IF(B222="","",TEXT(WEEKDAY(D222),"aaa"))</f>
        <v/>
      </c>
      <c r="F222" s="213"/>
      <c r="G222" s="229" t="str">
        <f>IF(F222="","",IF(F222&lt;100,VLOOKUP(F222,'研修事項 一覧'!$B$65:$D$109,2,FALSE),IF(F222&gt;=100,VLOOKUP(F222,'研修事項 一覧'!$F$65:$H$87,2,FALSE),"再入力")))</f>
        <v/>
      </c>
      <c r="H222" s="207" t="str">
        <f>IF(F222="","",IF(F222&lt;100,VLOOKUP(F222,'研修事項 一覧'!$B$65:$D$109,3,FALSE),IF(F222&gt;=100,VLOOKUP(F222,'研修事項 一覧'!$F$65:$H$87,3,FALSE),"再入力")))</f>
        <v/>
      </c>
      <c r="I222" s="126"/>
      <c r="J222" s="210"/>
      <c r="K222" s="126"/>
      <c r="L222" s="127"/>
      <c r="M222" s="128"/>
      <c r="N222" s="218"/>
      <c r="O222" s="89"/>
      <c r="P222" s="6"/>
      <c r="Q222" s="7"/>
      <c r="R222" s="12"/>
      <c r="S222" s="8"/>
      <c r="U222" s="103"/>
    </row>
    <row r="223" spans="1:21" s="9" customFormat="1" ht="12.6" customHeight="1">
      <c r="A223" s="252"/>
      <c r="B223" s="222"/>
      <c r="C223" s="214"/>
      <c r="D223" s="225"/>
      <c r="E223" s="233"/>
      <c r="F223" s="214"/>
      <c r="G223" s="230"/>
      <c r="H223" s="208"/>
      <c r="I223" s="129"/>
      <c r="J223" s="211"/>
      <c r="K223" s="129"/>
      <c r="L223" s="130"/>
      <c r="M223" s="131"/>
      <c r="N223" s="219"/>
      <c r="O223" s="89"/>
      <c r="P223" s="6"/>
      <c r="Q223" s="7"/>
      <c r="R223" s="12"/>
      <c r="S223" s="8"/>
      <c r="U223" s="103"/>
    </row>
    <row r="224" spans="1:21" s="9" customFormat="1" ht="12.6" customHeight="1">
      <c r="A224" s="252"/>
      <c r="B224" s="222"/>
      <c r="C224" s="214"/>
      <c r="D224" s="225"/>
      <c r="E224" s="233"/>
      <c r="F224" s="214"/>
      <c r="G224" s="230"/>
      <c r="H224" s="208"/>
      <c r="I224" s="129"/>
      <c r="J224" s="211"/>
      <c r="K224" s="129"/>
      <c r="L224" s="130"/>
      <c r="M224" s="131"/>
      <c r="N224" s="219"/>
      <c r="O224" s="89"/>
      <c r="P224" s="6"/>
      <c r="Q224" s="7"/>
      <c r="R224" s="12"/>
      <c r="S224" s="8"/>
      <c r="U224" s="103"/>
    </row>
    <row r="225" spans="1:21" s="9" customFormat="1" ht="12.6" customHeight="1">
      <c r="A225" s="252"/>
      <c r="B225" s="222"/>
      <c r="C225" s="214"/>
      <c r="D225" s="225"/>
      <c r="E225" s="233"/>
      <c r="F225" s="214"/>
      <c r="G225" s="230"/>
      <c r="H225" s="208"/>
      <c r="I225" s="129"/>
      <c r="J225" s="211"/>
      <c r="K225" s="129"/>
      <c r="L225" s="130"/>
      <c r="M225" s="131"/>
      <c r="N225" s="219"/>
      <c r="O225" s="89"/>
      <c r="P225" s="6"/>
      <c r="Q225" s="7"/>
      <c r="R225" s="12"/>
      <c r="S225" s="8"/>
      <c r="U225" s="103"/>
    </row>
    <row r="226" spans="1:21" s="9" customFormat="1" ht="12.6" customHeight="1">
      <c r="A226" s="252"/>
      <c r="B226" s="223"/>
      <c r="C226" s="215"/>
      <c r="D226" s="226"/>
      <c r="E226" s="234"/>
      <c r="F226" s="215"/>
      <c r="G226" s="231"/>
      <c r="H226" s="209"/>
      <c r="I226" s="132"/>
      <c r="J226" s="212"/>
      <c r="K226" s="132"/>
      <c r="L226" s="134"/>
      <c r="M226" s="133"/>
      <c r="N226" s="220"/>
      <c r="O226" s="89"/>
      <c r="P226" s="6"/>
      <c r="Q226" s="7"/>
      <c r="R226" s="12"/>
      <c r="S226" s="8"/>
      <c r="U226" s="103"/>
    </row>
    <row r="227" spans="1:21" s="9" customFormat="1" ht="12.6" customHeight="1">
      <c r="A227" s="252">
        <v>45</v>
      </c>
      <c r="B227" s="221"/>
      <c r="C227" s="213"/>
      <c r="D227" s="224" t="str">
        <f>IF(B227="","",IF(B227=1,DATE(YEAR($E$3),B227,C227),IF(B227=2,DATE(YEAR($E$3),B227,C227),IF(B227=3,DATE(YEAR($E$3),B227,C227),DATE(YEAR($P$3),B227,C227)))))</f>
        <v/>
      </c>
      <c r="E227" s="232" t="str">
        <f>IF(B227="","",TEXT(WEEKDAY(D227),"aaa"))</f>
        <v/>
      </c>
      <c r="F227" s="213"/>
      <c r="G227" s="229" t="str">
        <f>IF(F227="","",IF(F227&lt;100,VLOOKUP(F227,'研修事項 一覧'!$B$65:$D$109,2,FALSE),IF(F227&gt;=100,VLOOKUP(F227,'研修事項 一覧'!$F$65:$H$87,2,FALSE),"再入力")))</f>
        <v/>
      </c>
      <c r="H227" s="207" t="str">
        <f>IF(F227="","",IF(F227&lt;100,VLOOKUP(F227,'研修事項 一覧'!$B$65:$D$109,3,FALSE),IF(F227&gt;=100,VLOOKUP(F227,'研修事項 一覧'!$F$65:$H$87,3,FALSE),"再入力")))</f>
        <v/>
      </c>
      <c r="I227" s="126"/>
      <c r="J227" s="210"/>
      <c r="K227" s="126"/>
      <c r="L227" s="127"/>
      <c r="M227" s="128"/>
      <c r="N227" s="218"/>
      <c r="O227" s="89"/>
      <c r="P227" s="6"/>
      <c r="Q227" s="7"/>
      <c r="R227" s="12"/>
      <c r="S227" s="8"/>
      <c r="U227" s="103"/>
    </row>
    <row r="228" spans="1:21" s="9" customFormat="1" ht="12.6" customHeight="1">
      <c r="A228" s="252"/>
      <c r="B228" s="222"/>
      <c r="C228" s="214"/>
      <c r="D228" s="225"/>
      <c r="E228" s="233"/>
      <c r="F228" s="214"/>
      <c r="G228" s="230"/>
      <c r="H228" s="208"/>
      <c r="I228" s="129"/>
      <c r="J228" s="211"/>
      <c r="K228" s="129"/>
      <c r="L228" s="130"/>
      <c r="M228" s="131"/>
      <c r="N228" s="219"/>
      <c r="O228" s="89"/>
      <c r="P228" s="6"/>
      <c r="Q228" s="7"/>
      <c r="R228" s="12"/>
      <c r="S228" s="8"/>
      <c r="U228" s="103"/>
    </row>
    <row r="229" spans="1:21" s="9" customFormat="1" ht="12.6" customHeight="1">
      <c r="A229" s="252"/>
      <c r="B229" s="222"/>
      <c r="C229" s="214"/>
      <c r="D229" s="225"/>
      <c r="E229" s="233"/>
      <c r="F229" s="214"/>
      <c r="G229" s="230"/>
      <c r="H229" s="208"/>
      <c r="I229" s="129"/>
      <c r="J229" s="211"/>
      <c r="K229" s="129"/>
      <c r="L229" s="130"/>
      <c r="M229" s="131"/>
      <c r="N229" s="219"/>
      <c r="O229" s="89"/>
      <c r="P229" s="6"/>
      <c r="Q229" s="7"/>
      <c r="R229" s="12"/>
      <c r="S229" s="8"/>
      <c r="U229" s="103"/>
    </row>
    <row r="230" spans="1:21" s="9" customFormat="1" ht="12.6" customHeight="1">
      <c r="A230" s="252"/>
      <c r="B230" s="222"/>
      <c r="C230" s="214"/>
      <c r="D230" s="225"/>
      <c r="E230" s="233"/>
      <c r="F230" s="214"/>
      <c r="G230" s="230"/>
      <c r="H230" s="208"/>
      <c r="I230" s="129"/>
      <c r="J230" s="211"/>
      <c r="K230" s="129"/>
      <c r="L230" s="130"/>
      <c r="M230" s="131"/>
      <c r="N230" s="219"/>
      <c r="O230" s="89"/>
      <c r="P230" s="6"/>
      <c r="Q230" s="7"/>
      <c r="R230" s="12"/>
      <c r="S230" s="8"/>
      <c r="U230" s="103"/>
    </row>
    <row r="231" spans="1:21" s="9" customFormat="1" ht="12.6" customHeight="1">
      <c r="A231" s="252"/>
      <c r="B231" s="223"/>
      <c r="C231" s="215"/>
      <c r="D231" s="226"/>
      <c r="E231" s="234"/>
      <c r="F231" s="215"/>
      <c r="G231" s="231"/>
      <c r="H231" s="209"/>
      <c r="I231" s="132"/>
      <c r="J231" s="212"/>
      <c r="K231" s="132"/>
      <c r="L231" s="134"/>
      <c r="M231" s="133"/>
      <c r="N231" s="220"/>
      <c r="O231" s="89"/>
      <c r="P231" s="6"/>
      <c r="Q231" s="7"/>
      <c r="R231" s="12"/>
      <c r="S231" s="8"/>
      <c r="U231" s="103"/>
    </row>
    <row r="232" spans="1:21" s="9" customFormat="1" ht="12.6" customHeight="1">
      <c r="A232" s="252">
        <v>46</v>
      </c>
      <c r="B232" s="221"/>
      <c r="C232" s="213"/>
      <c r="D232" s="224" t="str">
        <f>IF(B232="","",IF(B232=1,DATE(YEAR($E$3),B232,C232),IF(B232=2,DATE(YEAR($E$3),B232,C232),IF(B232=3,DATE(YEAR($E$3),B232,C232),DATE(YEAR($P$3),B232,C232)))))</f>
        <v/>
      </c>
      <c r="E232" s="232" t="str">
        <f>IF(B232="","",TEXT(WEEKDAY(D232),"aaa"))</f>
        <v/>
      </c>
      <c r="F232" s="213"/>
      <c r="G232" s="229" t="str">
        <f>IF(F232="","",IF(F232&lt;100,VLOOKUP(F232,'研修事項 一覧'!$B$65:$D$109,2,FALSE),IF(F232&gt;=100,VLOOKUP(F232,'研修事項 一覧'!$F$65:$H$87,2,FALSE),"再入力")))</f>
        <v/>
      </c>
      <c r="H232" s="207" t="str">
        <f>IF(F232="","",IF(F232&lt;100,VLOOKUP(F232,'研修事項 一覧'!$B$65:$D$109,3,FALSE),IF(F232&gt;=100,VLOOKUP(F232,'研修事項 一覧'!$F$65:$H$87,3,FALSE),"再入力")))</f>
        <v/>
      </c>
      <c r="I232" s="126"/>
      <c r="J232" s="210"/>
      <c r="K232" s="126"/>
      <c r="L232" s="127"/>
      <c r="M232" s="128"/>
      <c r="N232" s="218"/>
      <c r="O232" s="89"/>
      <c r="P232" s="6"/>
      <c r="Q232" s="7"/>
      <c r="R232" s="12"/>
      <c r="S232" s="8"/>
      <c r="U232" s="103"/>
    </row>
    <row r="233" spans="1:21" s="9" customFormat="1" ht="12.6" customHeight="1">
      <c r="A233" s="252"/>
      <c r="B233" s="222"/>
      <c r="C233" s="214"/>
      <c r="D233" s="225"/>
      <c r="E233" s="233"/>
      <c r="F233" s="214"/>
      <c r="G233" s="230"/>
      <c r="H233" s="208"/>
      <c r="I233" s="129"/>
      <c r="J233" s="211"/>
      <c r="K233" s="129"/>
      <c r="L233" s="130"/>
      <c r="M233" s="131"/>
      <c r="N233" s="219"/>
      <c r="O233" s="89"/>
      <c r="P233" s="6"/>
      <c r="Q233" s="7"/>
      <c r="R233" s="12"/>
      <c r="S233" s="8"/>
      <c r="U233" s="103"/>
    </row>
    <row r="234" spans="1:21" s="9" customFormat="1" ht="12.6" customHeight="1">
      <c r="A234" s="252"/>
      <c r="B234" s="222"/>
      <c r="C234" s="214"/>
      <c r="D234" s="225"/>
      <c r="E234" s="233"/>
      <c r="F234" s="214"/>
      <c r="G234" s="230"/>
      <c r="H234" s="208"/>
      <c r="I234" s="129"/>
      <c r="J234" s="211"/>
      <c r="K234" s="129"/>
      <c r="L234" s="130"/>
      <c r="M234" s="131"/>
      <c r="N234" s="219"/>
      <c r="O234" s="89"/>
      <c r="P234" s="6"/>
      <c r="Q234" s="7"/>
      <c r="R234" s="12"/>
      <c r="S234" s="8"/>
      <c r="U234" s="103"/>
    </row>
    <row r="235" spans="1:21" s="9" customFormat="1" ht="12.6" customHeight="1">
      <c r="A235" s="252"/>
      <c r="B235" s="222"/>
      <c r="C235" s="214"/>
      <c r="D235" s="225"/>
      <c r="E235" s="233"/>
      <c r="F235" s="214"/>
      <c r="G235" s="230"/>
      <c r="H235" s="208"/>
      <c r="I235" s="129"/>
      <c r="J235" s="211"/>
      <c r="K235" s="129"/>
      <c r="L235" s="130"/>
      <c r="M235" s="131"/>
      <c r="N235" s="219"/>
      <c r="O235" s="89"/>
      <c r="P235" s="6"/>
      <c r="Q235" s="7"/>
      <c r="R235" s="12"/>
      <c r="S235" s="8"/>
      <c r="U235" s="103"/>
    </row>
    <row r="236" spans="1:21" s="9" customFormat="1" ht="12.6" customHeight="1">
      <c r="A236" s="252"/>
      <c r="B236" s="223"/>
      <c r="C236" s="215"/>
      <c r="D236" s="226"/>
      <c r="E236" s="234"/>
      <c r="F236" s="215"/>
      <c r="G236" s="231"/>
      <c r="H236" s="209"/>
      <c r="I236" s="132"/>
      <c r="J236" s="212"/>
      <c r="K236" s="132"/>
      <c r="L236" s="134"/>
      <c r="M236" s="133"/>
      <c r="N236" s="220"/>
      <c r="O236" s="89"/>
      <c r="P236" s="6"/>
      <c r="Q236" s="7"/>
      <c r="R236" s="12"/>
      <c r="S236" s="8"/>
      <c r="U236" s="103"/>
    </row>
    <row r="237" spans="1:21" s="9" customFormat="1" ht="12.6" customHeight="1">
      <c r="A237" s="252">
        <v>47</v>
      </c>
      <c r="B237" s="221"/>
      <c r="C237" s="213"/>
      <c r="D237" s="224" t="str">
        <f>IF(B237="","",IF(B237=1,DATE(YEAR($E$3),B237,C237),IF(B237=2,DATE(YEAR($E$3),B237,C237),IF(B237=3,DATE(YEAR($E$3),B237,C237),DATE(YEAR($P$3),B237,C237)))))</f>
        <v/>
      </c>
      <c r="E237" s="232" t="str">
        <f>IF(B237="","",TEXT(WEEKDAY(D237),"aaa"))</f>
        <v/>
      </c>
      <c r="F237" s="213"/>
      <c r="G237" s="229" t="str">
        <f>IF(F237="","",IF(F237&lt;100,VLOOKUP(F237,'研修事項 一覧'!$B$65:$D$109,2,FALSE),IF(F237&gt;=100,VLOOKUP(F237,'研修事項 一覧'!$F$65:$H$87,2,FALSE),"再入力")))</f>
        <v/>
      </c>
      <c r="H237" s="207" t="str">
        <f>IF(F237="","",IF(F237&lt;100,VLOOKUP(F237,'研修事項 一覧'!$B$65:$D$109,3,FALSE),IF(F237&gt;=100,VLOOKUP(F237,'研修事項 一覧'!$F$65:$H$87,3,FALSE),"再入力")))</f>
        <v/>
      </c>
      <c r="I237" s="126"/>
      <c r="J237" s="210"/>
      <c r="K237" s="126"/>
      <c r="L237" s="127"/>
      <c r="M237" s="128"/>
      <c r="N237" s="218"/>
      <c r="O237" s="89"/>
      <c r="P237" s="6"/>
      <c r="Q237" s="7"/>
      <c r="R237" s="12"/>
      <c r="S237" s="8"/>
      <c r="U237" s="103"/>
    </row>
    <row r="238" spans="1:21" s="9" customFormat="1" ht="12.6" customHeight="1">
      <c r="A238" s="252"/>
      <c r="B238" s="222"/>
      <c r="C238" s="214"/>
      <c r="D238" s="225"/>
      <c r="E238" s="233"/>
      <c r="F238" s="214"/>
      <c r="G238" s="230"/>
      <c r="H238" s="208"/>
      <c r="I238" s="129"/>
      <c r="J238" s="211"/>
      <c r="K238" s="129"/>
      <c r="L238" s="130"/>
      <c r="M238" s="131"/>
      <c r="N238" s="219"/>
      <c r="O238" s="89"/>
      <c r="P238" s="6"/>
      <c r="Q238" s="7"/>
      <c r="R238" s="12"/>
      <c r="S238" s="8"/>
      <c r="U238" s="103"/>
    </row>
    <row r="239" spans="1:21" s="9" customFormat="1" ht="12.6" customHeight="1">
      <c r="A239" s="252"/>
      <c r="B239" s="222"/>
      <c r="C239" s="214"/>
      <c r="D239" s="225"/>
      <c r="E239" s="233"/>
      <c r="F239" s="214"/>
      <c r="G239" s="230"/>
      <c r="H239" s="208"/>
      <c r="I239" s="129"/>
      <c r="J239" s="211"/>
      <c r="K239" s="129"/>
      <c r="L239" s="130"/>
      <c r="M239" s="131"/>
      <c r="N239" s="219"/>
      <c r="O239" s="89"/>
      <c r="P239" s="6"/>
      <c r="Q239" s="7"/>
      <c r="R239" s="12"/>
      <c r="S239" s="8"/>
      <c r="U239" s="103"/>
    </row>
    <row r="240" spans="1:21" s="9" customFormat="1" ht="12.6" customHeight="1">
      <c r="A240" s="252"/>
      <c r="B240" s="222"/>
      <c r="C240" s="214"/>
      <c r="D240" s="225"/>
      <c r="E240" s="233"/>
      <c r="F240" s="214"/>
      <c r="G240" s="230"/>
      <c r="H240" s="208"/>
      <c r="I240" s="129"/>
      <c r="J240" s="211"/>
      <c r="K240" s="129"/>
      <c r="L240" s="130"/>
      <c r="M240" s="131"/>
      <c r="N240" s="219"/>
      <c r="O240" s="89"/>
      <c r="P240" s="6"/>
      <c r="Q240" s="7"/>
      <c r="R240" s="12"/>
      <c r="S240" s="8"/>
      <c r="U240" s="103"/>
    </row>
    <row r="241" spans="1:21" s="9" customFormat="1" ht="12.6" customHeight="1">
      <c r="A241" s="252"/>
      <c r="B241" s="223"/>
      <c r="C241" s="215"/>
      <c r="D241" s="226"/>
      <c r="E241" s="234"/>
      <c r="F241" s="215"/>
      <c r="G241" s="231"/>
      <c r="H241" s="209"/>
      <c r="I241" s="132"/>
      <c r="J241" s="212"/>
      <c r="K241" s="132"/>
      <c r="L241" s="134"/>
      <c r="M241" s="133"/>
      <c r="N241" s="220"/>
      <c r="O241" s="89"/>
      <c r="P241" s="6"/>
      <c r="Q241" s="7"/>
      <c r="R241" s="12"/>
      <c r="S241" s="8"/>
      <c r="U241" s="103"/>
    </row>
    <row r="242" spans="1:21" s="9" customFormat="1" ht="12.6" customHeight="1">
      <c r="A242" s="252">
        <v>48</v>
      </c>
      <c r="B242" s="221"/>
      <c r="C242" s="213"/>
      <c r="D242" s="224" t="str">
        <f>IF(B242="","",IF(B242=1,DATE(YEAR($E$3),B242,C242),IF(B242=2,DATE(YEAR($E$3),B242,C242),IF(B242=3,DATE(YEAR($E$3),B242,C242),DATE(YEAR($P$3),B242,C242)))))</f>
        <v/>
      </c>
      <c r="E242" s="232" t="str">
        <f>IF(B242="","",TEXT(WEEKDAY(D242),"aaa"))</f>
        <v/>
      </c>
      <c r="F242" s="213"/>
      <c r="G242" s="229" t="str">
        <f>IF(F242="","",IF(F242&lt;100,VLOOKUP(F242,'研修事項 一覧'!$B$65:$D$109,2,FALSE),IF(F242&gt;=100,VLOOKUP(F242,'研修事項 一覧'!$F$65:$H$87,2,FALSE),"再入力")))</f>
        <v/>
      </c>
      <c r="H242" s="207" t="str">
        <f>IF(F242="","",IF(F242&lt;100,VLOOKUP(F242,'研修事項 一覧'!$B$65:$D$109,3,FALSE),IF(F242&gt;=100,VLOOKUP(F242,'研修事項 一覧'!$F$65:$H$87,3,FALSE),"再入力")))</f>
        <v/>
      </c>
      <c r="I242" s="126"/>
      <c r="J242" s="210"/>
      <c r="K242" s="126"/>
      <c r="L242" s="127"/>
      <c r="M242" s="128"/>
      <c r="N242" s="218"/>
      <c r="O242" s="89"/>
      <c r="P242" s="6"/>
      <c r="Q242" s="7"/>
      <c r="R242" s="12"/>
      <c r="S242" s="8"/>
      <c r="U242" s="103"/>
    </row>
    <row r="243" spans="1:21" s="9" customFormat="1" ht="12.6" customHeight="1">
      <c r="A243" s="252"/>
      <c r="B243" s="222"/>
      <c r="C243" s="214"/>
      <c r="D243" s="225"/>
      <c r="E243" s="233"/>
      <c r="F243" s="214"/>
      <c r="G243" s="230"/>
      <c r="H243" s="208"/>
      <c r="I243" s="129"/>
      <c r="J243" s="211"/>
      <c r="K243" s="129"/>
      <c r="L243" s="130"/>
      <c r="M243" s="131"/>
      <c r="N243" s="219"/>
      <c r="O243" s="89"/>
      <c r="P243" s="6"/>
      <c r="Q243" s="7"/>
      <c r="R243" s="12"/>
      <c r="S243" s="8"/>
      <c r="U243" s="103"/>
    </row>
    <row r="244" spans="1:21" s="9" customFormat="1" ht="12.6" customHeight="1">
      <c r="A244" s="252"/>
      <c r="B244" s="222"/>
      <c r="C244" s="214"/>
      <c r="D244" s="225"/>
      <c r="E244" s="233"/>
      <c r="F244" s="214"/>
      <c r="G244" s="230"/>
      <c r="H244" s="208"/>
      <c r="I244" s="129"/>
      <c r="J244" s="211"/>
      <c r="K244" s="129"/>
      <c r="L244" s="130"/>
      <c r="M244" s="131"/>
      <c r="N244" s="219"/>
      <c r="O244" s="89"/>
      <c r="P244" s="6"/>
      <c r="Q244" s="7"/>
      <c r="R244" s="12"/>
      <c r="S244" s="8"/>
      <c r="U244" s="103"/>
    </row>
    <row r="245" spans="1:21" s="9" customFormat="1" ht="12.6" customHeight="1">
      <c r="A245" s="252"/>
      <c r="B245" s="222"/>
      <c r="C245" s="214"/>
      <c r="D245" s="225"/>
      <c r="E245" s="233"/>
      <c r="F245" s="214"/>
      <c r="G245" s="230"/>
      <c r="H245" s="208"/>
      <c r="I245" s="129"/>
      <c r="J245" s="211"/>
      <c r="K245" s="129"/>
      <c r="L245" s="130"/>
      <c r="M245" s="131"/>
      <c r="N245" s="219"/>
      <c r="O245" s="89"/>
      <c r="P245" s="6"/>
      <c r="Q245" s="7"/>
      <c r="R245" s="12"/>
      <c r="S245" s="8"/>
      <c r="U245" s="103"/>
    </row>
    <row r="246" spans="1:21" s="9" customFormat="1" ht="12.6" customHeight="1">
      <c r="A246" s="252"/>
      <c r="B246" s="223"/>
      <c r="C246" s="215"/>
      <c r="D246" s="226"/>
      <c r="E246" s="234"/>
      <c r="F246" s="215"/>
      <c r="G246" s="231"/>
      <c r="H246" s="209"/>
      <c r="I246" s="132"/>
      <c r="J246" s="212"/>
      <c r="K246" s="132"/>
      <c r="L246" s="134"/>
      <c r="M246" s="133"/>
      <c r="N246" s="220"/>
      <c r="O246" s="89"/>
      <c r="P246" s="6"/>
      <c r="Q246" s="7"/>
      <c r="R246" s="12"/>
      <c r="S246" s="8"/>
      <c r="U246" s="103"/>
    </row>
    <row r="247" spans="1:21" s="9" customFormat="1" ht="12.6" customHeight="1">
      <c r="A247" s="252">
        <v>49</v>
      </c>
      <c r="B247" s="221"/>
      <c r="C247" s="213"/>
      <c r="D247" s="224" t="str">
        <f>IF(B247="","",IF(B247=1,DATE(YEAR($E$3),B247,C247),IF(B247=2,DATE(YEAR($E$3),B247,C247),IF(B247=3,DATE(YEAR($E$3),B247,C247),DATE(YEAR($P$3),B247,C247)))))</f>
        <v/>
      </c>
      <c r="E247" s="232" t="str">
        <f>IF(B247="","",TEXT(WEEKDAY(D247),"aaa"))</f>
        <v/>
      </c>
      <c r="F247" s="213"/>
      <c r="G247" s="229" t="str">
        <f>IF(F247="","",IF(F247&lt;100,VLOOKUP(F247,'研修事項 一覧'!$B$65:$D$109,2,FALSE),IF(F247&gt;=100,VLOOKUP(F247,'研修事項 一覧'!$F$65:$H$87,2,FALSE),"再入力")))</f>
        <v/>
      </c>
      <c r="H247" s="207" t="str">
        <f>IF(F247="","",IF(F247&lt;100,VLOOKUP(F247,'研修事項 一覧'!$B$65:$D$109,3,FALSE),IF(F247&gt;=100,VLOOKUP(F247,'研修事項 一覧'!$F$65:$H$87,3,FALSE),"再入力")))</f>
        <v/>
      </c>
      <c r="I247" s="126"/>
      <c r="J247" s="210"/>
      <c r="K247" s="126"/>
      <c r="L247" s="127"/>
      <c r="M247" s="128"/>
      <c r="N247" s="218"/>
      <c r="O247" s="89"/>
      <c r="P247" s="6"/>
      <c r="Q247" s="7"/>
      <c r="R247" s="12"/>
      <c r="S247" s="8"/>
      <c r="U247" s="103"/>
    </row>
    <row r="248" spans="1:21" s="9" customFormat="1" ht="12.6" customHeight="1">
      <c r="A248" s="252"/>
      <c r="B248" s="222"/>
      <c r="C248" s="214"/>
      <c r="D248" s="225"/>
      <c r="E248" s="233"/>
      <c r="F248" s="214"/>
      <c r="G248" s="230"/>
      <c r="H248" s="208"/>
      <c r="I248" s="129"/>
      <c r="J248" s="211"/>
      <c r="K248" s="129"/>
      <c r="L248" s="130"/>
      <c r="M248" s="131"/>
      <c r="N248" s="219"/>
      <c r="O248" s="89"/>
      <c r="P248" s="6"/>
      <c r="Q248" s="7"/>
      <c r="R248" s="12"/>
      <c r="S248" s="8"/>
      <c r="U248" s="103"/>
    </row>
    <row r="249" spans="1:21" s="9" customFormat="1" ht="12.6" customHeight="1">
      <c r="A249" s="252"/>
      <c r="B249" s="222"/>
      <c r="C249" s="214"/>
      <c r="D249" s="225"/>
      <c r="E249" s="233"/>
      <c r="F249" s="214"/>
      <c r="G249" s="230"/>
      <c r="H249" s="208"/>
      <c r="I249" s="129"/>
      <c r="J249" s="211"/>
      <c r="K249" s="129"/>
      <c r="L249" s="130"/>
      <c r="M249" s="131"/>
      <c r="N249" s="219"/>
      <c r="O249" s="89"/>
      <c r="P249" s="6"/>
      <c r="Q249" s="7"/>
      <c r="R249" s="12"/>
      <c r="S249" s="8"/>
      <c r="U249" s="103"/>
    </row>
    <row r="250" spans="1:21" s="9" customFormat="1" ht="12.6" customHeight="1">
      <c r="A250" s="252"/>
      <c r="B250" s="222"/>
      <c r="C250" s="214"/>
      <c r="D250" s="225"/>
      <c r="E250" s="233"/>
      <c r="F250" s="214"/>
      <c r="G250" s="230"/>
      <c r="H250" s="208"/>
      <c r="I250" s="129"/>
      <c r="J250" s="211"/>
      <c r="K250" s="129"/>
      <c r="L250" s="130"/>
      <c r="M250" s="131"/>
      <c r="N250" s="219"/>
      <c r="O250" s="89"/>
      <c r="P250" s="6"/>
      <c r="Q250" s="7"/>
      <c r="R250" s="12"/>
      <c r="S250" s="8"/>
      <c r="U250" s="103"/>
    </row>
    <row r="251" spans="1:21" s="9" customFormat="1" ht="12.6" customHeight="1">
      <c r="A251" s="252"/>
      <c r="B251" s="223"/>
      <c r="C251" s="215"/>
      <c r="D251" s="226"/>
      <c r="E251" s="234"/>
      <c r="F251" s="215"/>
      <c r="G251" s="231"/>
      <c r="H251" s="209"/>
      <c r="I251" s="132"/>
      <c r="J251" s="212"/>
      <c r="K251" s="132"/>
      <c r="L251" s="134"/>
      <c r="M251" s="133"/>
      <c r="N251" s="220"/>
      <c r="O251" s="89"/>
      <c r="P251" s="6"/>
      <c r="Q251" s="7"/>
      <c r="R251" s="12"/>
      <c r="S251" s="8"/>
      <c r="U251" s="103"/>
    </row>
    <row r="252" spans="1:21" s="9" customFormat="1" ht="12.6" customHeight="1">
      <c r="A252" s="252">
        <v>50</v>
      </c>
      <c r="B252" s="221"/>
      <c r="C252" s="213"/>
      <c r="D252" s="224" t="str">
        <f>IF(B252="","",IF(B252=1,DATE(YEAR($E$3),B252,C252),IF(B252=2,DATE(YEAR($E$3),B252,C252),IF(B252=3,DATE(YEAR($E$3),B252,C252),DATE(YEAR($P$3),B252,C252)))))</f>
        <v/>
      </c>
      <c r="E252" s="232" t="str">
        <f>IF(B252="","",TEXT(WEEKDAY(D252),"aaa"))</f>
        <v/>
      </c>
      <c r="F252" s="213"/>
      <c r="G252" s="229" t="str">
        <f>IF(F252="","",IF(F252&lt;100,VLOOKUP(F252,'研修事項 一覧'!$B$65:$D$109,2,FALSE),IF(F252&gt;=100,VLOOKUP(F252,'研修事項 一覧'!$F$65:$H$87,2,FALSE),"再入力")))</f>
        <v/>
      </c>
      <c r="H252" s="207" t="str">
        <f>IF(F252="","",IF(F252&lt;100,VLOOKUP(F252,'研修事項 一覧'!$B$65:$D$109,3,FALSE),IF(F252&gt;=100,VLOOKUP(F252,'研修事項 一覧'!$F$65:$H$87,3,FALSE),"再入力")))</f>
        <v/>
      </c>
      <c r="I252" s="126"/>
      <c r="J252" s="210"/>
      <c r="K252" s="126"/>
      <c r="L252" s="127"/>
      <c r="M252" s="128"/>
      <c r="N252" s="218"/>
      <c r="O252" s="89"/>
      <c r="P252" s="6"/>
      <c r="Q252" s="7"/>
      <c r="R252" s="12"/>
      <c r="S252" s="8"/>
      <c r="U252" s="103"/>
    </row>
    <row r="253" spans="1:21" s="9" customFormat="1" ht="12.6" customHeight="1">
      <c r="A253" s="252"/>
      <c r="B253" s="222"/>
      <c r="C253" s="214"/>
      <c r="D253" s="225"/>
      <c r="E253" s="233"/>
      <c r="F253" s="214"/>
      <c r="G253" s="230"/>
      <c r="H253" s="208"/>
      <c r="I253" s="129"/>
      <c r="J253" s="211"/>
      <c r="K253" s="129"/>
      <c r="L253" s="130"/>
      <c r="M253" s="131"/>
      <c r="N253" s="219"/>
      <c r="O253" s="89"/>
      <c r="P253" s="6"/>
      <c r="Q253" s="7"/>
      <c r="R253" s="12"/>
      <c r="S253" s="8"/>
      <c r="U253" s="103"/>
    </row>
    <row r="254" spans="1:21" s="9" customFormat="1" ht="12.6" customHeight="1">
      <c r="A254" s="252"/>
      <c r="B254" s="222"/>
      <c r="C254" s="214"/>
      <c r="D254" s="225"/>
      <c r="E254" s="233"/>
      <c r="F254" s="214"/>
      <c r="G254" s="230"/>
      <c r="H254" s="208"/>
      <c r="I254" s="129"/>
      <c r="J254" s="211"/>
      <c r="K254" s="129"/>
      <c r="L254" s="130"/>
      <c r="M254" s="131"/>
      <c r="N254" s="219"/>
      <c r="O254" s="89"/>
      <c r="P254" s="6"/>
      <c r="Q254" s="7"/>
      <c r="R254" s="12"/>
      <c r="S254" s="8"/>
      <c r="U254" s="103"/>
    </row>
    <row r="255" spans="1:21" s="9" customFormat="1" ht="12.6" customHeight="1">
      <c r="A255" s="252"/>
      <c r="B255" s="222"/>
      <c r="C255" s="214"/>
      <c r="D255" s="225"/>
      <c r="E255" s="233"/>
      <c r="F255" s="214"/>
      <c r="G255" s="230"/>
      <c r="H255" s="208"/>
      <c r="I255" s="129"/>
      <c r="J255" s="211"/>
      <c r="K255" s="129"/>
      <c r="L255" s="130"/>
      <c r="M255" s="131"/>
      <c r="N255" s="219"/>
      <c r="O255" s="89"/>
      <c r="P255" s="6"/>
      <c r="Q255" s="7"/>
      <c r="R255" s="12"/>
      <c r="S255" s="8"/>
      <c r="U255" s="103"/>
    </row>
    <row r="256" spans="1:21" s="9" customFormat="1" ht="12.6" customHeight="1">
      <c r="A256" s="252"/>
      <c r="B256" s="223"/>
      <c r="C256" s="215"/>
      <c r="D256" s="226"/>
      <c r="E256" s="234"/>
      <c r="F256" s="215"/>
      <c r="G256" s="231"/>
      <c r="H256" s="209"/>
      <c r="I256" s="132"/>
      <c r="J256" s="212"/>
      <c r="K256" s="132"/>
      <c r="L256" s="134"/>
      <c r="M256" s="133"/>
      <c r="N256" s="220"/>
      <c r="O256" s="89"/>
      <c r="P256" s="6"/>
      <c r="Q256" s="7"/>
      <c r="R256" s="12"/>
      <c r="S256" s="8"/>
      <c r="U256" s="103"/>
    </row>
    <row r="257" spans="1:21" s="9" customFormat="1" ht="12.6" customHeight="1">
      <c r="A257" s="252">
        <v>51</v>
      </c>
      <c r="B257" s="221"/>
      <c r="C257" s="213"/>
      <c r="D257" s="224" t="str">
        <f>IF(B257="","",IF(B257=1,DATE(YEAR($E$3),B257,C257),IF(B257=2,DATE(YEAR($E$3),B257,C257),IF(B257=3,DATE(YEAR($E$3),B257,C257),DATE(YEAR($P$3),B257,C257)))))</f>
        <v/>
      </c>
      <c r="E257" s="232" t="str">
        <f>IF(B257="","",TEXT(WEEKDAY(D257),"aaa"))</f>
        <v/>
      </c>
      <c r="F257" s="213"/>
      <c r="G257" s="229" t="str">
        <f>IF(F257="","",IF(F257&lt;100,VLOOKUP(F257,'研修事項 一覧'!$B$65:$D$109,2,FALSE),IF(F257&gt;=100,VLOOKUP(F257,'研修事項 一覧'!$F$65:$H$87,2,FALSE),"再入力")))</f>
        <v/>
      </c>
      <c r="H257" s="207" t="str">
        <f>IF(F257="","",IF(F257&lt;100,VLOOKUP(F257,'研修事項 一覧'!$B$65:$D$109,3,FALSE),IF(F257&gt;=100,VLOOKUP(F257,'研修事項 一覧'!$F$65:$H$87,3,FALSE),"再入力")))</f>
        <v/>
      </c>
      <c r="I257" s="126"/>
      <c r="J257" s="210"/>
      <c r="K257" s="126"/>
      <c r="L257" s="127"/>
      <c r="M257" s="128"/>
      <c r="N257" s="218"/>
      <c r="O257" s="89"/>
      <c r="P257" s="6"/>
      <c r="Q257" s="7"/>
      <c r="R257" s="12"/>
      <c r="S257" s="8"/>
      <c r="U257" s="103"/>
    </row>
    <row r="258" spans="1:21" s="9" customFormat="1" ht="12.6" customHeight="1">
      <c r="A258" s="252"/>
      <c r="B258" s="222"/>
      <c r="C258" s="214"/>
      <c r="D258" s="225"/>
      <c r="E258" s="233"/>
      <c r="F258" s="214"/>
      <c r="G258" s="230"/>
      <c r="H258" s="208"/>
      <c r="I258" s="129"/>
      <c r="J258" s="211"/>
      <c r="K258" s="129"/>
      <c r="L258" s="130"/>
      <c r="M258" s="131"/>
      <c r="N258" s="219"/>
      <c r="O258" s="89"/>
      <c r="P258" s="6"/>
      <c r="Q258" s="7"/>
      <c r="R258" s="12"/>
      <c r="S258" s="8"/>
      <c r="U258" s="103"/>
    </row>
    <row r="259" spans="1:21" s="9" customFormat="1" ht="12.6" customHeight="1">
      <c r="A259" s="252"/>
      <c r="B259" s="222"/>
      <c r="C259" s="214"/>
      <c r="D259" s="225"/>
      <c r="E259" s="233"/>
      <c r="F259" s="214"/>
      <c r="G259" s="230"/>
      <c r="H259" s="208"/>
      <c r="I259" s="129"/>
      <c r="J259" s="211"/>
      <c r="K259" s="129"/>
      <c r="L259" s="130"/>
      <c r="M259" s="131"/>
      <c r="N259" s="219"/>
      <c r="O259" s="89"/>
      <c r="P259" s="6"/>
      <c r="Q259" s="7"/>
      <c r="R259" s="12"/>
      <c r="S259" s="8"/>
      <c r="U259" s="103"/>
    </row>
    <row r="260" spans="1:21" s="9" customFormat="1" ht="12.6" customHeight="1">
      <c r="A260" s="252"/>
      <c r="B260" s="222"/>
      <c r="C260" s="214"/>
      <c r="D260" s="225"/>
      <c r="E260" s="233"/>
      <c r="F260" s="214"/>
      <c r="G260" s="230"/>
      <c r="H260" s="208"/>
      <c r="I260" s="129"/>
      <c r="J260" s="211"/>
      <c r="K260" s="129"/>
      <c r="L260" s="130"/>
      <c r="M260" s="131"/>
      <c r="N260" s="219"/>
      <c r="O260" s="89"/>
      <c r="P260" s="6"/>
      <c r="Q260" s="7"/>
      <c r="R260" s="12"/>
      <c r="S260" s="8"/>
      <c r="U260" s="103"/>
    </row>
    <row r="261" spans="1:21" s="9" customFormat="1" ht="12.6" customHeight="1">
      <c r="A261" s="252"/>
      <c r="B261" s="223"/>
      <c r="C261" s="215"/>
      <c r="D261" s="226"/>
      <c r="E261" s="234"/>
      <c r="F261" s="215"/>
      <c r="G261" s="231"/>
      <c r="H261" s="209"/>
      <c r="I261" s="132"/>
      <c r="J261" s="212"/>
      <c r="K261" s="132"/>
      <c r="L261" s="134"/>
      <c r="M261" s="133"/>
      <c r="N261" s="220"/>
      <c r="O261" s="89"/>
      <c r="P261" s="6"/>
      <c r="Q261" s="7"/>
      <c r="R261" s="12"/>
      <c r="S261" s="8"/>
      <c r="U261" s="103"/>
    </row>
    <row r="262" spans="1:21" s="9" customFormat="1" ht="12.6" customHeight="1">
      <c r="A262" s="252">
        <v>52</v>
      </c>
      <c r="B262" s="221"/>
      <c r="C262" s="213"/>
      <c r="D262" s="224" t="str">
        <f>IF(B262="","",IF(B262=1,DATE(YEAR($E$3),B262,C262),IF(B262=2,DATE(YEAR($E$3),B262,C262),IF(B262=3,DATE(YEAR($E$3),B262,C262),DATE(YEAR($P$3),B262,C262)))))</f>
        <v/>
      </c>
      <c r="E262" s="232" t="str">
        <f>IF(B262="","",TEXT(WEEKDAY(D262),"aaa"))</f>
        <v/>
      </c>
      <c r="F262" s="213"/>
      <c r="G262" s="229" t="str">
        <f>IF(F262="","",IF(F262&lt;100,VLOOKUP(F262,'研修事項 一覧'!$B$65:$D$109,2,FALSE),IF(F262&gt;=100,VLOOKUP(F262,'研修事項 一覧'!$F$65:$H$87,2,FALSE),"再入力")))</f>
        <v/>
      </c>
      <c r="H262" s="207" t="str">
        <f>IF(F262="","",IF(F262&lt;100,VLOOKUP(F262,'研修事項 一覧'!$B$65:$D$109,3,FALSE),IF(F262&gt;=100,VLOOKUP(F262,'研修事項 一覧'!$F$65:$H$87,3,FALSE),"再入力")))</f>
        <v/>
      </c>
      <c r="I262" s="126"/>
      <c r="J262" s="210"/>
      <c r="K262" s="126"/>
      <c r="L262" s="127"/>
      <c r="M262" s="128"/>
      <c r="N262" s="218"/>
      <c r="O262" s="89"/>
      <c r="P262" s="6"/>
      <c r="Q262" s="7"/>
      <c r="R262" s="12"/>
      <c r="S262" s="8"/>
      <c r="U262" s="103"/>
    </row>
    <row r="263" spans="1:21" s="9" customFormat="1" ht="12.6" customHeight="1">
      <c r="A263" s="252"/>
      <c r="B263" s="222"/>
      <c r="C263" s="214"/>
      <c r="D263" s="225"/>
      <c r="E263" s="233"/>
      <c r="F263" s="214"/>
      <c r="G263" s="230"/>
      <c r="H263" s="208"/>
      <c r="I263" s="129"/>
      <c r="J263" s="211"/>
      <c r="K263" s="129"/>
      <c r="L263" s="130"/>
      <c r="M263" s="131"/>
      <c r="N263" s="219"/>
      <c r="O263" s="89"/>
      <c r="P263" s="6"/>
      <c r="Q263" s="7"/>
      <c r="R263" s="12"/>
      <c r="S263" s="8"/>
      <c r="U263" s="103"/>
    </row>
    <row r="264" spans="1:21" s="9" customFormat="1" ht="12.6" customHeight="1">
      <c r="A264" s="252"/>
      <c r="B264" s="222"/>
      <c r="C264" s="214"/>
      <c r="D264" s="225"/>
      <c r="E264" s="233"/>
      <c r="F264" s="214"/>
      <c r="G264" s="230"/>
      <c r="H264" s="208"/>
      <c r="I264" s="129"/>
      <c r="J264" s="211"/>
      <c r="K264" s="129"/>
      <c r="L264" s="130"/>
      <c r="M264" s="131"/>
      <c r="N264" s="219"/>
      <c r="O264" s="89"/>
      <c r="P264" s="6"/>
      <c r="Q264" s="7"/>
      <c r="R264" s="12"/>
      <c r="S264" s="8"/>
      <c r="U264" s="103"/>
    </row>
    <row r="265" spans="1:21" s="9" customFormat="1" ht="12.6" customHeight="1">
      <c r="A265" s="252"/>
      <c r="B265" s="222"/>
      <c r="C265" s="214"/>
      <c r="D265" s="225"/>
      <c r="E265" s="233"/>
      <c r="F265" s="214"/>
      <c r="G265" s="230"/>
      <c r="H265" s="208"/>
      <c r="I265" s="129"/>
      <c r="J265" s="211"/>
      <c r="K265" s="129"/>
      <c r="L265" s="130"/>
      <c r="M265" s="131"/>
      <c r="N265" s="219"/>
      <c r="O265" s="89"/>
      <c r="P265" s="6"/>
      <c r="Q265" s="7"/>
      <c r="R265" s="12"/>
      <c r="S265" s="8"/>
      <c r="U265" s="103"/>
    </row>
    <row r="266" spans="1:21" s="9" customFormat="1" ht="12.6" customHeight="1">
      <c r="A266" s="252"/>
      <c r="B266" s="223"/>
      <c r="C266" s="215"/>
      <c r="D266" s="226"/>
      <c r="E266" s="234"/>
      <c r="F266" s="215"/>
      <c r="G266" s="231"/>
      <c r="H266" s="209"/>
      <c r="I266" s="132"/>
      <c r="J266" s="212"/>
      <c r="K266" s="132"/>
      <c r="L266" s="134"/>
      <c r="M266" s="133"/>
      <c r="N266" s="220"/>
      <c r="O266" s="89"/>
      <c r="P266" s="6"/>
      <c r="Q266" s="7"/>
      <c r="R266" s="12"/>
      <c r="S266" s="8"/>
      <c r="U266" s="103"/>
    </row>
    <row r="267" spans="1:21" s="9" customFormat="1" ht="12.6" customHeight="1">
      <c r="A267" s="252">
        <v>53</v>
      </c>
      <c r="B267" s="221"/>
      <c r="C267" s="213"/>
      <c r="D267" s="224" t="str">
        <f>IF(B267="","",IF(B267=1,DATE(YEAR($E$3),B267,C267),IF(B267=2,DATE(YEAR($E$3),B267,C267),IF(B267=3,DATE(YEAR($E$3),B267,C267),DATE(YEAR($P$3),B267,C267)))))</f>
        <v/>
      </c>
      <c r="E267" s="232" t="str">
        <f>IF(B267="","",TEXT(WEEKDAY(D267),"aaa"))</f>
        <v/>
      </c>
      <c r="F267" s="213"/>
      <c r="G267" s="229" t="str">
        <f>IF(F267="","",IF(F267&lt;100,VLOOKUP(F267,'研修事項 一覧'!$B$65:$D$109,2,FALSE),IF(F267&gt;=100,VLOOKUP(F267,'研修事項 一覧'!$F$65:$H$87,2,FALSE),"再入力")))</f>
        <v/>
      </c>
      <c r="H267" s="207" t="str">
        <f>IF(F267="","",IF(F267&lt;100,VLOOKUP(F267,'研修事項 一覧'!$B$65:$D$109,3,FALSE),IF(F267&gt;=100,VLOOKUP(F267,'研修事項 一覧'!$F$65:$H$87,3,FALSE),"再入力")))</f>
        <v/>
      </c>
      <c r="I267" s="126"/>
      <c r="J267" s="210"/>
      <c r="K267" s="126"/>
      <c r="L267" s="127"/>
      <c r="M267" s="128"/>
      <c r="N267" s="218"/>
      <c r="O267" s="89"/>
      <c r="P267" s="6"/>
      <c r="Q267" s="7"/>
      <c r="R267" s="12"/>
      <c r="S267" s="8"/>
      <c r="U267" s="103"/>
    </row>
    <row r="268" spans="1:21" s="9" customFormat="1" ht="12.6" customHeight="1">
      <c r="A268" s="252"/>
      <c r="B268" s="222"/>
      <c r="C268" s="214"/>
      <c r="D268" s="225"/>
      <c r="E268" s="233"/>
      <c r="F268" s="214"/>
      <c r="G268" s="230"/>
      <c r="H268" s="208"/>
      <c r="I268" s="129"/>
      <c r="J268" s="211"/>
      <c r="K268" s="129"/>
      <c r="L268" s="130"/>
      <c r="M268" s="131"/>
      <c r="N268" s="219"/>
      <c r="O268" s="89"/>
      <c r="P268" s="6"/>
      <c r="Q268" s="7"/>
      <c r="R268" s="12"/>
      <c r="S268" s="8"/>
      <c r="U268" s="103"/>
    </row>
    <row r="269" spans="1:21" s="9" customFormat="1" ht="12.6" customHeight="1">
      <c r="A269" s="252"/>
      <c r="B269" s="222"/>
      <c r="C269" s="214"/>
      <c r="D269" s="225"/>
      <c r="E269" s="233"/>
      <c r="F269" s="214"/>
      <c r="G269" s="230"/>
      <c r="H269" s="208"/>
      <c r="I269" s="129"/>
      <c r="J269" s="211"/>
      <c r="K269" s="129"/>
      <c r="L269" s="130"/>
      <c r="M269" s="131"/>
      <c r="N269" s="219"/>
      <c r="O269" s="89"/>
      <c r="P269" s="6"/>
      <c r="Q269" s="7"/>
      <c r="R269" s="12"/>
      <c r="S269" s="8"/>
      <c r="U269" s="103"/>
    </row>
    <row r="270" spans="1:21" s="9" customFormat="1" ht="12.6" customHeight="1">
      <c r="A270" s="252"/>
      <c r="B270" s="222"/>
      <c r="C270" s="214"/>
      <c r="D270" s="225"/>
      <c r="E270" s="233"/>
      <c r="F270" s="214"/>
      <c r="G270" s="230"/>
      <c r="H270" s="208"/>
      <c r="I270" s="129"/>
      <c r="J270" s="211"/>
      <c r="K270" s="129"/>
      <c r="L270" s="130"/>
      <c r="M270" s="131"/>
      <c r="N270" s="219"/>
      <c r="O270" s="89"/>
      <c r="P270" s="6"/>
      <c r="Q270" s="7"/>
      <c r="R270" s="12"/>
      <c r="S270" s="8"/>
      <c r="U270" s="103"/>
    </row>
    <row r="271" spans="1:21" s="9" customFormat="1" ht="12.6" customHeight="1">
      <c r="A271" s="252"/>
      <c r="B271" s="223"/>
      <c r="C271" s="215"/>
      <c r="D271" s="226"/>
      <c r="E271" s="234"/>
      <c r="F271" s="215"/>
      <c r="G271" s="231"/>
      <c r="H271" s="209"/>
      <c r="I271" s="132"/>
      <c r="J271" s="212"/>
      <c r="K271" s="132"/>
      <c r="L271" s="134"/>
      <c r="M271" s="133"/>
      <c r="N271" s="220"/>
      <c r="O271" s="89"/>
      <c r="P271" s="6"/>
      <c r="Q271" s="7"/>
      <c r="R271" s="12"/>
      <c r="S271" s="8"/>
      <c r="U271" s="103"/>
    </row>
    <row r="272" spans="1:21" s="9" customFormat="1" ht="12.6" customHeight="1">
      <c r="A272" s="252">
        <v>54</v>
      </c>
      <c r="B272" s="221"/>
      <c r="C272" s="213"/>
      <c r="D272" s="224" t="str">
        <f>IF(B272="","",IF(B272=1,DATE(YEAR($E$3),B272,C272),IF(B272=2,DATE(YEAR($E$3),B272,C272),IF(B272=3,DATE(YEAR($E$3),B272,C272),DATE(YEAR($P$3),B272,C272)))))</f>
        <v/>
      </c>
      <c r="E272" s="232" t="str">
        <f>IF(B272="","",TEXT(WEEKDAY(D272),"aaa"))</f>
        <v/>
      </c>
      <c r="F272" s="213"/>
      <c r="G272" s="229" t="str">
        <f>IF(F272="","",IF(F272&lt;100,VLOOKUP(F272,'研修事項 一覧'!$B$65:$D$109,2,FALSE),IF(F272&gt;=100,VLOOKUP(F272,'研修事項 一覧'!$F$65:$H$87,2,FALSE),"再入力")))</f>
        <v/>
      </c>
      <c r="H272" s="207" t="str">
        <f>IF(F272="","",IF(F272&lt;100,VLOOKUP(F272,'研修事項 一覧'!$B$65:$D$109,3,FALSE),IF(F272&gt;=100,VLOOKUP(F272,'研修事項 一覧'!$F$65:$H$87,3,FALSE),"再入力")))</f>
        <v/>
      </c>
      <c r="I272" s="126"/>
      <c r="J272" s="210"/>
      <c r="K272" s="126"/>
      <c r="L272" s="127"/>
      <c r="M272" s="128"/>
      <c r="N272" s="218"/>
      <c r="O272" s="89"/>
      <c r="P272" s="6"/>
      <c r="Q272" s="7"/>
      <c r="R272" s="12"/>
      <c r="S272" s="8"/>
      <c r="U272" s="103"/>
    </row>
    <row r="273" spans="1:21" s="9" customFormat="1" ht="12.6" customHeight="1">
      <c r="A273" s="252"/>
      <c r="B273" s="222"/>
      <c r="C273" s="214"/>
      <c r="D273" s="225"/>
      <c r="E273" s="233"/>
      <c r="F273" s="214"/>
      <c r="G273" s="230"/>
      <c r="H273" s="208"/>
      <c r="I273" s="129"/>
      <c r="J273" s="211"/>
      <c r="K273" s="129"/>
      <c r="L273" s="130"/>
      <c r="M273" s="131"/>
      <c r="N273" s="219"/>
      <c r="O273" s="89"/>
      <c r="P273" s="6"/>
      <c r="Q273" s="7"/>
      <c r="R273" s="12"/>
      <c r="S273" s="8"/>
      <c r="U273" s="103"/>
    </row>
    <row r="274" spans="1:21" s="9" customFormat="1" ht="12.6" customHeight="1">
      <c r="A274" s="252"/>
      <c r="B274" s="222"/>
      <c r="C274" s="214"/>
      <c r="D274" s="225"/>
      <c r="E274" s="233"/>
      <c r="F274" s="214"/>
      <c r="G274" s="230"/>
      <c r="H274" s="208"/>
      <c r="I274" s="129"/>
      <c r="J274" s="211"/>
      <c r="K274" s="129"/>
      <c r="L274" s="130"/>
      <c r="M274" s="131"/>
      <c r="N274" s="219"/>
      <c r="O274" s="89"/>
      <c r="P274" s="6"/>
      <c r="Q274" s="7"/>
      <c r="R274" s="12"/>
      <c r="S274" s="8"/>
      <c r="U274" s="103"/>
    </row>
    <row r="275" spans="1:21" s="9" customFormat="1" ht="12.6" customHeight="1">
      <c r="A275" s="252"/>
      <c r="B275" s="222"/>
      <c r="C275" s="214"/>
      <c r="D275" s="225"/>
      <c r="E275" s="233"/>
      <c r="F275" s="214"/>
      <c r="G275" s="230"/>
      <c r="H275" s="208"/>
      <c r="I275" s="129"/>
      <c r="J275" s="211"/>
      <c r="K275" s="129"/>
      <c r="L275" s="130"/>
      <c r="M275" s="131"/>
      <c r="N275" s="219"/>
      <c r="O275" s="89"/>
      <c r="P275" s="6"/>
      <c r="Q275" s="7"/>
      <c r="R275" s="12"/>
      <c r="S275" s="8"/>
      <c r="U275" s="103"/>
    </row>
    <row r="276" spans="1:21" s="9" customFormat="1" ht="12.6" customHeight="1">
      <c r="A276" s="252"/>
      <c r="B276" s="223"/>
      <c r="C276" s="215"/>
      <c r="D276" s="226"/>
      <c r="E276" s="234"/>
      <c r="F276" s="215"/>
      <c r="G276" s="231"/>
      <c r="H276" s="209"/>
      <c r="I276" s="132"/>
      <c r="J276" s="212"/>
      <c r="K276" s="132"/>
      <c r="L276" s="134"/>
      <c r="M276" s="133"/>
      <c r="N276" s="220"/>
      <c r="O276" s="89"/>
      <c r="P276" s="6"/>
      <c r="Q276" s="7"/>
      <c r="R276" s="12"/>
      <c r="S276" s="8"/>
      <c r="U276" s="103"/>
    </row>
    <row r="277" spans="1:21" s="9" customFormat="1" ht="12.6" customHeight="1">
      <c r="A277" s="252">
        <v>55</v>
      </c>
      <c r="B277" s="221"/>
      <c r="C277" s="213"/>
      <c r="D277" s="224" t="str">
        <f>IF(B277="","",IF(B277=1,DATE(YEAR($E$3),B277,C277),IF(B277=2,DATE(YEAR($E$3),B277,C277),IF(B277=3,DATE(YEAR($E$3),B277,C277),DATE(YEAR($P$3),B277,C277)))))</f>
        <v/>
      </c>
      <c r="E277" s="232" t="str">
        <f>IF(B277="","",TEXT(WEEKDAY(D277),"aaa"))</f>
        <v/>
      </c>
      <c r="F277" s="213"/>
      <c r="G277" s="229" t="str">
        <f>IF(F277="","",IF(F277&lt;100,VLOOKUP(F277,'研修事項 一覧'!$B$65:$D$109,2,FALSE),IF(F277&gt;=100,VLOOKUP(F277,'研修事項 一覧'!$F$65:$H$87,2,FALSE),"再入力")))</f>
        <v/>
      </c>
      <c r="H277" s="207" t="str">
        <f>IF(F277="","",IF(F277&lt;100,VLOOKUP(F277,'研修事項 一覧'!$B$65:$D$109,3,FALSE),IF(F277&gt;=100,VLOOKUP(F277,'研修事項 一覧'!$F$65:$H$87,3,FALSE),"再入力")))</f>
        <v/>
      </c>
      <c r="I277" s="126"/>
      <c r="J277" s="210"/>
      <c r="K277" s="126"/>
      <c r="L277" s="127"/>
      <c r="M277" s="128"/>
      <c r="N277" s="218"/>
      <c r="O277" s="89"/>
      <c r="P277" s="6"/>
      <c r="Q277" s="7"/>
      <c r="R277" s="12"/>
      <c r="S277" s="8"/>
      <c r="U277" s="103"/>
    </row>
    <row r="278" spans="1:21" s="9" customFormat="1" ht="12.6" customHeight="1">
      <c r="A278" s="252"/>
      <c r="B278" s="222"/>
      <c r="C278" s="214"/>
      <c r="D278" s="225"/>
      <c r="E278" s="233"/>
      <c r="F278" s="214"/>
      <c r="G278" s="230"/>
      <c r="H278" s="208"/>
      <c r="I278" s="129"/>
      <c r="J278" s="211"/>
      <c r="K278" s="129"/>
      <c r="L278" s="130"/>
      <c r="M278" s="131"/>
      <c r="N278" s="219"/>
      <c r="O278" s="89"/>
      <c r="P278" s="6"/>
      <c r="Q278" s="7"/>
      <c r="R278" s="12"/>
      <c r="S278" s="8"/>
      <c r="U278" s="103"/>
    </row>
    <row r="279" spans="1:21" s="9" customFormat="1" ht="12.6" customHeight="1">
      <c r="A279" s="252"/>
      <c r="B279" s="222"/>
      <c r="C279" s="214"/>
      <c r="D279" s="225"/>
      <c r="E279" s="233"/>
      <c r="F279" s="214"/>
      <c r="G279" s="230"/>
      <c r="H279" s="208"/>
      <c r="I279" s="129"/>
      <c r="J279" s="211"/>
      <c r="K279" s="129"/>
      <c r="L279" s="130"/>
      <c r="M279" s="131"/>
      <c r="N279" s="219"/>
      <c r="O279" s="89"/>
      <c r="P279" s="6"/>
      <c r="Q279" s="7"/>
      <c r="R279" s="12"/>
      <c r="S279" s="8"/>
      <c r="U279" s="103"/>
    </row>
    <row r="280" spans="1:21" s="9" customFormat="1" ht="12.6" customHeight="1">
      <c r="A280" s="252"/>
      <c r="B280" s="222"/>
      <c r="C280" s="214"/>
      <c r="D280" s="225"/>
      <c r="E280" s="233"/>
      <c r="F280" s="214"/>
      <c r="G280" s="230"/>
      <c r="H280" s="208"/>
      <c r="I280" s="129"/>
      <c r="J280" s="211"/>
      <c r="K280" s="129"/>
      <c r="L280" s="130"/>
      <c r="M280" s="131"/>
      <c r="N280" s="219"/>
      <c r="O280" s="89"/>
      <c r="P280" s="6"/>
      <c r="Q280" s="7"/>
      <c r="R280" s="12"/>
      <c r="S280" s="8"/>
      <c r="U280" s="103"/>
    </row>
    <row r="281" spans="1:21" s="9" customFormat="1" ht="12.6" customHeight="1">
      <c r="A281" s="252"/>
      <c r="B281" s="223"/>
      <c r="C281" s="215"/>
      <c r="D281" s="226"/>
      <c r="E281" s="234"/>
      <c r="F281" s="215"/>
      <c r="G281" s="231"/>
      <c r="H281" s="209"/>
      <c r="I281" s="132"/>
      <c r="J281" s="212"/>
      <c r="K281" s="132"/>
      <c r="L281" s="134"/>
      <c r="M281" s="133"/>
      <c r="N281" s="220"/>
      <c r="O281" s="89"/>
      <c r="P281" s="6"/>
      <c r="Q281" s="7"/>
      <c r="R281" s="12"/>
      <c r="S281" s="8"/>
      <c r="U281" s="103"/>
    </row>
    <row r="282" spans="1:21" s="9" customFormat="1" ht="12.6" customHeight="1">
      <c r="A282" s="252">
        <v>56</v>
      </c>
      <c r="B282" s="221"/>
      <c r="C282" s="213"/>
      <c r="D282" s="224" t="str">
        <f>IF(B282="","",IF(B282=1,DATE(YEAR($E$3),B282,C282),IF(B282=2,DATE(YEAR($E$3),B282,C282),IF(B282=3,DATE(YEAR($E$3),B282,C282),DATE(YEAR($P$3),B282,C282)))))</f>
        <v/>
      </c>
      <c r="E282" s="232" t="str">
        <f>IF(B282="","",TEXT(WEEKDAY(D282),"aaa"))</f>
        <v/>
      </c>
      <c r="F282" s="213"/>
      <c r="G282" s="229" t="str">
        <f>IF(F282="","",IF(F282&lt;100,VLOOKUP(F282,'研修事項 一覧'!$B$65:$D$109,2,FALSE),IF(F282&gt;=100,VLOOKUP(F282,'研修事項 一覧'!$F$65:$H$87,2,FALSE),"再入力")))</f>
        <v/>
      </c>
      <c r="H282" s="207" t="str">
        <f>IF(F282="","",IF(F282&lt;100,VLOOKUP(F282,'研修事項 一覧'!$B$65:$D$109,3,FALSE),IF(F282&gt;=100,VLOOKUP(F282,'研修事項 一覧'!$F$65:$H$87,3,FALSE),"再入力")))</f>
        <v/>
      </c>
      <c r="I282" s="126"/>
      <c r="J282" s="210"/>
      <c r="K282" s="126"/>
      <c r="L282" s="127"/>
      <c r="M282" s="128"/>
      <c r="N282" s="218"/>
      <c r="O282" s="89"/>
      <c r="P282" s="6"/>
      <c r="Q282" s="7"/>
      <c r="R282" s="12"/>
      <c r="S282" s="8"/>
      <c r="U282" s="103"/>
    </row>
    <row r="283" spans="1:21" s="9" customFormat="1" ht="12.6" customHeight="1">
      <c r="A283" s="252"/>
      <c r="B283" s="222"/>
      <c r="C283" s="214"/>
      <c r="D283" s="225"/>
      <c r="E283" s="233"/>
      <c r="F283" s="214"/>
      <c r="G283" s="230"/>
      <c r="H283" s="208"/>
      <c r="I283" s="129"/>
      <c r="J283" s="211"/>
      <c r="K283" s="129"/>
      <c r="L283" s="130"/>
      <c r="M283" s="131"/>
      <c r="N283" s="219"/>
      <c r="O283" s="89"/>
      <c r="P283" s="6"/>
      <c r="Q283" s="7"/>
      <c r="R283" s="12"/>
      <c r="S283" s="8"/>
      <c r="U283" s="103"/>
    </row>
    <row r="284" spans="1:21" s="9" customFormat="1" ht="12.6" customHeight="1">
      <c r="A284" s="252"/>
      <c r="B284" s="222"/>
      <c r="C284" s="214"/>
      <c r="D284" s="225"/>
      <c r="E284" s="233"/>
      <c r="F284" s="214"/>
      <c r="G284" s="230"/>
      <c r="H284" s="208"/>
      <c r="I284" s="129"/>
      <c r="J284" s="211"/>
      <c r="K284" s="129"/>
      <c r="L284" s="130"/>
      <c r="M284" s="131"/>
      <c r="N284" s="219"/>
      <c r="O284" s="89"/>
      <c r="P284" s="6"/>
      <c r="Q284" s="7"/>
      <c r="R284" s="12"/>
      <c r="S284" s="8"/>
      <c r="U284" s="103"/>
    </row>
    <row r="285" spans="1:21" s="9" customFormat="1" ht="12.6" customHeight="1">
      <c r="A285" s="252"/>
      <c r="B285" s="222"/>
      <c r="C285" s="214"/>
      <c r="D285" s="225"/>
      <c r="E285" s="233"/>
      <c r="F285" s="214"/>
      <c r="G285" s="230"/>
      <c r="H285" s="208"/>
      <c r="I285" s="129"/>
      <c r="J285" s="211"/>
      <c r="K285" s="129"/>
      <c r="L285" s="130"/>
      <c r="M285" s="131"/>
      <c r="N285" s="219"/>
      <c r="O285" s="89"/>
      <c r="P285" s="6"/>
      <c r="Q285" s="7"/>
      <c r="R285" s="12"/>
      <c r="S285" s="8"/>
      <c r="U285" s="103"/>
    </row>
    <row r="286" spans="1:21" s="9" customFormat="1" ht="12.6" customHeight="1">
      <c r="A286" s="252"/>
      <c r="B286" s="223"/>
      <c r="C286" s="215"/>
      <c r="D286" s="226"/>
      <c r="E286" s="234"/>
      <c r="F286" s="215"/>
      <c r="G286" s="231"/>
      <c r="H286" s="209"/>
      <c r="I286" s="132"/>
      <c r="J286" s="212"/>
      <c r="K286" s="132"/>
      <c r="L286" s="134"/>
      <c r="M286" s="133"/>
      <c r="N286" s="220"/>
      <c r="O286" s="89"/>
      <c r="P286" s="6"/>
      <c r="Q286" s="7"/>
      <c r="R286" s="12"/>
      <c r="S286" s="8"/>
      <c r="U286" s="103"/>
    </row>
    <row r="287" spans="1:21" s="9" customFormat="1" ht="12.6" customHeight="1">
      <c r="A287" s="252">
        <v>57</v>
      </c>
      <c r="B287" s="221"/>
      <c r="C287" s="213"/>
      <c r="D287" s="224" t="str">
        <f>IF(B287="","",IF(B287=1,DATE(YEAR($E$3),B287,C287),IF(B287=2,DATE(YEAR($E$3),B287,C287),IF(B287=3,DATE(YEAR($E$3),B287,C287),DATE(YEAR($P$3),B287,C287)))))</f>
        <v/>
      </c>
      <c r="E287" s="232" t="str">
        <f>IF(B287="","",TEXT(WEEKDAY(D287),"aaa"))</f>
        <v/>
      </c>
      <c r="F287" s="213"/>
      <c r="G287" s="229" t="str">
        <f>IF(F287="","",IF(F287&lt;100,VLOOKUP(F287,'研修事項 一覧'!$B$65:$D$109,2,FALSE),IF(F287&gt;=100,VLOOKUP(F287,'研修事項 一覧'!$F$65:$H$87,2,FALSE),"再入力")))</f>
        <v/>
      </c>
      <c r="H287" s="207" t="str">
        <f>IF(F287="","",IF(F287&lt;100,VLOOKUP(F287,'研修事項 一覧'!$B$65:$D$109,3,FALSE),IF(F287&gt;=100,VLOOKUP(F287,'研修事項 一覧'!$F$65:$H$87,3,FALSE),"再入力")))</f>
        <v/>
      </c>
      <c r="I287" s="126"/>
      <c r="J287" s="210"/>
      <c r="K287" s="126"/>
      <c r="L287" s="127"/>
      <c r="M287" s="128"/>
      <c r="N287" s="218"/>
      <c r="O287" s="89"/>
      <c r="P287" s="6"/>
      <c r="Q287" s="7"/>
      <c r="R287" s="12"/>
      <c r="S287" s="8"/>
      <c r="U287" s="103"/>
    </row>
    <row r="288" spans="1:21" s="9" customFormat="1" ht="12.6" customHeight="1">
      <c r="A288" s="252"/>
      <c r="B288" s="222"/>
      <c r="C288" s="214"/>
      <c r="D288" s="225"/>
      <c r="E288" s="233"/>
      <c r="F288" s="214"/>
      <c r="G288" s="230"/>
      <c r="H288" s="208"/>
      <c r="I288" s="129"/>
      <c r="J288" s="211"/>
      <c r="K288" s="129"/>
      <c r="L288" s="130"/>
      <c r="M288" s="131"/>
      <c r="N288" s="219"/>
      <c r="O288" s="89"/>
      <c r="P288" s="6"/>
      <c r="Q288" s="7"/>
      <c r="R288" s="12"/>
      <c r="S288" s="8"/>
      <c r="U288" s="103"/>
    </row>
    <row r="289" spans="1:21" s="9" customFormat="1" ht="12.6" customHeight="1">
      <c r="A289" s="252"/>
      <c r="B289" s="222"/>
      <c r="C289" s="214"/>
      <c r="D289" s="225"/>
      <c r="E289" s="233"/>
      <c r="F289" s="214"/>
      <c r="G289" s="230"/>
      <c r="H289" s="208"/>
      <c r="I289" s="129"/>
      <c r="J289" s="211"/>
      <c r="K289" s="129"/>
      <c r="L289" s="130"/>
      <c r="M289" s="131"/>
      <c r="N289" s="219"/>
      <c r="O289" s="89"/>
      <c r="P289" s="6"/>
      <c r="Q289" s="7"/>
      <c r="R289" s="12"/>
      <c r="S289" s="8"/>
      <c r="U289" s="103"/>
    </row>
    <row r="290" spans="1:21" s="9" customFormat="1" ht="12.6" customHeight="1">
      <c r="A290" s="252"/>
      <c r="B290" s="222"/>
      <c r="C290" s="214"/>
      <c r="D290" s="225"/>
      <c r="E290" s="233"/>
      <c r="F290" s="214"/>
      <c r="G290" s="230"/>
      <c r="H290" s="208"/>
      <c r="I290" s="129"/>
      <c r="J290" s="211"/>
      <c r="K290" s="129"/>
      <c r="L290" s="130"/>
      <c r="M290" s="131"/>
      <c r="N290" s="219"/>
      <c r="O290" s="89"/>
      <c r="P290" s="6"/>
      <c r="Q290" s="7"/>
      <c r="R290" s="12"/>
      <c r="S290" s="8"/>
      <c r="U290" s="103"/>
    </row>
    <row r="291" spans="1:21" s="9" customFormat="1" ht="12.6" customHeight="1">
      <c r="A291" s="252"/>
      <c r="B291" s="223"/>
      <c r="C291" s="215"/>
      <c r="D291" s="226"/>
      <c r="E291" s="234"/>
      <c r="F291" s="215"/>
      <c r="G291" s="231"/>
      <c r="H291" s="209"/>
      <c r="I291" s="132"/>
      <c r="J291" s="212"/>
      <c r="K291" s="132"/>
      <c r="L291" s="134"/>
      <c r="M291" s="133"/>
      <c r="N291" s="220"/>
      <c r="O291" s="89"/>
      <c r="P291" s="6"/>
      <c r="Q291" s="7"/>
      <c r="R291" s="12"/>
      <c r="S291" s="8"/>
      <c r="U291" s="103"/>
    </row>
    <row r="292" spans="1:21" s="9" customFormat="1" ht="12.6" customHeight="1">
      <c r="A292" s="252">
        <v>58</v>
      </c>
      <c r="B292" s="221"/>
      <c r="C292" s="213"/>
      <c r="D292" s="224" t="str">
        <f>IF(B292="","",IF(B292=1,DATE(YEAR($E$3),B292,C292),IF(B292=2,DATE(YEAR($E$3),B292,C292),IF(B292=3,DATE(YEAR($E$3),B292,C292),DATE(YEAR($P$3),B292,C292)))))</f>
        <v/>
      </c>
      <c r="E292" s="232" t="str">
        <f>IF(B292="","",TEXT(WEEKDAY(D292),"aaa"))</f>
        <v/>
      </c>
      <c r="F292" s="213"/>
      <c r="G292" s="229" t="str">
        <f>IF(F292="","",IF(F292&lt;100,VLOOKUP(F292,'研修事項 一覧'!$B$65:$D$109,2,FALSE),IF(F292&gt;=100,VLOOKUP(F292,'研修事項 一覧'!$F$65:$H$87,2,FALSE),"再入力")))</f>
        <v/>
      </c>
      <c r="H292" s="207" t="str">
        <f>IF(F292="","",IF(F292&lt;100,VLOOKUP(F292,'研修事項 一覧'!$B$65:$D$109,3,FALSE),IF(F292&gt;=100,VLOOKUP(F292,'研修事項 一覧'!$F$65:$H$87,3,FALSE),"再入力")))</f>
        <v/>
      </c>
      <c r="I292" s="126"/>
      <c r="J292" s="210"/>
      <c r="K292" s="126"/>
      <c r="L292" s="127"/>
      <c r="M292" s="128"/>
      <c r="N292" s="218"/>
      <c r="O292" s="89"/>
      <c r="P292" s="6"/>
      <c r="Q292" s="7"/>
      <c r="R292" s="12"/>
      <c r="S292" s="8"/>
      <c r="U292" s="103"/>
    </row>
    <row r="293" spans="1:21" s="9" customFormat="1" ht="12.6" customHeight="1">
      <c r="A293" s="252"/>
      <c r="B293" s="222"/>
      <c r="C293" s="214"/>
      <c r="D293" s="225"/>
      <c r="E293" s="233"/>
      <c r="F293" s="214"/>
      <c r="G293" s="230"/>
      <c r="H293" s="208"/>
      <c r="I293" s="129"/>
      <c r="J293" s="211"/>
      <c r="K293" s="129"/>
      <c r="L293" s="130"/>
      <c r="M293" s="131"/>
      <c r="N293" s="219"/>
      <c r="O293" s="89"/>
      <c r="P293" s="6"/>
      <c r="Q293" s="7"/>
      <c r="R293" s="12"/>
      <c r="S293" s="8"/>
      <c r="U293" s="103"/>
    </row>
    <row r="294" spans="1:21" s="9" customFormat="1" ht="12.6" customHeight="1">
      <c r="A294" s="252"/>
      <c r="B294" s="222"/>
      <c r="C294" s="214"/>
      <c r="D294" s="225"/>
      <c r="E294" s="233"/>
      <c r="F294" s="214"/>
      <c r="G294" s="230"/>
      <c r="H294" s="208"/>
      <c r="I294" s="129"/>
      <c r="J294" s="211"/>
      <c r="K294" s="129"/>
      <c r="L294" s="130"/>
      <c r="M294" s="131"/>
      <c r="N294" s="219"/>
      <c r="O294" s="89"/>
      <c r="P294" s="6"/>
      <c r="Q294" s="7"/>
      <c r="R294" s="12"/>
      <c r="S294" s="8"/>
      <c r="U294" s="103"/>
    </row>
    <row r="295" spans="1:21" s="9" customFormat="1" ht="12.6" customHeight="1">
      <c r="A295" s="252"/>
      <c r="B295" s="222"/>
      <c r="C295" s="214"/>
      <c r="D295" s="225"/>
      <c r="E295" s="233"/>
      <c r="F295" s="214"/>
      <c r="G295" s="230"/>
      <c r="H295" s="208"/>
      <c r="I295" s="129"/>
      <c r="J295" s="211"/>
      <c r="K295" s="129"/>
      <c r="L295" s="130"/>
      <c r="M295" s="131"/>
      <c r="N295" s="219"/>
      <c r="O295" s="89"/>
      <c r="P295" s="6"/>
      <c r="Q295" s="7"/>
      <c r="R295" s="12"/>
      <c r="S295" s="8"/>
      <c r="U295" s="103"/>
    </row>
    <row r="296" spans="1:21" s="9" customFormat="1" ht="12.6" customHeight="1">
      <c r="A296" s="252"/>
      <c r="B296" s="223"/>
      <c r="C296" s="215"/>
      <c r="D296" s="226"/>
      <c r="E296" s="234"/>
      <c r="F296" s="215"/>
      <c r="G296" s="231"/>
      <c r="H296" s="209"/>
      <c r="I296" s="132"/>
      <c r="J296" s="212"/>
      <c r="K296" s="132"/>
      <c r="L296" s="134"/>
      <c r="M296" s="133"/>
      <c r="N296" s="220"/>
      <c r="O296" s="89"/>
      <c r="P296" s="6"/>
      <c r="Q296" s="7"/>
      <c r="R296" s="12"/>
      <c r="S296" s="8"/>
      <c r="U296" s="103"/>
    </row>
    <row r="297" spans="1:21" s="9" customFormat="1" ht="12.6" customHeight="1">
      <c r="A297" s="252">
        <v>59</v>
      </c>
      <c r="B297" s="221"/>
      <c r="C297" s="213"/>
      <c r="D297" s="224" t="str">
        <f>IF(B297="","",IF(B297=1,DATE(YEAR($E$3),B297,C297),IF(B297=2,DATE(YEAR($E$3),B297,C297),IF(B297=3,DATE(YEAR($E$3),B297,C297),DATE(YEAR($P$3),B297,C297)))))</f>
        <v/>
      </c>
      <c r="E297" s="232" t="str">
        <f>IF(B297="","",TEXT(WEEKDAY(D297),"aaa"))</f>
        <v/>
      </c>
      <c r="F297" s="213"/>
      <c r="G297" s="229" t="str">
        <f>IF(F297="","",IF(F297&lt;100,VLOOKUP(F297,'研修事項 一覧'!$B$65:$D$109,2,FALSE),IF(F297&gt;=100,VLOOKUP(F297,'研修事項 一覧'!$F$65:$H$87,2,FALSE),"再入力")))</f>
        <v/>
      </c>
      <c r="H297" s="207" t="str">
        <f>IF(F297="","",IF(F297&lt;100,VLOOKUP(F297,'研修事項 一覧'!$B$65:$D$109,3,FALSE),IF(F297&gt;=100,VLOOKUP(F297,'研修事項 一覧'!$F$65:$H$87,3,FALSE),"再入力")))</f>
        <v/>
      </c>
      <c r="I297" s="126"/>
      <c r="J297" s="210"/>
      <c r="K297" s="126"/>
      <c r="L297" s="127"/>
      <c r="M297" s="128"/>
      <c r="N297" s="218"/>
      <c r="O297" s="89"/>
      <c r="P297" s="6"/>
      <c r="Q297" s="7"/>
      <c r="R297" s="12"/>
      <c r="S297" s="8"/>
      <c r="U297" s="103"/>
    </row>
    <row r="298" spans="1:21" s="9" customFormat="1" ht="12.6" customHeight="1">
      <c r="A298" s="252"/>
      <c r="B298" s="222"/>
      <c r="C298" s="214"/>
      <c r="D298" s="225"/>
      <c r="E298" s="233"/>
      <c r="F298" s="214"/>
      <c r="G298" s="230"/>
      <c r="H298" s="208"/>
      <c r="I298" s="129"/>
      <c r="J298" s="211"/>
      <c r="K298" s="129"/>
      <c r="L298" s="130"/>
      <c r="M298" s="131"/>
      <c r="N298" s="219"/>
      <c r="O298" s="89"/>
      <c r="P298" s="6"/>
      <c r="Q298" s="7"/>
      <c r="R298" s="12"/>
      <c r="S298" s="8"/>
      <c r="U298" s="103"/>
    </row>
    <row r="299" spans="1:21" s="9" customFormat="1" ht="12.6" customHeight="1">
      <c r="A299" s="252"/>
      <c r="B299" s="222"/>
      <c r="C299" s="214"/>
      <c r="D299" s="225"/>
      <c r="E299" s="233"/>
      <c r="F299" s="214"/>
      <c r="G299" s="230"/>
      <c r="H299" s="208"/>
      <c r="I299" s="129"/>
      <c r="J299" s="211"/>
      <c r="K299" s="129"/>
      <c r="L299" s="130"/>
      <c r="M299" s="131"/>
      <c r="N299" s="219"/>
      <c r="O299" s="89"/>
      <c r="P299" s="6"/>
      <c r="Q299" s="7"/>
      <c r="R299" s="12"/>
      <c r="S299" s="8"/>
      <c r="U299" s="103"/>
    </row>
    <row r="300" spans="1:21" s="9" customFormat="1" ht="12.6" customHeight="1">
      <c r="A300" s="252"/>
      <c r="B300" s="222"/>
      <c r="C300" s="214"/>
      <c r="D300" s="225"/>
      <c r="E300" s="233"/>
      <c r="F300" s="214"/>
      <c r="G300" s="230"/>
      <c r="H300" s="208"/>
      <c r="I300" s="129"/>
      <c r="J300" s="211"/>
      <c r="K300" s="129"/>
      <c r="L300" s="130"/>
      <c r="M300" s="131"/>
      <c r="N300" s="219"/>
      <c r="O300" s="89"/>
      <c r="P300" s="6"/>
      <c r="Q300" s="7"/>
      <c r="R300" s="12"/>
      <c r="S300" s="8"/>
      <c r="U300" s="103"/>
    </row>
    <row r="301" spans="1:21" s="9" customFormat="1" ht="12.6" customHeight="1">
      <c r="A301" s="252"/>
      <c r="B301" s="223"/>
      <c r="C301" s="215"/>
      <c r="D301" s="226"/>
      <c r="E301" s="234"/>
      <c r="F301" s="215"/>
      <c r="G301" s="231"/>
      <c r="H301" s="209"/>
      <c r="I301" s="132"/>
      <c r="J301" s="212"/>
      <c r="K301" s="132"/>
      <c r="L301" s="134"/>
      <c r="M301" s="133"/>
      <c r="N301" s="220"/>
      <c r="O301" s="89"/>
      <c r="P301" s="6"/>
      <c r="Q301" s="7"/>
      <c r="R301" s="12"/>
      <c r="S301" s="8"/>
      <c r="U301" s="103"/>
    </row>
    <row r="302" spans="1:21" s="9" customFormat="1" ht="12.6" customHeight="1">
      <c r="A302" s="252">
        <v>60</v>
      </c>
      <c r="B302" s="221"/>
      <c r="C302" s="213"/>
      <c r="D302" s="224" t="str">
        <f>IF(B302="","",IF(B302=1,DATE(YEAR($E$3),B302,C302),IF(B302=2,DATE(YEAR($E$3),B302,C302),IF(B302=3,DATE(YEAR($E$3),B302,C302),DATE(YEAR($P$3),B302,C302)))))</f>
        <v/>
      </c>
      <c r="E302" s="232" t="str">
        <f>IF(B302="","",TEXT(WEEKDAY(D302),"aaa"))</f>
        <v/>
      </c>
      <c r="F302" s="213"/>
      <c r="G302" s="229" t="str">
        <f>IF(F302="","",IF(F302&lt;100,VLOOKUP(F302,'研修事項 一覧'!$B$65:$D$109,2,FALSE),IF(F302&gt;=100,VLOOKUP(F302,'研修事項 一覧'!$F$65:$H$87,2,FALSE),"再入力")))</f>
        <v/>
      </c>
      <c r="H302" s="207" t="str">
        <f>IF(F302="","",IF(F302&lt;100,VLOOKUP(F302,'研修事項 一覧'!$B$65:$D$109,3,FALSE),IF(F302&gt;=100,VLOOKUP(F302,'研修事項 一覧'!$F$65:$H$87,3,FALSE),"再入力")))</f>
        <v/>
      </c>
      <c r="I302" s="126"/>
      <c r="J302" s="210"/>
      <c r="K302" s="126"/>
      <c r="L302" s="127"/>
      <c r="M302" s="128"/>
      <c r="N302" s="218"/>
      <c r="O302" s="89"/>
      <c r="P302" s="6"/>
      <c r="Q302" s="7"/>
      <c r="R302" s="12"/>
      <c r="S302" s="8"/>
      <c r="U302" s="103"/>
    </row>
    <row r="303" spans="1:21" s="9" customFormat="1" ht="12.6" customHeight="1">
      <c r="A303" s="252"/>
      <c r="B303" s="222"/>
      <c r="C303" s="214"/>
      <c r="D303" s="225"/>
      <c r="E303" s="233"/>
      <c r="F303" s="214"/>
      <c r="G303" s="230"/>
      <c r="H303" s="208"/>
      <c r="I303" s="129"/>
      <c r="J303" s="211"/>
      <c r="K303" s="129"/>
      <c r="L303" s="130"/>
      <c r="M303" s="131"/>
      <c r="N303" s="219"/>
      <c r="O303" s="89"/>
      <c r="P303" s="6"/>
      <c r="Q303" s="7"/>
      <c r="R303" s="12"/>
      <c r="S303" s="8"/>
      <c r="U303" s="103"/>
    </row>
    <row r="304" spans="1:21" s="9" customFormat="1" ht="12.6" customHeight="1">
      <c r="A304" s="252"/>
      <c r="B304" s="222"/>
      <c r="C304" s="214"/>
      <c r="D304" s="225"/>
      <c r="E304" s="233"/>
      <c r="F304" s="214"/>
      <c r="G304" s="230"/>
      <c r="H304" s="208"/>
      <c r="I304" s="129"/>
      <c r="J304" s="211"/>
      <c r="K304" s="129"/>
      <c r="L304" s="130"/>
      <c r="M304" s="131"/>
      <c r="N304" s="219"/>
      <c r="O304" s="89"/>
      <c r="P304" s="6"/>
      <c r="Q304" s="7"/>
      <c r="R304" s="12"/>
      <c r="S304" s="8"/>
      <c r="U304" s="103"/>
    </row>
    <row r="305" spans="1:21" s="9" customFormat="1" ht="12.6" customHeight="1">
      <c r="A305" s="252"/>
      <c r="B305" s="222"/>
      <c r="C305" s="214"/>
      <c r="D305" s="225"/>
      <c r="E305" s="233"/>
      <c r="F305" s="214"/>
      <c r="G305" s="230"/>
      <c r="H305" s="208"/>
      <c r="I305" s="129"/>
      <c r="J305" s="211"/>
      <c r="K305" s="129"/>
      <c r="L305" s="130"/>
      <c r="M305" s="131"/>
      <c r="N305" s="219"/>
      <c r="O305" s="89"/>
      <c r="P305" s="6"/>
      <c r="Q305" s="7"/>
      <c r="R305" s="12"/>
      <c r="S305" s="8"/>
      <c r="U305" s="103"/>
    </row>
    <row r="306" spans="1:21" s="9" customFormat="1" ht="12.6" customHeight="1">
      <c r="A306" s="252"/>
      <c r="B306" s="223"/>
      <c r="C306" s="215"/>
      <c r="D306" s="226"/>
      <c r="E306" s="234"/>
      <c r="F306" s="215"/>
      <c r="G306" s="231"/>
      <c r="H306" s="209"/>
      <c r="I306" s="132"/>
      <c r="J306" s="212"/>
      <c r="K306" s="132"/>
      <c r="L306" s="134"/>
      <c r="M306" s="133"/>
      <c r="N306" s="220"/>
      <c r="O306" s="89"/>
      <c r="P306" s="6"/>
      <c r="Q306" s="7"/>
      <c r="R306" s="12"/>
      <c r="S306" s="8"/>
      <c r="U306" s="103"/>
    </row>
    <row r="307" spans="1:21" s="9" customFormat="1" ht="12.6" customHeight="1">
      <c r="A307" s="252">
        <v>61</v>
      </c>
      <c r="B307" s="221"/>
      <c r="C307" s="213"/>
      <c r="D307" s="224" t="str">
        <f>IF(B307="","",IF(B307=1,DATE(YEAR($E$3),B307,C307),IF(B307=2,DATE(YEAR($E$3),B307,C307),IF(B307=3,DATE(YEAR($E$3),B307,C307),DATE(YEAR($P$3),B307,C307)))))</f>
        <v/>
      </c>
      <c r="E307" s="232" t="str">
        <f>IF(B307="","",TEXT(WEEKDAY(D307),"aaa"))</f>
        <v/>
      </c>
      <c r="F307" s="213"/>
      <c r="G307" s="229" t="str">
        <f>IF(F307="","",IF(F307&lt;100,VLOOKUP(F307,'研修事項 一覧'!$B$65:$D$109,2,FALSE),IF(F307&gt;=100,VLOOKUP(F307,'研修事項 一覧'!$F$65:$H$87,2,FALSE),"再入力")))</f>
        <v/>
      </c>
      <c r="H307" s="207" t="str">
        <f>IF(F307="","",IF(F307&lt;100,VLOOKUP(F307,'研修事項 一覧'!$B$65:$D$109,3,FALSE),IF(F307&gt;=100,VLOOKUP(F307,'研修事項 一覧'!$F$65:$H$87,3,FALSE),"再入力")))</f>
        <v/>
      </c>
      <c r="I307" s="126"/>
      <c r="J307" s="210"/>
      <c r="K307" s="126"/>
      <c r="L307" s="127"/>
      <c r="M307" s="128"/>
      <c r="N307" s="218"/>
      <c r="O307" s="89"/>
      <c r="P307" s="6"/>
      <c r="Q307" s="7"/>
      <c r="R307" s="12"/>
      <c r="S307" s="8"/>
      <c r="U307" s="103"/>
    </row>
    <row r="308" spans="1:21" s="9" customFormat="1" ht="12.6" customHeight="1">
      <c r="A308" s="252"/>
      <c r="B308" s="222"/>
      <c r="C308" s="214"/>
      <c r="D308" s="225"/>
      <c r="E308" s="233"/>
      <c r="F308" s="214"/>
      <c r="G308" s="230"/>
      <c r="H308" s="208"/>
      <c r="I308" s="129"/>
      <c r="J308" s="211"/>
      <c r="K308" s="129"/>
      <c r="L308" s="130"/>
      <c r="M308" s="131"/>
      <c r="N308" s="219"/>
      <c r="O308" s="89"/>
      <c r="P308" s="6"/>
      <c r="Q308" s="7"/>
      <c r="R308" s="12"/>
      <c r="S308" s="8"/>
      <c r="U308" s="103"/>
    </row>
    <row r="309" spans="1:21" s="9" customFormat="1" ht="12.6" customHeight="1">
      <c r="A309" s="252"/>
      <c r="B309" s="222"/>
      <c r="C309" s="214"/>
      <c r="D309" s="225"/>
      <c r="E309" s="233"/>
      <c r="F309" s="214"/>
      <c r="G309" s="230"/>
      <c r="H309" s="208"/>
      <c r="I309" s="129"/>
      <c r="J309" s="211"/>
      <c r="K309" s="129"/>
      <c r="L309" s="130"/>
      <c r="M309" s="131"/>
      <c r="N309" s="219"/>
      <c r="O309" s="89"/>
      <c r="P309" s="6"/>
      <c r="Q309" s="7"/>
      <c r="R309" s="12"/>
      <c r="S309" s="8"/>
      <c r="U309" s="103"/>
    </row>
    <row r="310" spans="1:21" s="9" customFormat="1" ht="12.6" customHeight="1">
      <c r="A310" s="252"/>
      <c r="B310" s="222"/>
      <c r="C310" s="214"/>
      <c r="D310" s="225"/>
      <c r="E310" s="233"/>
      <c r="F310" s="214"/>
      <c r="G310" s="230"/>
      <c r="H310" s="208"/>
      <c r="I310" s="129"/>
      <c r="J310" s="211"/>
      <c r="K310" s="129"/>
      <c r="L310" s="130"/>
      <c r="M310" s="131"/>
      <c r="N310" s="219"/>
      <c r="O310" s="89"/>
      <c r="P310" s="6"/>
      <c r="Q310" s="7"/>
      <c r="R310" s="12"/>
      <c r="S310" s="8"/>
      <c r="U310" s="103"/>
    </row>
    <row r="311" spans="1:21" s="9" customFormat="1" ht="12.6" customHeight="1">
      <c r="A311" s="252"/>
      <c r="B311" s="223"/>
      <c r="C311" s="215"/>
      <c r="D311" s="226"/>
      <c r="E311" s="234"/>
      <c r="F311" s="215"/>
      <c r="G311" s="231"/>
      <c r="H311" s="209"/>
      <c r="I311" s="132"/>
      <c r="J311" s="212"/>
      <c r="K311" s="132"/>
      <c r="L311" s="134"/>
      <c r="M311" s="133"/>
      <c r="N311" s="220"/>
      <c r="O311" s="89"/>
      <c r="P311" s="6"/>
      <c r="Q311" s="7"/>
      <c r="R311" s="12"/>
      <c r="S311" s="8"/>
      <c r="U311" s="103"/>
    </row>
    <row r="312" spans="1:21" s="9" customFormat="1" ht="12.6" customHeight="1">
      <c r="A312" s="252">
        <v>62</v>
      </c>
      <c r="B312" s="221"/>
      <c r="C312" s="213"/>
      <c r="D312" s="224" t="str">
        <f>IF(B312="","",IF(B312=1,DATE(YEAR($E$3),B312,C312),IF(B312=2,DATE(YEAR($E$3),B312,C312),IF(B312=3,DATE(YEAR($E$3),B312,C312),DATE(YEAR($P$3),B312,C312)))))</f>
        <v/>
      </c>
      <c r="E312" s="232" t="str">
        <f>IF(B312="","",TEXT(WEEKDAY(D312),"aaa"))</f>
        <v/>
      </c>
      <c r="F312" s="213"/>
      <c r="G312" s="229" t="str">
        <f>IF(F312="","",IF(F312&lt;100,VLOOKUP(F312,'研修事項 一覧'!$B$65:$D$109,2,FALSE),IF(F312&gt;=100,VLOOKUP(F312,'研修事項 一覧'!$F$65:$H$87,2,FALSE),"再入力")))</f>
        <v/>
      </c>
      <c r="H312" s="207" t="str">
        <f>IF(F312="","",IF(F312&lt;100,VLOOKUP(F312,'研修事項 一覧'!$B$65:$D$109,3,FALSE),IF(F312&gt;=100,VLOOKUP(F312,'研修事項 一覧'!$F$65:$H$87,3,FALSE),"再入力")))</f>
        <v/>
      </c>
      <c r="I312" s="126"/>
      <c r="J312" s="210"/>
      <c r="K312" s="126"/>
      <c r="L312" s="127"/>
      <c r="M312" s="128"/>
      <c r="N312" s="218"/>
      <c r="O312" s="89"/>
      <c r="P312" s="6"/>
      <c r="Q312" s="7"/>
      <c r="R312" s="12"/>
      <c r="S312" s="8"/>
      <c r="U312" s="103"/>
    </row>
    <row r="313" spans="1:21" s="9" customFormat="1" ht="12.6" customHeight="1">
      <c r="A313" s="252"/>
      <c r="B313" s="222"/>
      <c r="C313" s="214"/>
      <c r="D313" s="225"/>
      <c r="E313" s="233"/>
      <c r="F313" s="214"/>
      <c r="G313" s="230"/>
      <c r="H313" s="208"/>
      <c r="I313" s="129"/>
      <c r="J313" s="211"/>
      <c r="K313" s="129"/>
      <c r="L313" s="130"/>
      <c r="M313" s="131"/>
      <c r="N313" s="219"/>
      <c r="O313" s="89"/>
      <c r="P313" s="6"/>
      <c r="Q313" s="7"/>
      <c r="R313" s="12"/>
      <c r="S313" s="8"/>
      <c r="U313" s="103"/>
    </row>
    <row r="314" spans="1:21" s="9" customFormat="1" ht="12.6" customHeight="1">
      <c r="A314" s="252"/>
      <c r="B314" s="222"/>
      <c r="C314" s="214"/>
      <c r="D314" s="225"/>
      <c r="E314" s="233"/>
      <c r="F314" s="214"/>
      <c r="G314" s="230"/>
      <c r="H314" s="208"/>
      <c r="I314" s="129"/>
      <c r="J314" s="211"/>
      <c r="K314" s="129"/>
      <c r="L314" s="130"/>
      <c r="M314" s="131"/>
      <c r="N314" s="219"/>
      <c r="O314" s="89"/>
      <c r="P314" s="6"/>
      <c r="Q314" s="7"/>
      <c r="R314" s="12"/>
      <c r="S314" s="8"/>
      <c r="U314" s="103"/>
    </row>
    <row r="315" spans="1:21" s="9" customFormat="1" ht="12.6" customHeight="1">
      <c r="A315" s="252"/>
      <c r="B315" s="222"/>
      <c r="C315" s="214"/>
      <c r="D315" s="225"/>
      <c r="E315" s="233"/>
      <c r="F315" s="214"/>
      <c r="G315" s="230"/>
      <c r="H315" s="208"/>
      <c r="I315" s="129"/>
      <c r="J315" s="211"/>
      <c r="K315" s="129"/>
      <c r="L315" s="130"/>
      <c r="M315" s="131"/>
      <c r="N315" s="219"/>
      <c r="O315" s="89"/>
      <c r="P315" s="6"/>
      <c r="Q315" s="7"/>
      <c r="R315" s="12"/>
      <c r="S315" s="8"/>
      <c r="U315" s="103"/>
    </row>
    <row r="316" spans="1:21" s="9" customFormat="1" ht="12.6" customHeight="1">
      <c r="A316" s="252"/>
      <c r="B316" s="223"/>
      <c r="C316" s="215"/>
      <c r="D316" s="226"/>
      <c r="E316" s="234"/>
      <c r="F316" s="215"/>
      <c r="G316" s="231"/>
      <c r="H316" s="209"/>
      <c r="I316" s="132"/>
      <c r="J316" s="212"/>
      <c r="K316" s="132"/>
      <c r="L316" s="134"/>
      <c r="M316" s="133"/>
      <c r="N316" s="220"/>
      <c r="O316" s="89"/>
      <c r="P316" s="6"/>
      <c r="Q316" s="7"/>
      <c r="R316" s="12"/>
      <c r="S316" s="8"/>
      <c r="U316" s="103"/>
    </row>
    <row r="317" spans="1:21" s="9" customFormat="1" ht="12.6" customHeight="1">
      <c r="A317" s="252">
        <v>63</v>
      </c>
      <c r="B317" s="221"/>
      <c r="C317" s="213"/>
      <c r="D317" s="224" t="str">
        <f>IF(B317="","",IF(B317=1,DATE(YEAR($E$3),B317,C317),IF(B317=2,DATE(YEAR($E$3),B317,C317),IF(B317=3,DATE(YEAR($E$3),B317,C317),DATE(YEAR($P$3),B317,C317)))))</f>
        <v/>
      </c>
      <c r="E317" s="232" t="str">
        <f>IF(B317="","",TEXT(WEEKDAY(D317),"aaa"))</f>
        <v/>
      </c>
      <c r="F317" s="213"/>
      <c r="G317" s="229" t="str">
        <f>IF(F317="","",IF(F317&lt;100,VLOOKUP(F317,'研修事項 一覧'!$B$65:$D$109,2,FALSE),IF(F317&gt;=100,VLOOKUP(F317,'研修事項 一覧'!$F$65:$H$87,2,FALSE),"再入力")))</f>
        <v/>
      </c>
      <c r="H317" s="207" t="str">
        <f>IF(F317="","",IF(F317&lt;100,VLOOKUP(F317,'研修事項 一覧'!$B$65:$D$109,3,FALSE),IF(F317&gt;=100,VLOOKUP(F317,'研修事項 一覧'!$F$65:$H$87,3,FALSE),"再入力")))</f>
        <v/>
      </c>
      <c r="I317" s="126"/>
      <c r="J317" s="210"/>
      <c r="K317" s="126"/>
      <c r="L317" s="127"/>
      <c r="M317" s="128"/>
      <c r="N317" s="218"/>
      <c r="O317" s="89"/>
      <c r="P317" s="6"/>
      <c r="Q317" s="7"/>
      <c r="R317" s="12"/>
      <c r="S317" s="8"/>
      <c r="U317" s="103"/>
    </row>
    <row r="318" spans="1:21" s="9" customFormat="1" ht="12.6" customHeight="1">
      <c r="A318" s="252"/>
      <c r="B318" s="222"/>
      <c r="C318" s="214"/>
      <c r="D318" s="225"/>
      <c r="E318" s="233"/>
      <c r="F318" s="214"/>
      <c r="G318" s="230"/>
      <c r="H318" s="208"/>
      <c r="I318" s="129"/>
      <c r="J318" s="211"/>
      <c r="K318" s="129"/>
      <c r="L318" s="130"/>
      <c r="M318" s="131"/>
      <c r="N318" s="219"/>
      <c r="O318" s="89"/>
      <c r="P318" s="6"/>
      <c r="Q318" s="7"/>
      <c r="R318" s="12"/>
      <c r="S318" s="8"/>
      <c r="U318" s="103"/>
    </row>
    <row r="319" spans="1:21" s="9" customFormat="1" ht="12.6" customHeight="1">
      <c r="A319" s="252"/>
      <c r="B319" s="222"/>
      <c r="C319" s="214"/>
      <c r="D319" s="225"/>
      <c r="E319" s="233"/>
      <c r="F319" s="214"/>
      <c r="G319" s="230"/>
      <c r="H319" s="208"/>
      <c r="I319" s="129"/>
      <c r="J319" s="211"/>
      <c r="K319" s="129"/>
      <c r="L319" s="130"/>
      <c r="M319" s="131"/>
      <c r="N319" s="219"/>
      <c r="O319" s="89"/>
      <c r="P319" s="6"/>
      <c r="Q319" s="7"/>
      <c r="R319" s="12"/>
      <c r="S319" s="8"/>
      <c r="U319" s="103"/>
    </row>
    <row r="320" spans="1:21" s="9" customFormat="1" ht="12.6" customHeight="1">
      <c r="A320" s="252"/>
      <c r="B320" s="222"/>
      <c r="C320" s="214"/>
      <c r="D320" s="225"/>
      <c r="E320" s="233"/>
      <c r="F320" s="214"/>
      <c r="G320" s="230"/>
      <c r="H320" s="208"/>
      <c r="I320" s="129"/>
      <c r="J320" s="211"/>
      <c r="K320" s="129"/>
      <c r="L320" s="130"/>
      <c r="M320" s="131"/>
      <c r="N320" s="219"/>
      <c r="O320" s="89"/>
      <c r="P320" s="6"/>
      <c r="Q320" s="7"/>
      <c r="R320" s="12"/>
      <c r="S320" s="8"/>
      <c r="U320" s="103"/>
    </row>
    <row r="321" spans="1:21" s="9" customFormat="1" ht="12.6" customHeight="1">
      <c r="A321" s="252"/>
      <c r="B321" s="223"/>
      <c r="C321" s="215"/>
      <c r="D321" s="226"/>
      <c r="E321" s="234"/>
      <c r="F321" s="215"/>
      <c r="G321" s="231"/>
      <c r="H321" s="209"/>
      <c r="I321" s="132"/>
      <c r="J321" s="212"/>
      <c r="K321" s="132"/>
      <c r="L321" s="134"/>
      <c r="M321" s="133"/>
      <c r="N321" s="220"/>
      <c r="O321" s="89"/>
      <c r="P321" s="6"/>
      <c r="Q321" s="7"/>
      <c r="R321" s="12"/>
      <c r="S321" s="8"/>
      <c r="U321" s="103"/>
    </row>
    <row r="322" spans="1:21" s="9" customFormat="1" ht="12.6" customHeight="1">
      <c r="A322" s="252">
        <v>64</v>
      </c>
      <c r="B322" s="221"/>
      <c r="C322" s="213"/>
      <c r="D322" s="224" t="str">
        <f>IF(B322="","",IF(B322=1,DATE(YEAR($E$3),B322,C322),IF(B322=2,DATE(YEAR($E$3),B322,C322),IF(B322=3,DATE(YEAR($E$3),B322,C322),DATE(YEAR($P$3),B322,C322)))))</f>
        <v/>
      </c>
      <c r="E322" s="232" t="str">
        <f>IF(B322="","",TEXT(WEEKDAY(D322),"aaa"))</f>
        <v/>
      </c>
      <c r="F322" s="213"/>
      <c r="G322" s="229" t="str">
        <f>IF(F322="","",IF(F322&lt;100,VLOOKUP(F322,'研修事項 一覧'!$B$65:$D$109,2,FALSE),IF(F322&gt;=100,VLOOKUP(F322,'研修事項 一覧'!$F$65:$H$87,2,FALSE),"再入力")))</f>
        <v/>
      </c>
      <c r="H322" s="207" t="str">
        <f>IF(F322="","",IF(F322&lt;100,VLOOKUP(F322,'研修事項 一覧'!$B$65:$D$109,3,FALSE),IF(F322&gt;=100,VLOOKUP(F322,'研修事項 一覧'!$F$65:$H$87,3,FALSE),"再入力")))</f>
        <v/>
      </c>
      <c r="I322" s="126"/>
      <c r="J322" s="210"/>
      <c r="K322" s="126"/>
      <c r="L322" s="127"/>
      <c r="M322" s="128"/>
      <c r="N322" s="218"/>
      <c r="O322" s="89"/>
      <c r="P322" s="6"/>
      <c r="Q322" s="7"/>
      <c r="R322" s="12"/>
      <c r="S322" s="8"/>
      <c r="U322" s="103"/>
    </row>
    <row r="323" spans="1:21" s="9" customFormat="1" ht="12.6" customHeight="1">
      <c r="A323" s="252"/>
      <c r="B323" s="222"/>
      <c r="C323" s="214"/>
      <c r="D323" s="225"/>
      <c r="E323" s="233"/>
      <c r="F323" s="214"/>
      <c r="G323" s="230"/>
      <c r="H323" s="208"/>
      <c r="I323" s="129"/>
      <c r="J323" s="211"/>
      <c r="K323" s="129"/>
      <c r="L323" s="130"/>
      <c r="M323" s="131"/>
      <c r="N323" s="219"/>
      <c r="O323" s="89"/>
      <c r="P323" s="6"/>
      <c r="Q323" s="7"/>
      <c r="R323" s="12"/>
      <c r="S323" s="8"/>
      <c r="U323" s="103"/>
    </row>
    <row r="324" spans="1:21" s="9" customFormat="1" ht="12.6" customHeight="1">
      <c r="A324" s="252"/>
      <c r="B324" s="222"/>
      <c r="C324" s="214"/>
      <c r="D324" s="225"/>
      <c r="E324" s="233"/>
      <c r="F324" s="214"/>
      <c r="G324" s="230"/>
      <c r="H324" s="208"/>
      <c r="I324" s="129"/>
      <c r="J324" s="211"/>
      <c r="K324" s="129"/>
      <c r="L324" s="130"/>
      <c r="M324" s="131"/>
      <c r="N324" s="219"/>
      <c r="O324" s="89"/>
      <c r="P324" s="6"/>
      <c r="Q324" s="7"/>
      <c r="R324" s="12"/>
      <c r="S324" s="8"/>
      <c r="U324" s="103"/>
    </row>
    <row r="325" spans="1:21" s="9" customFormat="1" ht="12.6" customHeight="1">
      <c r="A325" s="252"/>
      <c r="B325" s="222"/>
      <c r="C325" s="214"/>
      <c r="D325" s="225"/>
      <c r="E325" s="233"/>
      <c r="F325" s="214"/>
      <c r="G325" s="230"/>
      <c r="H325" s="208"/>
      <c r="I325" s="129"/>
      <c r="J325" s="211"/>
      <c r="K325" s="129"/>
      <c r="L325" s="130"/>
      <c r="M325" s="131"/>
      <c r="N325" s="219"/>
      <c r="O325" s="89"/>
      <c r="P325" s="6"/>
      <c r="Q325" s="7"/>
      <c r="R325" s="12"/>
      <c r="S325" s="8"/>
      <c r="U325" s="103"/>
    </row>
    <row r="326" spans="1:21" s="9" customFormat="1" ht="12.6" customHeight="1">
      <c r="A326" s="252"/>
      <c r="B326" s="223"/>
      <c r="C326" s="215"/>
      <c r="D326" s="226"/>
      <c r="E326" s="234"/>
      <c r="F326" s="215"/>
      <c r="G326" s="231"/>
      <c r="H326" s="209"/>
      <c r="I326" s="132"/>
      <c r="J326" s="212"/>
      <c r="K326" s="132"/>
      <c r="L326" s="134"/>
      <c r="M326" s="133"/>
      <c r="N326" s="220"/>
      <c r="O326" s="89"/>
      <c r="P326" s="6"/>
      <c r="Q326" s="7"/>
      <c r="R326" s="12"/>
      <c r="S326" s="8"/>
      <c r="U326" s="103"/>
    </row>
    <row r="327" spans="1:21" s="9" customFormat="1" ht="12.6" customHeight="1">
      <c r="A327" s="252">
        <v>65</v>
      </c>
      <c r="B327" s="221"/>
      <c r="C327" s="213"/>
      <c r="D327" s="224" t="str">
        <f>IF(B327="","",IF(B327=1,DATE(YEAR($E$3),B327,C327),IF(B327=2,DATE(YEAR($E$3),B327,C327),IF(B327=3,DATE(YEAR($E$3),B327,C327),DATE(YEAR($P$3),B327,C327)))))</f>
        <v/>
      </c>
      <c r="E327" s="232" t="str">
        <f>IF(B327="","",TEXT(WEEKDAY(D327),"aaa"))</f>
        <v/>
      </c>
      <c r="F327" s="213"/>
      <c r="G327" s="229" t="str">
        <f>IF(F327="","",IF(F327&lt;100,VLOOKUP(F327,'研修事項 一覧'!$B$65:$D$109,2,FALSE),IF(F327&gt;=100,VLOOKUP(F327,'研修事項 一覧'!$F$65:$H$87,2,FALSE),"再入力")))</f>
        <v/>
      </c>
      <c r="H327" s="207" t="str">
        <f>IF(F327="","",IF(F327&lt;100,VLOOKUP(F327,'研修事項 一覧'!$B$65:$D$109,3,FALSE),IF(F327&gt;=100,VLOOKUP(F327,'研修事項 一覧'!$F$65:$H$87,3,FALSE),"再入力")))</f>
        <v/>
      </c>
      <c r="I327" s="126"/>
      <c r="J327" s="210"/>
      <c r="K327" s="126"/>
      <c r="L327" s="127"/>
      <c r="M327" s="128"/>
      <c r="N327" s="218"/>
      <c r="O327" s="89"/>
      <c r="P327" s="6"/>
      <c r="Q327" s="7"/>
      <c r="R327" s="12"/>
      <c r="S327" s="8"/>
      <c r="U327" s="103"/>
    </row>
    <row r="328" spans="1:21" s="9" customFormat="1" ht="12.6" customHeight="1">
      <c r="A328" s="252"/>
      <c r="B328" s="222"/>
      <c r="C328" s="214"/>
      <c r="D328" s="225"/>
      <c r="E328" s="233"/>
      <c r="F328" s="214"/>
      <c r="G328" s="230"/>
      <c r="H328" s="208"/>
      <c r="I328" s="129"/>
      <c r="J328" s="211"/>
      <c r="K328" s="129"/>
      <c r="L328" s="130"/>
      <c r="M328" s="131"/>
      <c r="N328" s="219"/>
      <c r="O328" s="89"/>
      <c r="P328" s="6"/>
      <c r="Q328" s="7"/>
      <c r="R328" s="12"/>
      <c r="S328" s="8"/>
      <c r="U328" s="103"/>
    </row>
    <row r="329" spans="1:21" s="9" customFormat="1" ht="12.6" customHeight="1">
      <c r="A329" s="252"/>
      <c r="B329" s="222"/>
      <c r="C329" s="214"/>
      <c r="D329" s="225"/>
      <c r="E329" s="233"/>
      <c r="F329" s="214"/>
      <c r="G329" s="230"/>
      <c r="H329" s="208"/>
      <c r="I329" s="129"/>
      <c r="J329" s="211"/>
      <c r="K329" s="129"/>
      <c r="L329" s="130"/>
      <c r="M329" s="131"/>
      <c r="N329" s="219"/>
      <c r="O329" s="89"/>
      <c r="P329" s="6"/>
      <c r="Q329" s="7"/>
      <c r="R329" s="12"/>
      <c r="S329" s="8"/>
      <c r="U329" s="103"/>
    </row>
    <row r="330" spans="1:21" s="9" customFormat="1" ht="12.6" customHeight="1">
      <c r="A330" s="252"/>
      <c r="B330" s="222"/>
      <c r="C330" s="214"/>
      <c r="D330" s="225"/>
      <c r="E330" s="233"/>
      <c r="F330" s="214"/>
      <c r="G330" s="230"/>
      <c r="H330" s="208"/>
      <c r="I330" s="129"/>
      <c r="J330" s="211"/>
      <c r="K330" s="129"/>
      <c r="L330" s="130"/>
      <c r="M330" s="131"/>
      <c r="N330" s="219"/>
      <c r="O330" s="89"/>
      <c r="P330" s="6"/>
      <c r="Q330" s="7"/>
      <c r="R330" s="12"/>
      <c r="S330" s="8"/>
      <c r="U330" s="103"/>
    </row>
    <row r="331" spans="1:21" s="9" customFormat="1" ht="12.6" customHeight="1">
      <c r="A331" s="252"/>
      <c r="B331" s="223"/>
      <c r="C331" s="215"/>
      <c r="D331" s="226"/>
      <c r="E331" s="234"/>
      <c r="F331" s="215"/>
      <c r="G331" s="231"/>
      <c r="H331" s="209"/>
      <c r="I331" s="132"/>
      <c r="J331" s="212"/>
      <c r="K331" s="132"/>
      <c r="L331" s="134"/>
      <c r="M331" s="133"/>
      <c r="N331" s="220"/>
      <c r="O331" s="89"/>
      <c r="P331" s="6"/>
      <c r="Q331" s="7"/>
      <c r="R331" s="12"/>
      <c r="S331" s="8"/>
      <c r="U331" s="103"/>
    </row>
    <row r="332" spans="1:21" s="9" customFormat="1" ht="12.6" customHeight="1">
      <c r="A332" s="252">
        <v>66</v>
      </c>
      <c r="B332" s="221"/>
      <c r="C332" s="213"/>
      <c r="D332" s="224" t="str">
        <f>IF(B332="","",IF(B332=1,DATE(YEAR($E$3),B332,C332),IF(B332=2,DATE(YEAR($E$3),B332,C332),IF(B332=3,DATE(YEAR($E$3),B332,C332),DATE(YEAR($P$3),B332,C332)))))</f>
        <v/>
      </c>
      <c r="E332" s="232" t="str">
        <f>IF(B332="","",TEXT(WEEKDAY(D332),"aaa"))</f>
        <v/>
      </c>
      <c r="F332" s="213"/>
      <c r="G332" s="229" t="str">
        <f>IF(F332="","",IF(F332&lt;100,VLOOKUP(F332,'研修事項 一覧'!$B$65:$D$109,2,FALSE),IF(F332&gt;=100,VLOOKUP(F332,'研修事項 一覧'!$F$65:$H$87,2,FALSE),"再入力")))</f>
        <v/>
      </c>
      <c r="H332" s="207" t="str">
        <f>IF(F332="","",IF(F332&lt;100,VLOOKUP(F332,'研修事項 一覧'!$B$65:$D$109,3,FALSE),IF(F332&gt;=100,VLOOKUP(F332,'研修事項 一覧'!$F$65:$H$87,3,FALSE),"再入力")))</f>
        <v/>
      </c>
      <c r="I332" s="126"/>
      <c r="J332" s="210"/>
      <c r="K332" s="126"/>
      <c r="L332" s="127"/>
      <c r="M332" s="128"/>
      <c r="N332" s="218"/>
      <c r="O332" s="89"/>
      <c r="P332" s="6"/>
      <c r="Q332" s="7"/>
      <c r="R332" s="12"/>
      <c r="S332" s="8"/>
      <c r="U332" s="103"/>
    </row>
    <row r="333" spans="1:21" s="9" customFormat="1" ht="12.6" customHeight="1">
      <c r="A333" s="252"/>
      <c r="B333" s="222"/>
      <c r="C333" s="214"/>
      <c r="D333" s="225"/>
      <c r="E333" s="233"/>
      <c r="F333" s="214"/>
      <c r="G333" s="230"/>
      <c r="H333" s="208"/>
      <c r="I333" s="129"/>
      <c r="J333" s="211"/>
      <c r="K333" s="129"/>
      <c r="L333" s="130"/>
      <c r="M333" s="131"/>
      <c r="N333" s="219"/>
      <c r="O333" s="89"/>
      <c r="P333" s="6"/>
      <c r="Q333" s="7"/>
      <c r="R333" s="12"/>
      <c r="S333" s="8"/>
      <c r="U333" s="103"/>
    </row>
    <row r="334" spans="1:21" s="9" customFormat="1" ht="12.6" customHeight="1">
      <c r="A334" s="252"/>
      <c r="B334" s="222"/>
      <c r="C334" s="214"/>
      <c r="D334" s="225"/>
      <c r="E334" s="233"/>
      <c r="F334" s="214"/>
      <c r="G334" s="230"/>
      <c r="H334" s="208"/>
      <c r="I334" s="129"/>
      <c r="J334" s="211"/>
      <c r="K334" s="129"/>
      <c r="L334" s="130"/>
      <c r="M334" s="131"/>
      <c r="N334" s="219"/>
      <c r="O334" s="89"/>
      <c r="P334" s="6"/>
      <c r="Q334" s="7"/>
      <c r="R334" s="12"/>
      <c r="S334" s="8"/>
      <c r="U334" s="103"/>
    </row>
    <row r="335" spans="1:21" s="9" customFormat="1" ht="12.6" customHeight="1">
      <c r="A335" s="252"/>
      <c r="B335" s="222"/>
      <c r="C335" s="214"/>
      <c r="D335" s="225"/>
      <c r="E335" s="233"/>
      <c r="F335" s="214"/>
      <c r="G335" s="230"/>
      <c r="H335" s="208"/>
      <c r="I335" s="129"/>
      <c r="J335" s="211"/>
      <c r="K335" s="129"/>
      <c r="L335" s="130"/>
      <c r="M335" s="131"/>
      <c r="N335" s="219"/>
      <c r="O335" s="89"/>
      <c r="P335" s="6"/>
      <c r="Q335" s="7"/>
      <c r="R335" s="12"/>
      <c r="S335" s="8"/>
      <c r="U335" s="103"/>
    </row>
    <row r="336" spans="1:21" s="9" customFormat="1" ht="12.6" customHeight="1">
      <c r="A336" s="252"/>
      <c r="B336" s="223"/>
      <c r="C336" s="215"/>
      <c r="D336" s="226"/>
      <c r="E336" s="234"/>
      <c r="F336" s="215"/>
      <c r="G336" s="231"/>
      <c r="H336" s="209"/>
      <c r="I336" s="132"/>
      <c r="J336" s="212"/>
      <c r="K336" s="132"/>
      <c r="L336" s="134"/>
      <c r="M336" s="133"/>
      <c r="N336" s="220"/>
      <c r="O336" s="89"/>
      <c r="P336" s="6"/>
      <c r="Q336" s="7"/>
      <c r="R336" s="12"/>
      <c r="S336" s="8"/>
      <c r="U336" s="103"/>
    </row>
    <row r="337" spans="1:21" s="9" customFormat="1" ht="12.6" customHeight="1">
      <c r="A337" s="252">
        <v>67</v>
      </c>
      <c r="B337" s="221"/>
      <c r="C337" s="213"/>
      <c r="D337" s="224" t="str">
        <f>IF(B337="","",IF(B337=1,DATE(YEAR($E$3),B337,C337),IF(B337=2,DATE(YEAR($E$3),B337,C337),IF(B337=3,DATE(YEAR($E$3),B337,C337),DATE(YEAR($P$3),B337,C337)))))</f>
        <v/>
      </c>
      <c r="E337" s="232" t="str">
        <f>IF(B337="","",TEXT(WEEKDAY(D337),"aaa"))</f>
        <v/>
      </c>
      <c r="F337" s="213"/>
      <c r="G337" s="229" t="str">
        <f>IF(F337="","",IF(F337&lt;100,VLOOKUP(F337,'研修事項 一覧'!$B$65:$D$109,2,FALSE),IF(F337&gt;=100,VLOOKUP(F337,'研修事項 一覧'!$F$65:$H$87,2,FALSE),"再入力")))</f>
        <v/>
      </c>
      <c r="H337" s="207" t="str">
        <f>IF(F337="","",IF(F337&lt;100,VLOOKUP(F337,'研修事項 一覧'!$B$65:$D$109,3,FALSE),IF(F337&gt;=100,VLOOKUP(F337,'研修事項 一覧'!$F$65:$H$87,3,FALSE),"再入力")))</f>
        <v/>
      </c>
      <c r="I337" s="126"/>
      <c r="J337" s="210"/>
      <c r="K337" s="126"/>
      <c r="L337" s="127"/>
      <c r="M337" s="128"/>
      <c r="N337" s="218"/>
      <c r="O337" s="89"/>
      <c r="P337" s="6"/>
      <c r="Q337" s="7"/>
      <c r="R337" s="12"/>
      <c r="S337" s="8"/>
      <c r="U337" s="103"/>
    </row>
    <row r="338" spans="1:21" s="9" customFormat="1" ht="12.6" customHeight="1">
      <c r="A338" s="252"/>
      <c r="B338" s="222"/>
      <c r="C338" s="214"/>
      <c r="D338" s="225"/>
      <c r="E338" s="233"/>
      <c r="F338" s="214"/>
      <c r="G338" s="230"/>
      <c r="H338" s="208"/>
      <c r="I338" s="129"/>
      <c r="J338" s="211"/>
      <c r="K338" s="129"/>
      <c r="L338" s="130"/>
      <c r="M338" s="131"/>
      <c r="N338" s="219"/>
      <c r="O338" s="89"/>
      <c r="P338" s="6"/>
      <c r="Q338" s="7"/>
      <c r="R338" s="12"/>
      <c r="S338" s="8"/>
      <c r="U338" s="103"/>
    </row>
    <row r="339" spans="1:21" s="9" customFormat="1" ht="12.6" customHeight="1">
      <c r="A339" s="252"/>
      <c r="B339" s="222"/>
      <c r="C339" s="214"/>
      <c r="D339" s="225"/>
      <c r="E339" s="233"/>
      <c r="F339" s="214"/>
      <c r="G339" s="230"/>
      <c r="H339" s="208"/>
      <c r="I339" s="129"/>
      <c r="J339" s="211"/>
      <c r="K339" s="129"/>
      <c r="L339" s="130"/>
      <c r="M339" s="131"/>
      <c r="N339" s="219"/>
      <c r="O339" s="89"/>
      <c r="P339" s="6"/>
      <c r="Q339" s="7"/>
      <c r="R339" s="12"/>
      <c r="S339" s="8"/>
      <c r="U339" s="103"/>
    </row>
    <row r="340" spans="1:21" s="9" customFormat="1" ht="12.6" customHeight="1">
      <c r="A340" s="252"/>
      <c r="B340" s="222"/>
      <c r="C340" s="214"/>
      <c r="D340" s="225"/>
      <c r="E340" s="233"/>
      <c r="F340" s="214"/>
      <c r="G340" s="230"/>
      <c r="H340" s="208"/>
      <c r="I340" s="129"/>
      <c r="J340" s="211"/>
      <c r="K340" s="129"/>
      <c r="L340" s="130"/>
      <c r="M340" s="131"/>
      <c r="N340" s="219"/>
      <c r="O340" s="89"/>
      <c r="P340" s="6"/>
      <c r="Q340" s="7"/>
      <c r="R340" s="12"/>
      <c r="S340" s="8"/>
      <c r="U340" s="103"/>
    </row>
    <row r="341" spans="1:21" s="9" customFormat="1" ht="12.6" customHeight="1">
      <c r="A341" s="252"/>
      <c r="B341" s="223"/>
      <c r="C341" s="215"/>
      <c r="D341" s="226"/>
      <c r="E341" s="234"/>
      <c r="F341" s="215"/>
      <c r="G341" s="231"/>
      <c r="H341" s="209"/>
      <c r="I341" s="132"/>
      <c r="J341" s="212"/>
      <c r="K341" s="132"/>
      <c r="L341" s="134"/>
      <c r="M341" s="133"/>
      <c r="N341" s="220"/>
      <c r="O341" s="89"/>
      <c r="P341" s="6"/>
      <c r="Q341" s="7"/>
      <c r="R341" s="12"/>
      <c r="S341" s="8"/>
      <c r="U341" s="103"/>
    </row>
    <row r="342" spans="1:21" s="9" customFormat="1" ht="12.6" customHeight="1">
      <c r="A342" s="252">
        <v>68</v>
      </c>
      <c r="B342" s="221"/>
      <c r="C342" s="213"/>
      <c r="D342" s="224" t="str">
        <f>IF(B342="","",IF(B342=1,DATE(YEAR($E$3),B342,C342),IF(B342=2,DATE(YEAR($E$3),B342,C342),IF(B342=3,DATE(YEAR($E$3),B342,C342),DATE(YEAR($P$3),B342,C342)))))</f>
        <v/>
      </c>
      <c r="E342" s="232" t="str">
        <f>IF(B342="","",TEXT(WEEKDAY(D342),"aaa"))</f>
        <v/>
      </c>
      <c r="F342" s="213"/>
      <c r="G342" s="229" t="str">
        <f>IF(F342="","",IF(F342&lt;100,VLOOKUP(F342,'研修事項 一覧'!$B$65:$D$109,2,FALSE),IF(F342&gt;=100,VLOOKUP(F342,'研修事項 一覧'!$F$65:$H$87,2,FALSE),"再入力")))</f>
        <v/>
      </c>
      <c r="H342" s="207" t="str">
        <f>IF(F342="","",IF(F342&lt;100,VLOOKUP(F342,'研修事項 一覧'!$B$65:$D$109,3,FALSE),IF(F342&gt;=100,VLOOKUP(F342,'研修事項 一覧'!$F$65:$H$87,3,FALSE),"再入力")))</f>
        <v/>
      </c>
      <c r="I342" s="126"/>
      <c r="J342" s="210"/>
      <c r="K342" s="126"/>
      <c r="L342" s="127"/>
      <c r="M342" s="128"/>
      <c r="N342" s="218"/>
      <c r="O342" s="89"/>
      <c r="P342" s="6"/>
      <c r="Q342" s="7"/>
      <c r="R342" s="12"/>
      <c r="S342" s="8"/>
      <c r="U342" s="103"/>
    </row>
    <row r="343" spans="1:21" s="9" customFormat="1" ht="12.6" customHeight="1">
      <c r="A343" s="252"/>
      <c r="B343" s="222"/>
      <c r="C343" s="214"/>
      <c r="D343" s="225"/>
      <c r="E343" s="233"/>
      <c r="F343" s="214"/>
      <c r="G343" s="230"/>
      <c r="H343" s="208"/>
      <c r="I343" s="129"/>
      <c r="J343" s="211"/>
      <c r="K343" s="129"/>
      <c r="L343" s="130"/>
      <c r="M343" s="131"/>
      <c r="N343" s="219"/>
      <c r="O343" s="89"/>
      <c r="P343" s="6"/>
      <c r="Q343" s="7"/>
      <c r="R343" s="12"/>
      <c r="S343" s="8"/>
      <c r="U343" s="103"/>
    </row>
    <row r="344" spans="1:21" s="9" customFormat="1" ht="12.6" customHeight="1">
      <c r="A344" s="252"/>
      <c r="B344" s="222"/>
      <c r="C344" s="214"/>
      <c r="D344" s="225"/>
      <c r="E344" s="233"/>
      <c r="F344" s="214"/>
      <c r="G344" s="230"/>
      <c r="H344" s="208"/>
      <c r="I344" s="129"/>
      <c r="J344" s="211"/>
      <c r="K344" s="129"/>
      <c r="L344" s="130"/>
      <c r="M344" s="131"/>
      <c r="N344" s="219"/>
      <c r="O344" s="89"/>
      <c r="P344" s="6"/>
      <c r="Q344" s="7"/>
      <c r="R344" s="12"/>
      <c r="S344" s="8"/>
      <c r="U344" s="103"/>
    </row>
    <row r="345" spans="1:21" s="9" customFormat="1" ht="12.6" customHeight="1">
      <c r="A345" s="252"/>
      <c r="B345" s="222"/>
      <c r="C345" s="214"/>
      <c r="D345" s="225"/>
      <c r="E345" s="233"/>
      <c r="F345" s="214"/>
      <c r="G345" s="230"/>
      <c r="H345" s="208"/>
      <c r="I345" s="129"/>
      <c r="J345" s="211"/>
      <c r="K345" s="129"/>
      <c r="L345" s="130"/>
      <c r="M345" s="131"/>
      <c r="N345" s="219"/>
      <c r="O345" s="89"/>
      <c r="P345" s="6"/>
      <c r="Q345" s="7"/>
      <c r="R345" s="12"/>
      <c r="S345" s="8"/>
      <c r="U345" s="103"/>
    </row>
    <row r="346" spans="1:21" s="9" customFormat="1" ht="12.6" customHeight="1">
      <c r="A346" s="252"/>
      <c r="B346" s="223"/>
      <c r="C346" s="215"/>
      <c r="D346" s="226"/>
      <c r="E346" s="234"/>
      <c r="F346" s="215"/>
      <c r="G346" s="231"/>
      <c r="H346" s="209"/>
      <c r="I346" s="132"/>
      <c r="J346" s="212"/>
      <c r="K346" s="132"/>
      <c r="L346" s="134"/>
      <c r="M346" s="133"/>
      <c r="N346" s="220"/>
      <c r="O346" s="89"/>
      <c r="P346" s="6"/>
      <c r="Q346" s="7"/>
      <c r="R346" s="12"/>
      <c r="S346" s="8"/>
      <c r="U346" s="103"/>
    </row>
    <row r="347" spans="1:21" s="9" customFormat="1" ht="12.6" customHeight="1">
      <c r="A347" s="252">
        <v>69</v>
      </c>
      <c r="B347" s="221"/>
      <c r="C347" s="213"/>
      <c r="D347" s="224" t="str">
        <f>IF(B347="","",IF(B347=1,DATE(YEAR($E$3),B347,C347),IF(B347=2,DATE(YEAR($E$3),B347,C347),IF(B347=3,DATE(YEAR($E$3),B347,C347),DATE(YEAR($P$3),B347,C347)))))</f>
        <v/>
      </c>
      <c r="E347" s="232" t="str">
        <f>IF(B347="","",TEXT(WEEKDAY(D347),"aaa"))</f>
        <v/>
      </c>
      <c r="F347" s="213"/>
      <c r="G347" s="229" t="str">
        <f>IF(F347="","",IF(F347&lt;100,VLOOKUP(F347,'研修事項 一覧'!$B$65:$D$109,2,FALSE),IF(F347&gt;=100,VLOOKUP(F347,'研修事項 一覧'!$F$65:$H$87,2,FALSE),"再入力")))</f>
        <v/>
      </c>
      <c r="H347" s="207" t="str">
        <f>IF(F347="","",IF(F347&lt;100,VLOOKUP(F347,'研修事項 一覧'!$B$65:$D$109,3,FALSE),IF(F347&gt;=100,VLOOKUP(F347,'研修事項 一覧'!$F$65:$H$87,3,FALSE),"再入力")))</f>
        <v/>
      </c>
      <c r="I347" s="126"/>
      <c r="J347" s="210"/>
      <c r="K347" s="126"/>
      <c r="L347" s="127"/>
      <c r="M347" s="128"/>
      <c r="N347" s="218"/>
      <c r="O347" s="89"/>
      <c r="P347" s="6"/>
      <c r="Q347" s="7"/>
      <c r="R347" s="12"/>
      <c r="S347" s="8"/>
      <c r="U347" s="103"/>
    </row>
    <row r="348" spans="1:21" s="9" customFormat="1" ht="12.6" customHeight="1">
      <c r="A348" s="252"/>
      <c r="B348" s="222"/>
      <c r="C348" s="214"/>
      <c r="D348" s="225"/>
      <c r="E348" s="233"/>
      <c r="F348" s="214"/>
      <c r="G348" s="230"/>
      <c r="H348" s="208"/>
      <c r="I348" s="129"/>
      <c r="J348" s="211"/>
      <c r="K348" s="129"/>
      <c r="L348" s="130"/>
      <c r="M348" s="131"/>
      <c r="N348" s="219"/>
      <c r="O348" s="89"/>
      <c r="P348" s="6"/>
      <c r="Q348" s="7"/>
      <c r="R348" s="12"/>
      <c r="S348" s="8"/>
      <c r="U348" s="103"/>
    </row>
    <row r="349" spans="1:21" s="9" customFormat="1" ht="12.6" customHeight="1">
      <c r="A349" s="252"/>
      <c r="B349" s="222"/>
      <c r="C349" s="214"/>
      <c r="D349" s="225"/>
      <c r="E349" s="233"/>
      <c r="F349" s="214"/>
      <c r="G349" s="230"/>
      <c r="H349" s="208"/>
      <c r="I349" s="129"/>
      <c r="J349" s="211"/>
      <c r="K349" s="129"/>
      <c r="L349" s="130"/>
      <c r="M349" s="131"/>
      <c r="N349" s="219"/>
      <c r="O349" s="89"/>
      <c r="P349" s="6"/>
      <c r="Q349" s="7"/>
      <c r="R349" s="12"/>
      <c r="S349" s="8"/>
      <c r="U349" s="103"/>
    </row>
    <row r="350" spans="1:21" s="9" customFormat="1" ht="12.6" customHeight="1">
      <c r="A350" s="252"/>
      <c r="B350" s="222"/>
      <c r="C350" s="214"/>
      <c r="D350" s="225"/>
      <c r="E350" s="233"/>
      <c r="F350" s="214"/>
      <c r="G350" s="230"/>
      <c r="H350" s="208"/>
      <c r="I350" s="129"/>
      <c r="J350" s="211"/>
      <c r="K350" s="129"/>
      <c r="L350" s="130"/>
      <c r="M350" s="131"/>
      <c r="N350" s="219"/>
      <c r="O350" s="89"/>
      <c r="P350" s="6"/>
      <c r="Q350" s="7"/>
      <c r="R350" s="12"/>
      <c r="S350" s="8"/>
      <c r="U350" s="103"/>
    </row>
    <row r="351" spans="1:21" s="9" customFormat="1" ht="12.6" customHeight="1">
      <c r="A351" s="252"/>
      <c r="B351" s="223"/>
      <c r="C351" s="215"/>
      <c r="D351" s="226"/>
      <c r="E351" s="234"/>
      <c r="F351" s="215"/>
      <c r="G351" s="231"/>
      <c r="H351" s="209"/>
      <c r="I351" s="132"/>
      <c r="J351" s="212"/>
      <c r="K351" s="132"/>
      <c r="L351" s="134"/>
      <c r="M351" s="133"/>
      <c r="N351" s="220"/>
      <c r="O351" s="89"/>
      <c r="P351" s="6"/>
      <c r="Q351" s="7"/>
      <c r="R351" s="12"/>
      <c r="S351" s="8"/>
      <c r="U351" s="103"/>
    </row>
    <row r="352" spans="1:21" s="9" customFormat="1" ht="12.6" customHeight="1">
      <c r="A352" s="252">
        <v>70</v>
      </c>
      <c r="B352" s="221"/>
      <c r="C352" s="213"/>
      <c r="D352" s="224" t="str">
        <f>IF(B352="","",IF(B352=1,DATE(YEAR($E$3),B352,C352),IF(B352=2,DATE(YEAR($E$3),B352,C352),IF(B352=3,DATE(YEAR($E$3),B352,C352),DATE(YEAR($P$3),B352,C352)))))</f>
        <v/>
      </c>
      <c r="E352" s="232" t="str">
        <f>IF(B352="","",TEXT(WEEKDAY(D352),"aaa"))</f>
        <v/>
      </c>
      <c r="F352" s="213"/>
      <c r="G352" s="229" t="str">
        <f>IF(F352="","",IF(F352&lt;100,VLOOKUP(F352,'研修事項 一覧'!$B$65:$D$109,2,FALSE),IF(F352&gt;=100,VLOOKUP(F352,'研修事項 一覧'!$F$65:$H$87,2,FALSE),"再入力")))</f>
        <v/>
      </c>
      <c r="H352" s="207" t="str">
        <f>IF(F352="","",IF(F352&lt;100,VLOOKUP(F352,'研修事項 一覧'!$B$65:$D$109,3,FALSE),IF(F352&gt;=100,VLOOKUP(F352,'研修事項 一覧'!$F$65:$H$87,3,FALSE),"再入力")))</f>
        <v/>
      </c>
      <c r="I352" s="126"/>
      <c r="J352" s="210"/>
      <c r="K352" s="126"/>
      <c r="L352" s="127"/>
      <c r="M352" s="128"/>
      <c r="N352" s="218"/>
      <c r="O352" s="89"/>
      <c r="P352" s="6"/>
      <c r="Q352" s="7"/>
      <c r="R352" s="12"/>
      <c r="S352" s="8"/>
      <c r="U352" s="103"/>
    </row>
    <row r="353" spans="1:21" s="9" customFormat="1" ht="12.6" customHeight="1">
      <c r="A353" s="252"/>
      <c r="B353" s="222"/>
      <c r="C353" s="214"/>
      <c r="D353" s="225"/>
      <c r="E353" s="233"/>
      <c r="F353" s="214"/>
      <c r="G353" s="230"/>
      <c r="H353" s="208"/>
      <c r="I353" s="129"/>
      <c r="J353" s="211"/>
      <c r="K353" s="129"/>
      <c r="L353" s="130"/>
      <c r="M353" s="131"/>
      <c r="N353" s="219"/>
      <c r="O353" s="89"/>
      <c r="P353" s="6"/>
      <c r="Q353" s="7"/>
      <c r="R353" s="12"/>
      <c r="S353" s="8"/>
      <c r="U353" s="103"/>
    </row>
    <row r="354" spans="1:21" s="9" customFormat="1" ht="12.6" customHeight="1">
      <c r="A354" s="252"/>
      <c r="B354" s="222"/>
      <c r="C354" s="214"/>
      <c r="D354" s="225"/>
      <c r="E354" s="233"/>
      <c r="F354" s="214"/>
      <c r="G354" s="230"/>
      <c r="H354" s="208"/>
      <c r="I354" s="129"/>
      <c r="J354" s="211"/>
      <c r="K354" s="129"/>
      <c r="L354" s="130"/>
      <c r="M354" s="131"/>
      <c r="N354" s="219"/>
      <c r="O354" s="89"/>
      <c r="P354" s="6"/>
      <c r="Q354" s="7"/>
      <c r="R354" s="12"/>
      <c r="S354" s="8"/>
      <c r="U354" s="103"/>
    </row>
    <row r="355" spans="1:21" s="9" customFormat="1" ht="12.6" customHeight="1">
      <c r="A355" s="252"/>
      <c r="B355" s="222"/>
      <c r="C355" s="214"/>
      <c r="D355" s="225"/>
      <c r="E355" s="233"/>
      <c r="F355" s="214"/>
      <c r="G355" s="230"/>
      <c r="H355" s="208"/>
      <c r="I355" s="129"/>
      <c r="J355" s="211"/>
      <c r="K355" s="129"/>
      <c r="L355" s="130"/>
      <c r="M355" s="131"/>
      <c r="N355" s="219"/>
      <c r="O355" s="89"/>
      <c r="P355" s="6"/>
      <c r="Q355" s="7"/>
      <c r="R355" s="12"/>
      <c r="S355" s="8"/>
      <c r="U355" s="103"/>
    </row>
    <row r="356" spans="1:21" s="9" customFormat="1" ht="12.6" customHeight="1">
      <c r="A356" s="252"/>
      <c r="B356" s="223"/>
      <c r="C356" s="215"/>
      <c r="D356" s="226"/>
      <c r="E356" s="234"/>
      <c r="F356" s="215"/>
      <c r="G356" s="231"/>
      <c r="H356" s="209"/>
      <c r="I356" s="132"/>
      <c r="J356" s="212"/>
      <c r="K356" s="132"/>
      <c r="L356" s="134"/>
      <c r="M356" s="133"/>
      <c r="N356" s="220"/>
      <c r="O356" s="89"/>
      <c r="P356" s="6"/>
      <c r="Q356" s="7"/>
      <c r="R356" s="12"/>
      <c r="S356" s="8"/>
      <c r="U356" s="103"/>
    </row>
    <row r="357" spans="1:21" s="9" customFormat="1" ht="12.6" customHeight="1">
      <c r="A357" s="252">
        <v>71</v>
      </c>
      <c r="B357" s="221"/>
      <c r="C357" s="213"/>
      <c r="D357" s="224" t="str">
        <f>IF(B357="","",IF(B357=1,DATE(YEAR($E$3),B357,C357),IF(B357=2,DATE(YEAR($E$3),B357,C357),IF(B357=3,DATE(YEAR($E$3),B357,C357),DATE(YEAR($P$3),B357,C357)))))</f>
        <v/>
      </c>
      <c r="E357" s="232" t="str">
        <f>IF(B357="","",TEXT(WEEKDAY(D357),"aaa"))</f>
        <v/>
      </c>
      <c r="F357" s="213"/>
      <c r="G357" s="229" t="str">
        <f>IF(F357="","",IF(F357&lt;100,VLOOKUP(F357,'研修事項 一覧'!$B$65:$D$109,2,FALSE),IF(F357&gt;=100,VLOOKUP(F357,'研修事項 一覧'!$F$65:$H$87,2,FALSE),"再入力")))</f>
        <v/>
      </c>
      <c r="H357" s="207" t="str">
        <f>IF(F357="","",IF(F357&lt;100,VLOOKUP(F357,'研修事項 一覧'!$B$65:$D$109,3,FALSE),IF(F357&gt;=100,VLOOKUP(F357,'研修事項 一覧'!$F$65:$H$87,3,FALSE),"再入力")))</f>
        <v/>
      </c>
      <c r="I357" s="126"/>
      <c r="J357" s="210"/>
      <c r="K357" s="126"/>
      <c r="L357" s="127"/>
      <c r="M357" s="128"/>
      <c r="N357" s="218"/>
      <c r="O357" s="89"/>
      <c r="P357" s="6"/>
      <c r="Q357" s="7"/>
      <c r="R357" s="12"/>
      <c r="S357" s="8"/>
      <c r="U357" s="103"/>
    </row>
    <row r="358" spans="1:21" s="9" customFormat="1" ht="12.6" customHeight="1">
      <c r="A358" s="252"/>
      <c r="B358" s="222"/>
      <c r="C358" s="214"/>
      <c r="D358" s="225"/>
      <c r="E358" s="233"/>
      <c r="F358" s="214"/>
      <c r="G358" s="230"/>
      <c r="H358" s="208"/>
      <c r="I358" s="129"/>
      <c r="J358" s="211"/>
      <c r="K358" s="129"/>
      <c r="L358" s="130"/>
      <c r="M358" s="131"/>
      <c r="N358" s="219"/>
      <c r="O358" s="89"/>
      <c r="P358" s="6"/>
      <c r="Q358" s="7"/>
      <c r="R358" s="12"/>
      <c r="S358" s="8"/>
      <c r="U358" s="103"/>
    </row>
    <row r="359" spans="1:21" s="9" customFormat="1" ht="12.6" customHeight="1">
      <c r="A359" s="252"/>
      <c r="B359" s="222"/>
      <c r="C359" s="214"/>
      <c r="D359" s="225"/>
      <c r="E359" s="233"/>
      <c r="F359" s="214"/>
      <c r="G359" s="230"/>
      <c r="H359" s="208"/>
      <c r="I359" s="129"/>
      <c r="J359" s="211"/>
      <c r="K359" s="129"/>
      <c r="L359" s="130"/>
      <c r="M359" s="131"/>
      <c r="N359" s="219"/>
      <c r="O359" s="89"/>
      <c r="P359" s="6"/>
      <c r="Q359" s="7"/>
      <c r="R359" s="12"/>
      <c r="S359" s="8"/>
      <c r="U359" s="103"/>
    </row>
    <row r="360" spans="1:21" s="9" customFormat="1" ht="12.6" customHeight="1">
      <c r="A360" s="252"/>
      <c r="B360" s="222"/>
      <c r="C360" s="214"/>
      <c r="D360" s="225"/>
      <c r="E360" s="233"/>
      <c r="F360" s="214"/>
      <c r="G360" s="230"/>
      <c r="H360" s="208"/>
      <c r="I360" s="129"/>
      <c r="J360" s="211"/>
      <c r="K360" s="129"/>
      <c r="L360" s="130"/>
      <c r="M360" s="131"/>
      <c r="N360" s="219"/>
      <c r="O360" s="89"/>
      <c r="P360" s="6"/>
      <c r="Q360" s="7"/>
      <c r="R360" s="12"/>
      <c r="S360" s="8"/>
      <c r="U360" s="103"/>
    </row>
    <row r="361" spans="1:21" s="9" customFormat="1" ht="12.6" customHeight="1">
      <c r="A361" s="252"/>
      <c r="B361" s="223"/>
      <c r="C361" s="215"/>
      <c r="D361" s="226"/>
      <c r="E361" s="234"/>
      <c r="F361" s="215"/>
      <c r="G361" s="231"/>
      <c r="H361" s="209"/>
      <c r="I361" s="132"/>
      <c r="J361" s="212"/>
      <c r="K361" s="132"/>
      <c r="L361" s="134"/>
      <c r="M361" s="133"/>
      <c r="N361" s="220"/>
      <c r="O361" s="89"/>
      <c r="P361" s="6"/>
      <c r="Q361" s="7"/>
      <c r="R361" s="12"/>
      <c r="S361" s="8"/>
      <c r="U361" s="103"/>
    </row>
    <row r="362" spans="1:21" s="9" customFormat="1" ht="12.6" customHeight="1">
      <c r="A362" s="252">
        <v>72</v>
      </c>
      <c r="B362" s="221"/>
      <c r="C362" s="213"/>
      <c r="D362" s="224" t="str">
        <f>IF(B362="","",IF(B362=1,DATE(YEAR($E$3),B362,C362),IF(B362=2,DATE(YEAR($E$3),B362,C362),IF(B362=3,DATE(YEAR($E$3),B362,C362),DATE(YEAR($P$3),B362,C362)))))</f>
        <v/>
      </c>
      <c r="E362" s="232" t="str">
        <f>IF(B362="","",TEXT(WEEKDAY(D362),"aaa"))</f>
        <v/>
      </c>
      <c r="F362" s="213"/>
      <c r="G362" s="229" t="str">
        <f>IF(F362="","",IF(F362&lt;100,VLOOKUP(F362,'研修事項 一覧'!$B$65:$D$109,2,FALSE),IF(F362&gt;=100,VLOOKUP(F362,'研修事項 一覧'!$F$65:$H$87,2,FALSE),"再入力")))</f>
        <v/>
      </c>
      <c r="H362" s="207" t="str">
        <f>IF(F362="","",IF(F362&lt;100,VLOOKUP(F362,'研修事項 一覧'!$B$65:$D$109,3,FALSE),IF(F362&gt;=100,VLOOKUP(F362,'研修事項 一覧'!$F$65:$H$87,3,FALSE),"再入力")))</f>
        <v/>
      </c>
      <c r="I362" s="126"/>
      <c r="J362" s="210"/>
      <c r="K362" s="126"/>
      <c r="L362" s="127"/>
      <c r="M362" s="128"/>
      <c r="N362" s="218"/>
      <c r="O362" s="89"/>
      <c r="P362" s="6"/>
      <c r="Q362" s="7"/>
      <c r="R362" s="12"/>
      <c r="S362" s="8"/>
      <c r="U362" s="103"/>
    </row>
    <row r="363" spans="1:21" s="9" customFormat="1" ht="12.6" customHeight="1">
      <c r="A363" s="252"/>
      <c r="B363" s="222"/>
      <c r="C363" s="214"/>
      <c r="D363" s="225"/>
      <c r="E363" s="233"/>
      <c r="F363" s="214"/>
      <c r="G363" s="230"/>
      <c r="H363" s="208"/>
      <c r="I363" s="129"/>
      <c r="J363" s="211"/>
      <c r="K363" s="129"/>
      <c r="L363" s="130"/>
      <c r="M363" s="131"/>
      <c r="N363" s="219"/>
      <c r="O363" s="89"/>
      <c r="P363" s="6"/>
      <c r="Q363" s="7"/>
      <c r="R363" s="12"/>
      <c r="S363" s="8"/>
      <c r="U363" s="103"/>
    </row>
    <row r="364" spans="1:21" s="9" customFormat="1" ht="12.6" customHeight="1">
      <c r="A364" s="252"/>
      <c r="B364" s="222"/>
      <c r="C364" s="214"/>
      <c r="D364" s="225"/>
      <c r="E364" s="233"/>
      <c r="F364" s="214"/>
      <c r="G364" s="230"/>
      <c r="H364" s="208"/>
      <c r="I364" s="129"/>
      <c r="J364" s="211"/>
      <c r="K364" s="129"/>
      <c r="L364" s="130"/>
      <c r="M364" s="131"/>
      <c r="N364" s="219"/>
      <c r="O364" s="89"/>
      <c r="P364" s="6"/>
      <c r="Q364" s="7"/>
      <c r="R364" s="12"/>
      <c r="S364" s="8"/>
      <c r="U364" s="103"/>
    </row>
    <row r="365" spans="1:21" s="9" customFormat="1" ht="12.6" customHeight="1">
      <c r="A365" s="252"/>
      <c r="B365" s="222"/>
      <c r="C365" s="214"/>
      <c r="D365" s="225"/>
      <c r="E365" s="233"/>
      <c r="F365" s="214"/>
      <c r="G365" s="230"/>
      <c r="H365" s="208"/>
      <c r="I365" s="129"/>
      <c r="J365" s="211"/>
      <c r="K365" s="129"/>
      <c r="L365" s="130"/>
      <c r="M365" s="131"/>
      <c r="N365" s="219"/>
      <c r="O365" s="89"/>
      <c r="P365" s="6"/>
      <c r="Q365" s="7"/>
      <c r="R365" s="12"/>
      <c r="S365" s="8"/>
      <c r="U365" s="103"/>
    </row>
    <row r="366" spans="1:21" s="9" customFormat="1" ht="12.6" customHeight="1">
      <c r="A366" s="252"/>
      <c r="B366" s="223"/>
      <c r="C366" s="215"/>
      <c r="D366" s="226"/>
      <c r="E366" s="234"/>
      <c r="F366" s="215"/>
      <c r="G366" s="231"/>
      <c r="H366" s="209"/>
      <c r="I366" s="132"/>
      <c r="J366" s="212"/>
      <c r="K366" s="132"/>
      <c r="L366" s="134"/>
      <c r="M366" s="133"/>
      <c r="N366" s="220"/>
      <c r="O366" s="89"/>
      <c r="P366" s="6"/>
      <c r="Q366" s="7"/>
      <c r="R366" s="12"/>
      <c r="S366" s="8"/>
      <c r="U366" s="103"/>
    </row>
    <row r="367" spans="1:21" s="9" customFormat="1" ht="12.6" customHeight="1">
      <c r="A367" s="252">
        <v>73</v>
      </c>
      <c r="B367" s="221"/>
      <c r="C367" s="213"/>
      <c r="D367" s="224" t="str">
        <f>IF(B367="","",IF(B367=1,DATE(YEAR($E$3),B367,C367),IF(B367=2,DATE(YEAR($E$3),B367,C367),IF(B367=3,DATE(YEAR($E$3),B367,C367),DATE(YEAR($P$3),B367,C367)))))</f>
        <v/>
      </c>
      <c r="E367" s="232" t="str">
        <f>IF(B367="","",TEXT(WEEKDAY(D367),"aaa"))</f>
        <v/>
      </c>
      <c r="F367" s="213"/>
      <c r="G367" s="229" t="str">
        <f>IF(F367="","",IF(F367&lt;100,VLOOKUP(F367,'研修事項 一覧'!$B$65:$D$109,2,FALSE),IF(F367&gt;=100,VLOOKUP(F367,'研修事項 一覧'!$F$65:$H$87,2,FALSE),"再入力")))</f>
        <v/>
      </c>
      <c r="H367" s="207" t="str">
        <f>IF(F367="","",IF(F367&lt;100,VLOOKUP(F367,'研修事項 一覧'!$B$65:$D$109,3,FALSE),IF(F367&gt;=100,VLOOKUP(F367,'研修事項 一覧'!$F$65:$H$87,3,FALSE),"再入力")))</f>
        <v/>
      </c>
      <c r="I367" s="126"/>
      <c r="J367" s="210"/>
      <c r="K367" s="126"/>
      <c r="L367" s="127"/>
      <c r="M367" s="128"/>
      <c r="N367" s="218"/>
      <c r="O367" s="89"/>
      <c r="P367" s="6"/>
      <c r="Q367" s="7"/>
      <c r="R367" s="12"/>
      <c r="S367" s="8"/>
      <c r="U367" s="103"/>
    </row>
    <row r="368" spans="1:21" s="9" customFormat="1" ht="12.6" customHeight="1">
      <c r="A368" s="252"/>
      <c r="B368" s="222"/>
      <c r="C368" s="214"/>
      <c r="D368" s="225"/>
      <c r="E368" s="233"/>
      <c r="F368" s="214"/>
      <c r="G368" s="230"/>
      <c r="H368" s="208"/>
      <c r="I368" s="129"/>
      <c r="J368" s="211"/>
      <c r="K368" s="129"/>
      <c r="L368" s="130"/>
      <c r="M368" s="131"/>
      <c r="N368" s="219"/>
      <c r="O368" s="89"/>
      <c r="P368" s="6"/>
      <c r="Q368" s="7"/>
      <c r="R368" s="12"/>
      <c r="S368" s="8"/>
      <c r="U368" s="103"/>
    </row>
    <row r="369" spans="1:21" s="9" customFormat="1" ht="12.6" customHeight="1">
      <c r="A369" s="252"/>
      <c r="B369" s="222"/>
      <c r="C369" s="214"/>
      <c r="D369" s="225"/>
      <c r="E369" s="233"/>
      <c r="F369" s="214"/>
      <c r="G369" s="230"/>
      <c r="H369" s="208"/>
      <c r="I369" s="129"/>
      <c r="J369" s="211"/>
      <c r="K369" s="129"/>
      <c r="L369" s="130"/>
      <c r="M369" s="131"/>
      <c r="N369" s="219"/>
      <c r="O369" s="89"/>
      <c r="P369" s="6"/>
      <c r="Q369" s="7"/>
      <c r="R369" s="12"/>
      <c r="S369" s="8"/>
      <c r="U369" s="103"/>
    </row>
    <row r="370" spans="1:21" s="9" customFormat="1" ht="12.6" customHeight="1">
      <c r="A370" s="252"/>
      <c r="B370" s="222"/>
      <c r="C370" s="214"/>
      <c r="D370" s="225"/>
      <c r="E370" s="233"/>
      <c r="F370" s="214"/>
      <c r="G370" s="230"/>
      <c r="H370" s="208"/>
      <c r="I370" s="129"/>
      <c r="J370" s="211"/>
      <c r="K370" s="129"/>
      <c r="L370" s="130"/>
      <c r="M370" s="131"/>
      <c r="N370" s="219"/>
      <c r="O370" s="89"/>
      <c r="P370" s="6"/>
      <c r="Q370" s="7"/>
      <c r="R370" s="12"/>
      <c r="S370" s="8"/>
      <c r="U370" s="103"/>
    </row>
    <row r="371" spans="1:21" s="9" customFormat="1" ht="12.6" customHeight="1">
      <c r="A371" s="252"/>
      <c r="B371" s="223"/>
      <c r="C371" s="215"/>
      <c r="D371" s="226"/>
      <c r="E371" s="234"/>
      <c r="F371" s="215"/>
      <c r="G371" s="231"/>
      <c r="H371" s="209"/>
      <c r="I371" s="132"/>
      <c r="J371" s="212"/>
      <c r="K371" s="132"/>
      <c r="L371" s="134"/>
      <c r="M371" s="133"/>
      <c r="N371" s="220"/>
      <c r="O371" s="89"/>
      <c r="P371" s="6"/>
      <c r="Q371" s="7"/>
      <c r="R371" s="12"/>
      <c r="S371" s="8"/>
      <c r="U371" s="103"/>
    </row>
    <row r="372" spans="1:21" s="9" customFormat="1" ht="12.6" customHeight="1">
      <c r="A372" s="252">
        <v>74</v>
      </c>
      <c r="B372" s="221"/>
      <c r="C372" s="213"/>
      <c r="D372" s="224" t="str">
        <f>IF(B372="","",IF(B372=1,DATE(YEAR($E$3),B372,C372),IF(B372=2,DATE(YEAR($E$3),B372,C372),IF(B372=3,DATE(YEAR($E$3),B372,C372),DATE(YEAR($P$3),B372,C372)))))</f>
        <v/>
      </c>
      <c r="E372" s="232" t="str">
        <f>IF(B372="","",TEXT(WEEKDAY(D372),"aaa"))</f>
        <v/>
      </c>
      <c r="F372" s="213"/>
      <c r="G372" s="229" t="str">
        <f>IF(F372="","",IF(F372&lt;100,VLOOKUP(F372,'研修事項 一覧'!$B$65:$D$109,2,FALSE),IF(F372&gt;=100,VLOOKUP(F372,'研修事項 一覧'!$F$65:$H$87,2,FALSE),"再入力")))</f>
        <v/>
      </c>
      <c r="H372" s="207" t="str">
        <f>IF(F372="","",IF(F372&lt;100,VLOOKUP(F372,'研修事項 一覧'!$B$65:$D$109,3,FALSE),IF(F372&gt;=100,VLOOKUP(F372,'研修事項 一覧'!$F$65:$H$87,3,FALSE),"再入力")))</f>
        <v/>
      </c>
      <c r="I372" s="126"/>
      <c r="J372" s="210"/>
      <c r="K372" s="126"/>
      <c r="L372" s="127"/>
      <c r="M372" s="128"/>
      <c r="N372" s="218"/>
      <c r="O372" s="89"/>
      <c r="P372" s="6"/>
      <c r="Q372" s="7"/>
      <c r="R372" s="12"/>
      <c r="S372" s="8"/>
      <c r="U372" s="103"/>
    </row>
    <row r="373" spans="1:21" s="9" customFormat="1" ht="12.6" customHeight="1">
      <c r="A373" s="252"/>
      <c r="B373" s="222"/>
      <c r="C373" s="214"/>
      <c r="D373" s="225"/>
      <c r="E373" s="233"/>
      <c r="F373" s="214"/>
      <c r="G373" s="230"/>
      <c r="H373" s="208"/>
      <c r="I373" s="129"/>
      <c r="J373" s="211"/>
      <c r="K373" s="129"/>
      <c r="L373" s="130"/>
      <c r="M373" s="131"/>
      <c r="N373" s="219"/>
      <c r="O373" s="89"/>
      <c r="P373" s="6"/>
      <c r="Q373" s="7"/>
      <c r="R373" s="12"/>
      <c r="S373" s="8"/>
      <c r="U373" s="103"/>
    </row>
    <row r="374" spans="1:21" s="9" customFormat="1" ht="12.6" customHeight="1">
      <c r="A374" s="252"/>
      <c r="B374" s="222"/>
      <c r="C374" s="214"/>
      <c r="D374" s="225"/>
      <c r="E374" s="233"/>
      <c r="F374" s="214"/>
      <c r="G374" s="230"/>
      <c r="H374" s="208"/>
      <c r="I374" s="129"/>
      <c r="J374" s="211"/>
      <c r="K374" s="129"/>
      <c r="L374" s="130"/>
      <c r="M374" s="131"/>
      <c r="N374" s="219"/>
      <c r="O374" s="89"/>
      <c r="P374" s="6"/>
      <c r="Q374" s="7"/>
      <c r="R374" s="12"/>
      <c r="S374" s="8"/>
      <c r="U374" s="103"/>
    </row>
    <row r="375" spans="1:21" s="9" customFormat="1" ht="12.6" customHeight="1">
      <c r="A375" s="252"/>
      <c r="B375" s="222"/>
      <c r="C375" s="214"/>
      <c r="D375" s="225"/>
      <c r="E375" s="233"/>
      <c r="F375" s="214"/>
      <c r="G375" s="230"/>
      <c r="H375" s="208"/>
      <c r="I375" s="129"/>
      <c r="J375" s="211"/>
      <c r="K375" s="129"/>
      <c r="L375" s="130"/>
      <c r="M375" s="131"/>
      <c r="N375" s="219"/>
      <c r="O375" s="89"/>
      <c r="P375" s="6"/>
      <c r="Q375" s="7"/>
      <c r="R375" s="12"/>
      <c r="S375" s="8"/>
      <c r="U375" s="103"/>
    </row>
    <row r="376" spans="1:21" s="9" customFormat="1" ht="12.6" customHeight="1">
      <c r="A376" s="252"/>
      <c r="B376" s="223"/>
      <c r="C376" s="215"/>
      <c r="D376" s="226"/>
      <c r="E376" s="234"/>
      <c r="F376" s="215"/>
      <c r="G376" s="231"/>
      <c r="H376" s="209"/>
      <c r="I376" s="132"/>
      <c r="J376" s="212"/>
      <c r="K376" s="132"/>
      <c r="L376" s="134"/>
      <c r="M376" s="133"/>
      <c r="N376" s="220"/>
      <c r="O376" s="89"/>
      <c r="P376" s="6"/>
      <c r="Q376" s="7"/>
      <c r="R376" s="12"/>
      <c r="S376" s="8"/>
      <c r="U376" s="103"/>
    </row>
    <row r="377" spans="1:21" s="9" customFormat="1" ht="12.6" customHeight="1">
      <c r="A377" s="252">
        <v>75</v>
      </c>
      <c r="B377" s="221"/>
      <c r="C377" s="213"/>
      <c r="D377" s="224" t="str">
        <f>IF(B377="","",IF(B377=1,DATE(YEAR($E$3),B377,C377),IF(B377=2,DATE(YEAR($E$3),B377,C377),IF(B377=3,DATE(YEAR($E$3),B377,C377),DATE(YEAR($P$3),B377,C377)))))</f>
        <v/>
      </c>
      <c r="E377" s="232" t="str">
        <f>IF(B377="","",TEXT(WEEKDAY(D377),"aaa"))</f>
        <v/>
      </c>
      <c r="F377" s="213"/>
      <c r="G377" s="229" t="str">
        <f>IF(F377="","",IF(F377&lt;100,VLOOKUP(F377,'研修事項 一覧'!$B$65:$D$109,2,FALSE),IF(F377&gt;=100,VLOOKUP(F377,'研修事項 一覧'!$F$65:$H$87,2,FALSE),"再入力")))</f>
        <v/>
      </c>
      <c r="H377" s="207" t="str">
        <f>IF(F377="","",IF(F377&lt;100,VLOOKUP(F377,'研修事項 一覧'!$B$65:$D$109,3,FALSE),IF(F377&gt;=100,VLOOKUP(F377,'研修事項 一覧'!$F$65:$H$87,3,FALSE),"再入力")))</f>
        <v/>
      </c>
      <c r="I377" s="126"/>
      <c r="J377" s="210"/>
      <c r="K377" s="126"/>
      <c r="L377" s="127"/>
      <c r="M377" s="128"/>
      <c r="N377" s="218"/>
      <c r="O377" s="89"/>
      <c r="P377" s="6"/>
      <c r="Q377" s="7"/>
      <c r="R377" s="12"/>
      <c r="S377" s="8"/>
      <c r="U377" s="103"/>
    </row>
    <row r="378" spans="1:21" s="9" customFormat="1" ht="12.6" customHeight="1">
      <c r="A378" s="252"/>
      <c r="B378" s="222"/>
      <c r="C378" s="214"/>
      <c r="D378" s="225"/>
      <c r="E378" s="233"/>
      <c r="F378" s="214"/>
      <c r="G378" s="230"/>
      <c r="H378" s="208"/>
      <c r="I378" s="129"/>
      <c r="J378" s="211"/>
      <c r="K378" s="129"/>
      <c r="L378" s="130"/>
      <c r="M378" s="131"/>
      <c r="N378" s="219"/>
      <c r="O378" s="89"/>
      <c r="P378" s="6"/>
      <c r="Q378" s="7"/>
      <c r="R378" s="12"/>
      <c r="S378" s="8"/>
      <c r="U378" s="103"/>
    </row>
    <row r="379" spans="1:21" s="9" customFormat="1" ht="12.6" customHeight="1">
      <c r="A379" s="252"/>
      <c r="B379" s="222"/>
      <c r="C379" s="214"/>
      <c r="D379" s="225"/>
      <c r="E379" s="233"/>
      <c r="F379" s="214"/>
      <c r="G379" s="230"/>
      <c r="H379" s="208"/>
      <c r="I379" s="129"/>
      <c r="J379" s="211"/>
      <c r="K379" s="129"/>
      <c r="L379" s="130"/>
      <c r="M379" s="131"/>
      <c r="N379" s="219"/>
      <c r="O379" s="89"/>
      <c r="P379" s="6"/>
      <c r="Q379" s="7"/>
      <c r="R379" s="12"/>
      <c r="S379" s="8"/>
      <c r="U379" s="103"/>
    </row>
    <row r="380" spans="1:21" s="9" customFormat="1" ht="12.6" customHeight="1">
      <c r="A380" s="252"/>
      <c r="B380" s="222"/>
      <c r="C380" s="214"/>
      <c r="D380" s="225"/>
      <c r="E380" s="233"/>
      <c r="F380" s="214"/>
      <c r="G380" s="230"/>
      <c r="H380" s="208"/>
      <c r="I380" s="129"/>
      <c r="J380" s="211"/>
      <c r="K380" s="129"/>
      <c r="L380" s="130"/>
      <c r="M380" s="131"/>
      <c r="N380" s="219"/>
      <c r="O380" s="89"/>
      <c r="P380" s="6"/>
      <c r="Q380" s="7"/>
      <c r="R380" s="12"/>
      <c r="S380" s="8"/>
      <c r="U380" s="103"/>
    </row>
    <row r="381" spans="1:21" s="9" customFormat="1" ht="12.6" customHeight="1">
      <c r="A381" s="252"/>
      <c r="B381" s="223"/>
      <c r="C381" s="215"/>
      <c r="D381" s="226"/>
      <c r="E381" s="234"/>
      <c r="F381" s="215"/>
      <c r="G381" s="231"/>
      <c r="H381" s="209"/>
      <c r="I381" s="132"/>
      <c r="J381" s="212"/>
      <c r="K381" s="132"/>
      <c r="L381" s="134"/>
      <c r="M381" s="133"/>
      <c r="N381" s="220"/>
      <c r="O381" s="89"/>
      <c r="P381" s="6"/>
      <c r="Q381" s="7"/>
      <c r="R381" s="12"/>
      <c r="S381" s="8"/>
      <c r="U381" s="103"/>
    </row>
    <row r="382" spans="1:21" s="9" customFormat="1" ht="12.6" customHeight="1">
      <c r="A382" s="252">
        <v>76</v>
      </c>
      <c r="B382" s="221"/>
      <c r="C382" s="213"/>
      <c r="D382" s="224" t="str">
        <f>IF(B382="","",IF(B382=1,DATE(YEAR($E$3),B382,C382),IF(B382=2,DATE(YEAR($E$3),B382,C382),IF(B382=3,DATE(YEAR($E$3),B382,C382),DATE(YEAR($P$3),B382,C382)))))</f>
        <v/>
      </c>
      <c r="E382" s="232" t="str">
        <f>IF(B382="","",TEXT(WEEKDAY(D382),"aaa"))</f>
        <v/>
      </c>
      <c r="F382" s="213"/>
      <c r="G382" s="229" t="str">
        <f>IF(F382="","",IF(F382&lt;100,VLOOKUP(F382,'研修事項 一覧'!$B$65:$D$109,2,FALSE),IF(F382&gt;=100,VLOOKUP(F382,'研修事項 一覧'!$F$65:$H$87,2,FALSE),"再入力")))</f>
        <v/>
      </c>
      <c r="H382" s="207" t="str">
        <f>IF(F382="","",IF(F382&lt;100,VLOOKUP(F382,'研修事項 一覧'!$B$65:$D$109,3,FALSE),IF(F382&gt;=100,VLOOKUP(F382,'研修事項 一覧'!$F$65:$H$87,3,FALSE),"再入力")))</f>
        <v/>
      </c>
      <c r="I382" s="126"/>
      <c r="J382" s="210"/>
      <c r="K382" s="126"/>
      <c r="L382" s="127"/>
      <c r="M382" s="128"/>
      <c r="N382" s="218"/>
      <c r="O382" s="89"/>
      <c r="P382" s="6"/>
      <c r="Q382" s="7"/>
      <c r="R382" s="12"/>
      <c r="S382" s="8"/>
      <c r="U382" s="103"/>
    </row>
    <row r="383" spans="1:21" s="9" customFormat="1" ht="12.6" customHeight="1">
      <c r="A383" s="252"/>
      <c r="B383" s="222"/>
      <c r="C383" s="214"/>
      <c r="D383" s="225"/>
      <c r="E383" s="233"/>
      <c r="F383" s="214"/>
      <c r="G383" s="230"/>
      <c r="H383" s="208"/>
      <c r="I383" s="129"/>
      <c r="J383" s="211"/>
      <c r="K383" s="129"/>
      <c r="L383" s="130"/>
      <c r="M383" s="131"/>
      <c r="N383" s="219"/>
      <c r="O383" s="89"/>
      <c r="P383" s="6"/>
      <c r="Q383" s="7"/>
      <c r="R383" s="12"/>
      <c r="S383" s="8"/>
      <c r="U383" s="103"/>
    </row>
    <row r="384" spans="1:21" s="9" customFormat="1" ht="12.6" customHeight="1">
      <c r="A384" s="252"/>
      <c r="B384" s="222"/>
      <c r="C384" s="214"/>
      <c r="D384" s="225"/>
      <c r="E384" s="233"/>
      <c r="F384" s="214"/>
      <c r="G384" s="230"/>
      <c r="H384" s="208"/>
      <c r="I384" s="129"/>
      <c r="J384" s="211"/>
      <c r="K384" s="129"/>
      <c r="L384" s="130"/>
      <c r="M384" s="131"/>
      <c r="N384" s="219"/>
      <c r="O384" s="89"/>
      <c r="P384" s="6"/>
      <c r="Q384" s="7"/>
      <c r="R384" s="12"/>
      <c r="S384" s="8"/>
      <c r="U384" s="103"/>
    </row>
    <row r="385" spans="1:21" s="9" customFormat="1" ht="12.6" customHeight="1">
      <c r="A385" s="252"/>
      <c r="B385" s="222"/>
      <c r="C385" s="214"/>
      <c r="D385" s="225"/>
      <c r="E385" s="233"/>
      <c r="F385" s="214"/>
      <c r="G385" s="230"/>
      <c r="H385" s="208"/>
      <c r="I385" s="129"/>
      <c r="J385" s="211"/>
      <c r="K385" s="129"/>
      <c r="L385" s="130"/>
      <c r="M385" s="131"/>
      <c r="N385" s="219"/>
      <c r="O385" s="89"/>
      <c r="P385" s="6"/>
      <c r="Q385" s="7"/>
      <c r="R385" s="12"/>
      <c r="S385" s="8"/>
      <c r="U385" s="103"/>
    </row>
    <row r="386" spans="1:21" s="9" customFormat="1" ht="12.6" customHeight="1">
      <c r="A386" s="252"/>
      <c r="B386" s="223"/>
      <c r="C386" s="215"/>
      <c r="D386" s="226"/>
      <c r="E386" s="234"/>
      <c r="F386" s="215"/>
      <c r="G386" s="231"/>
      <c r="H386" s="209"/>
      <c r="I386" s="132"/>
      <c r="J386" s="212"/>
      <c r="K386" s="132"/>
      <c r="L386" s="134"/>
      <c r="M386" s="133"/>
      <c r="N386" s="220"/>
      <c r="O386" s="89"/>
      <c r="P386" s="6"/>
      <c r="Q386" s="7"/>
      <c r="R386" s="12"/>
      <c r="S386" s="8"/>
      <c r="U386" s="103"/>
    </row>
    <row r="387" spans="1:21" s="9" customFormat="1" ht="12.6" customHeight="1">
      <c r="A387" s="252">
        <v>77</v>
      </c>
      <c r="B387" s="221"/>
      <c r="C387" s="213"/>
      <c r="D387" s="224" t="str">
        <f>IF(B387="","",IF(B387=1,DATE(YEAR($E$3),B387,C387),IF(B387=2,DATE(YEAR($E$3),B387,C387),IF(B387=3,DATE(YEAR($E$3),B387,C387),DATE(YEAR($P$3),B387,C387)))))</f>
        <v/>
      </c>
      <c r="E387" s="232" t="str">
        <f>IF(B387="","",TEXT(WEEKDAY(D387),"aaa"))</f>
        <v/>
      </c>
      <c r="F387" s="213"/>
      <c r="G387" s="229" t="str">
        <f>IF(F387="","",IF(F387&lt;100,VLOOKUP(F387,'研修事項 一覧'!$B$65:$D$109,2,FALSE),IF(F387&gt;=100,VLOOKUP(F387,'研修事項 一覧'!$F$65:$H$87,2,FALSE),"再入力")))</f>
        <v/>
      </c>
      <c r="H387" s="207" t="str">
        <f>IF(F387="","",IF(F387&lt;100,VLOOKUP(F387,'研修事項 一覧'!$B$65:$D$109,3,FALSE),IF(F387&gt;=100,VLOOKUP(F387,'研修事項 一覧'!$F$65:$H$87,3,FALSE),"再入力")))</f>
        <v/>
      </c>
      <c r="I387" s="126"/>
      <c r="J387" s="210"/>
      <c r="K387" s="126"/>
      <c r="L387" s="127"/>
      <c r="M387" s="128"/>
      <c r="N387" s="218"/>
      <c r="O387" s="89"/>
      <c r="P387" s="6"/>
      <c r="Q387" s="7"/>
      <c r="R387" s="12"/>
      <c r="S387" s="8"/>
      <c r="U387" s="103"/>
    </row>
    <row r="388" spans="1:21" s="9" customFormat="1" ht="12.6" customHeight="1">
      <c r="A388" s="252"/>
      <c r="B388" s="222"/>
      <c r="C388" s="214"/>
      <c r="D388" s="225"/>
      <c r="E388" s="233"/>
      <c r="F388" s="214"/>
      <c r="G388" s="230"/>
      <c r="H388" s="208"/>
      <c r="I388" s="129"/>
      <c r="J388" s="211"/>
      <c r="K388" s="129"/>
      <c r="L388" s="130"/>
      <c r="M388" s="131"/>
      <c r="N388" s="219"/>
      <c r="O388" s="89"/>
      <c r="P388" s="6"/>
      <c r="Q388" s="7"/>
      <c r="R388" s="12"/>
      <c r="S388" s="8"/>
      <c r="U388" s="103"/>
    </row>
    <row r="389" spans="1:21" s="9" customFormat="1" ht="12.6" customHeight="1">
      <c r="A389" s="252"/>
      <c r="B389" s="222"/>
      <c r="C389" s="214"/>
      <c r="D389" s="225"/>
      <c r="E389" s="233"/>
      <c r="F389" s="214"/>
      <c r="G389" s="230"/>
      <c r="H389" s="208"/>
      <c r="I389" s="129"/>
      <c r="J389" s="211"/>
      <c r="K389" s="129"/>
      <c r="L389" s="130"/>
      <c r="M389" s="131"/>
      <c r="N389" s="219"/>
      <c r="O389" s="89"/>
      <c r="P389" s="6"/>
      <c r="Q389" s="7"/>
      <c r="R389" s="12"/>
      <c r="S389" s="8"/>
      <c r="U389" s="103"/>
    </row>
    <row r="390" spans="1:21" s="9" customFormat="1" ht="12.6" customHeight="1">
      <c r="A390" s="252"/>
      <c r="B390" s="222"/>
      <c r="C390" s="214"/>
      <c r="D390" s="225"/>
      <c r="E390" s="233"/>
      <c r="F390" s="214"/>
      <c r="G390" s="230"/>
      <c r="H390" s="208"/>
      <c r="I390" s="129"/>
      <c r="J390" s="211"/>
      <c r="K390" s="129"/>
      <c r="L390" s="130"/>
      <c r="M390" s="131"/>
      <c r="N390" s="219"/>
      <c r="O390" s="89"/>
      <c r="P390" s="6"/>
      <c r="Q390" s="7"/>
      <c r="R390" s="12"/>
      <c r="S390" s="8"/>
      <c r="U390" s="103"/>
    </row>
    <row r="391" spans="1:21" s="9" customFormat="1" ht="12.6" customHeight="1">
      <c r="A391" s="252"/>
      <c r="B391" s="223"/>
      <c r="C391" s="215"/>
      <c r="D391" s="226"/>
      <c r="E391" s="234"/>
      <c r="F391" s="215"/>
      <c r="G391" s="231"/>
      <c r="H391" s="209"/>
      <c r="I391" s="132"/>
      <c r="J391" s="212"/>
      <c r="K391" s="132"/>
      <c r="L391" s="134"/>
      <c r="M391" s="133"/>
      <c r="N391" s="220"/>
      <c r="O391" s="89"/>
      <c r="P391" s="6"/>
      <c r="Q391" s="7"/>
      <c r="R391" s="12"/>
      <c r="S391" s="8"/>
      <c r="U391" s="103"/>
    </row>
    <row r="392" spans="1:21" s="9" customFormat="1" ht="12.6" customHeight="1">
      <c r="A392" s="252">
        <v>78</v>
      </c>
      <c r="B392" s="221"/>
      <c r="C392" s="213"/>
      <c r="D392" s="224" t="str">
        <f>IF(B392="","",IF(B392=1,DATE(YEAR($E$3),B392,C392),IF(B392=2,DATE(YEAR($E$3),B392,C392),IF(B392=3,DATE(YEAR($E$3),B392,C392),DATE(YEAR($P$3),B392,C392)))))</f>
        <v/>
      </c>
      <c r="E392" s="232" t="str">
        <f>IF(B392="","",TEXT(WEEKDAY(D392),"aaa"))</f>
        <v/>
      </c>
      <c r="F392" s="213"/>
      <c r="G392" s="229" t="str">
        <f>IF(F392="","",IF(F392&lt;100,VLOOKUP(F392,'研修事項 一覧'!$B$65:$D$109,2,FALSE),IF(F392&gt;=100,VLOOKUP(F392,'研修事項 一覧'!$F$65:$H$87,2,FALSE),"再入力")))</f>
        <v/>
      </c>
      <c r="H392" s="207" t="str">
        <f>IF(F392="","",IF(F392&lt;100,VLOOKUP(F392,'研修事項 一覧'!$B$65:$D$109,3,FALSE),IF(F392&gt;=100,VLOOKUP(F392,'研修事項 一覧'!$F$65:$H$87,3,FALSE),"再入力")))</f>
        <v/>
      </c>
      <c r="I392" s="126"/>
      <c r="J392" s="210"/>
      <c r="K392" s="126"/>
      <c r="L392" s="127"/>
      <c r="M392" s="128"/>
      <c r="N392" s="218"/>
      <c r="O392" s="89"/>
      <c r="P392" s="6"/>
      <c r="Q392" s="7"/>
      <c r="R392" s="12"/>
      <c r="S392" s="8"/>
      <c r="U392" s="103"/>
    </row>
    <row r="393" spans="1:21" s="9" customFormat="1" ht="12.6" customHeight="1">
      <c r="A393" s="252"/>
      <c r="B393" s="222"/>
      <c r="C393" s="214"/>
      <c r="D393" s="225"/>
      <c r="E393" s="233"/>
      <c r="F393" s="214"/>
      <c r="G393" s="230"/>
      <c r="H393" s="208"/>
      <c r="I393" s="129"/>
      <c r="J393" s="211"/>
      <c r="K393" s="129"/>
      <c r="L393" s="130"/>
      <c r="M393" s="131"/>
      <c r="N393" s="219"/>
      <c r="O393" s="89"/>
      <c r="P393" s="6"/>
      <c r="Q393" s="7"/>
      <c r="R393" s="12"/>
      <c r="S393" s="8"/>
      <c r="U393" s="103"/>
    </row>
    <row r="394" spans="1:21" s="9" customFormat="1" ht="12.6" customHeight="1">
      <c r="A394" s="252"/>
      <c r="B394" s="222"/>
      <c r="C394" s="214"/>
      <c r="D394" s="225"/>
      <c r="E394" s="233"/>
      <c r="F394" s="214"/>
      <c r="G394" s="230"/>
      <c r="H394" s="208"/>
      <c r="I394" s="129"/>
      <c r="J394" s="211"/>
      <c r="K394" s="129"/>
      <c r="L394" s="130"/>
      <c r="M394" s="131"/>
      <c r="N394" s="219"/>
      <c r="O394" s="89"/>
      <c r="P394" s="6"/>
      <c r="Q394" s="7"/>
      <c r="R394" s="12"/>
      <c r="S394" s="8"/>
      <c r="U394" s="103"/>
    </row>
    <row r="395" spans="1:21" s="9" customFormat="1" ht="12.6" customHeight="1">
      <c r="A395" s="252"/>
      <c r="B395" s="222"/>
      <c r="C395" s="214"/>
      <c r="D395" s="225"/>
      <c r="E395" s="233"/>
      <c r="F395" s="214"/>
      <c r="G395" s="230"/>
      <c r="H395" s="208"/>
      <c r="I395" s="129"/>
      <c r="J395" s="211"/>
      <c r="K395" s="129"/>
      <c r="L395" s="130"/>
      <c r="M395" s="131"/>
      <c r="N395" s="219"/>
      <c r="O395" s="89"/>
      <c r="P395" s="6"/>
      <c r="Q395" s="7"/>
      <c r="R395" s="12"/>
      <c r="S395" s="8"/>
      <c r="U395" s="103"/>
    </row>
    <row r="396" spans="1:21" s="9" customFormat="1" ht="12.6" customHeight="1">
      <c r="A396" s="252"/>
      <c r="B396" s="223"/>
      <c r="C396" s="215"/>
      <c r="D396" s="226"/>
      <c r="E396" s="234"/>
      <c r="F396" s="215"/>
      <c r="G396" s="231"/>
      <c r="H396" s="209"/>
      <c r="I396" s="132"/>
      <c r="J396" s="212"/>
      <c r="K396" s="132"/>
      <c r="L396" s="134"/>
      <c r="M396" s="133"/>
      <c r="N396" s="220"/>
      <c r="O396" s="89"/>
      <c r="P396" s="6"/>
      <c r="Q396" s="7"/>
      <c r="R396" s="12"/>
      <c r="S396" s="8"/>
      <c r="U396" s="103"/>
    </row>
    <row r="397" spans="1:21" s="9" customFormat="1" ht="12.6" customHeight="1">
      <c r="A397" s="252">
        <v>79</v>
      </c>
      <c r="B397" s="221"/>
      <c r="C397" s="213"/>
      <c r="D397" s="224" t="str">
        <f>IF(B397="","",IF(B397=1,DATE(YEAR($E$3),B397,C397),IF(B397=2,DATE(YEAR($E$3),B397,C397),IF(B397=3,DATE(YEAR($E$3),B397,C397),DATE(YEAR($P$3),B397,C397)))))</f>
        <v/>
      </c>
      <c r="E397" s="232" t="str">
        <f>IF(B397="","",TEXT(WEEKDAY(D397),"aaa"))</f>
        <v/>
      </c>
      <c r="F397" s="213"/>
      <c r="G397" s="229" t="str">
        <f>IF(F397="","",IF(F397&lt;100,VLOOKUP(F397,'研修事項 一覧'!$B$65:$D$109,2,FALSE),IF(F397&gt;=100,VLOOKUP(F397,'研修事項 一覧'!$F$65:$H$87,2,FALSE),"再入力")))</f>
        <v/>
      </c>
      <c r="H397" s="207" t="str">
        <f>IF(F397="","",IF(F397&lt;100,VLOOKUP(F397,'研修事項 一覧'!$B$65:$D$109,3,FALSE),IF(F397&gt;=100,VLOOKUP(F397,'研修事項 一覧'!$F$65:$H$87,3,FALSE),"再入力")))</f>
        <v/>
      </c>
      <c r="I397" s="126"/>
      <c r="J397" s="210"/>
      <c r="K397" s="126"/>
      <c r="L397" s="127"/>
      <c r="M397" s="128"/>
      <c r="N397" s="218"/>
      <c r="O397" s="89"/>
      <c r="P397" s="6"/>
      <c r="Q397" s="7"/>
      <c r="R397" s="12"/>
      <c r="S397" s="8"/>
      <c r="U397" s="103"/>
    </row>
    <row r="398" spans="1:21" s="9" customFormat="1" ht="12.6" customHeight="1">
      <c r="A398" s="252"/>
      <c r="B398" s="222"/>
      <c r="C398" s="214"/>
      <c r="D398" s="225"/>
      <c r="E398" s="233"/>
      <c r="F398" s="214"/>
      <c r="G398" s="230"/>
      <c r="H398" s="208"/>
      <c r="I398" s="129"/>
      <c r="J398" s="211"/>
      <c r="K398" s="129"/>
      <c r="L398" s="130"/>
      <c r="M398" s="131"/>
      <c r="N398" s="219"/>
      <c r="O398" s="89"/>
      <c r="P398" s="6"/>
      <c r="Q398" s="7"/>
      <c r="R398" s="12"/>
      <c r="S398" s="8"/>
      <c r="U398" s="103"/>
    </row>
    <row r="399" spans="1:21" s="9" customFormat="1" ht="12.6" customHeight="1">
      <c r="A399" s="252"/>
      <c r="B399" s="222"/>
      <c r="C399" s="214"/>
      <c r="D399" s="225"/>
      <c r="E399" s="233"/>
      <c r="F399" s="214"/>
      <c r="G399" s="230"/>
      <c r="H399" s="208"/>
      <c r="I399" s="129"/>
      <c r="J399" s="211"/>
      <c r="K399" s="129"/>
      <c r="L399" s="130"/>
      <c r="M399" s="131"/>
      <c r="N399" s="219"/>
      <c r="O399" s="89"/>
      <c r="P399" s="6"/>
      <c r="Q399" s="7"/>
      <c r="R399" s="12"/>
      <c r="S399" s="8"/>
      <c r="U399" s="103"/>
    </row>
    <row r="400" spans="1:21" s="9" customFormat="1" ht="12.6" customHeight="1">
      <c r="A400" s="252"/>
      <c r="B400" s="222"/>
      <c r="C400" s="214"/>
      <c r="D400" s="225"/>
      <c r="E400" s="233"/>
      <c r="F400" s="214"/>
      <c r="G400" s="230"/>
      <c r="H400" s="208"/>
      <c r="I400" s="129"/>
      <c r="J400" s="211"/>
      <c r="K400" s="129"/>
      <c r="L400" s="130"/>
      <c r="M400" s="131"/>
      <c r="N400" s="219"/>
      <c r="O400" s="89"/>
      <c r="P400" s="6"/>
      <c r="Q400" s="7"/>
      <c r="R400" s="12"/>
      <c r="S400" s="8"/>
      <c r="U400" s="103"/>
    </row>
    <row r="401" spans="1:21" s="9" customFormat="1" ht="12.6" customHeight="1">
      <c r="A401" s="252"/>
      <c r="B401" s="223"/>
      <c r="C401" s="215"/>
      <c r="D401" s="226"/>
      <c r="E401" s="234"/>
      <c r="F401" s="215"/>
      <c r="G401" s="231"/>
      <c r="H401" s="209"/>
      <c r="I401" s="132"/>
      <c r="J401" s="212"/>
      <c r="K401" s="132"/>
      <c r="L401" s="134"/>
      <c r="M401" s="133"/>
      <c r="N401" s="220"/>
      <c r="O401" s="89"/>
      <c r="P401" s="6"/>
      <c r="Q401" s="7"/>
      <c r="R401" s="12"/>
      <c r="S401" s="8"/>
      <c r="U401" s="103"/>
    </row>
    <row r="402" spans="1:21" s="9" customFormat="1" ht="12.6" customHeight="1">
      <c r="A402" s="252">
        <v>80</v>
      </c>
      <c r="B402" s="221"/>
      <c r="C402" s="213"/>
      <c r="D402" s="224" t="str">
        <f>IF(B402="","",IF(B402=1,DATE(YEAR($E$3),B402,C402),IF(B402=2,DATE(YEAR($E$3),B402,C402),IF(B402=3,DATE(YEAR($E$3),B402,C402),DATE(YEAR($P$3),B402,C402)))))</f>
        <v/>
      </c>
      <c r="E402" s="232" t="str">
        <f>IF(B402="","",TEXT(WEEKDAY(D402),"aaa"))</f>
        <v/>
      </c>
      <c r="F402" s="213"/>
      <c r="G402" s="229" t="str">
        <f>IF(F402="","",IF(F402&lt;100,VLOOKUP(F402,'研修事項 一覧'!$B$65:$D$109,2,FALSE),IF(F402&gt;=100,VLOOKUP(F402,'研修事項 一覧'!$F$65:$H$87,2,FALSE),"再入力")))</f>
        <v/>
      </c>
      <c r="H402" s="207" t="str">
        <f>IF(F402="","",IF(F402&lt;100,VLOOKUP(F402,'研修事項 一覧'!$B$65:$D$109,3,FALSE),IF(F402&gt;=100,VLOOKUP(F402,'研修事項 一覧'!$F$65:$H$87,3,FALSE),"再入力")))</f>
        <v/>
      </c>
      <c r="I402" s="126"/>
      <c r="J402" s="210"/>
      <c r="K402" s="126"/>
      <c r="L402" s="127"/>
      <c r="M402" s="128"/>
      <c r="N402" s="218"/>
      <c r="O402" s="89"/>
      <c r="P402" s="6"/>
      <c r="Q402" s="7"/>
      <c r="R402" s="12"/>
      <c r="S402" s="8"/>
      <c r="U402" s="103"/>
    </row>
    <row r="403" spans="1:21" s="9" customFormat="1" ht="12.6" customHeight="1">
      <c r="A403" s="252"/>
      <c r="B403" s="222"/>
      <c r="C403" s="214"/>
      <c r="D403" s="225"/>
      <c r="E403" s="233"/>
      <c r="F403" s="214"/>
      <c r="G403" s="230"/>
      <c r="H403" s="208"/>
      <c r="I403" s="129"/>
      <c r="J403" s="211"/>
      <c r="K403" s="129"/>
      <c r="L403" s="130"/>
      <c r="M403" s="131"/>
      <c r="N403" s="219"/>
      <c r="O403" s="89"/>
      <c r="P403" s="6"/>
      <c r="Q403" s="7"/>
      <c r="R403" s="12"/>
      <c r="S403" s="8"/>
      <c r="U403" s="103"/>
    </row>
    <row r="404" spans="1:21" s="9" customFormat="1" ht="12.6" customHeight="1">
      <c r="A404" s="252"/>
      <c r="B404" s="222"/>
      <c r="C404" s="214"/>
      <c r="D404" s="225"/>
      <c r="E404" s="233"/>
      <c r="F404" s="214"/>
      <c r="G404" s="230"/>
      <c r="H404" s="208"/>
      <c r="I404" s="129"/>
      <c r="J404" s="211"/>
      <c r="K404" s="129"/>
      <c r="L404" s="130"/>
      <c r="M404" s="131"/>
      <c r="N404" s="219"/>
      <c r="O404" s="89"/>
      <c r="P404" s="6"/>
      <c r="Q404" s="7"/>
      <c r="R404" s="12"/>
      <c r="S404" s="8"/>
      <c r="U404" s="103"/>
    </row>
    <row r="405" spans="1:21" s="9" customFormat="1" ht="12.6" customHeight="1">
      <c r="A405" s="252"/>
      <c r="B405" s="222"/>
      <c r="C405" s="214"/>
      <c r="D405" s="225"/>
      <c r="E405" s="233"/>
      <c r="F405" s="214"/>
      <c r="G405" s="230"/>
      <c r="H405" s="208"/>
      <c r="I405" s="129"/>
      <c r="J405" s="211"/>
      <c r="K405" s="129"/>
      <c r="L405" s="130"/>
      <c r="M405" s="131"/>
      <c r="N405" s="219"/>
      <c r="O405" s="89"/>
      <c r="P405" s="6"/>
      <c r="Q405" s="7"/>
      <c r="R405" s="12"/>
      <c r="S405" s="8"/>
      <c r="U405" s="103"/>
    </row>
    <row r="406" spans="1:21" s="9" customFormat="1" ht="12.6" customHeight="1">
      <c r="A406" s="252"/>
      <c r="B406" s="223"/>
      <c r="C406" s="215"/>
      <c r="D406" s="226"/>
      <c r="E406" s="234"/>
      <c r="F406" s="215"/>
      <c r="G406" s="231"/>
      <c r="H406" s="209"/>
      <c r="I406" s="132"/>
      <c r="J406" s="212"/>
      <c r="K406" s="132"/>
      <c r="L406" s="134"/>
      <c r="M406" s="133"/>
      <c r="N406" s="220"/>
      <c r="O406" s="89"/>
      <c r="P406" s="6"/>
      <c r="Q406" s="7"/>
      <c r="R406" s="12"/>
      <c r="S406" s="8"/>
      <c r="U406" s="103"/>
    </row>
    <row r="407" spans="1:21" s="9" customFormat="1" ht="12.6" customHeight="1">
      <c r="A407" s="252">
        <v>81</v>
      </c>
      <c r="B407" s="221"/>
      <c r="C407" s="213"/>
      <c r="D407" s="224" t="str">
        <f>IF(B407="","",IF(B407=1,DATE(YEAR($E$3),B407,C407),IF(B407=2,DATE(YEAR($E$3),B407,C407),IF(B407=3,DATE(YEAR($E$3),B407,C407),DATE(YEAR($P$3),B407,C407)))))</f>
        <v/>
      </c>
      <c r="E407" s="232" t="str">
        <f>IF(B407="","",TEXT(WEEKDAY(D407),"aaa"))</f>
        <v/>
      </c>
      <c r="F407" s="213"/>
      <c r="G407" s="229" t="str">
        <f>IF(F407="","",IF(F407&lt;100,VLOOKUP(F407,'研修事項 一覧'!$B$65:$D$109,2,FALSE),IF(F407&gt;=100,VLOOKUP(F407,'研修事項 一覧'!$F$65:$H$87,2,FALSE),"再入力")))</f>
        <v/>
      </c>
      <c r="H407" s="207" t="str">
        <f>IF(F407="","",IF(F407&lt;100,VLOOKUP(F407,'研修事項 一覧'!$B$65:$D$109,3,FALSE),IF(F407&gt;=100,VLOOKUP(F407,'研修事項 一覧'!$F$65:$H$87,3,FALSE),"再入力")))</f>
        <v/>
      </c>
      <c r="I407" s="126"/>
      <c r="J407" s="210"/>
      <c r="K407" s="126"/>
      <c r="L407" s="127"/>
      <c r="M407" s="128"/>
      <c r="N407" s="218"/>
      <c r="O407" s="89"/>
      <c r="P407" s="6"/>
      <c r="Q407" s="7"/>
      <c r="R407" s="12"/>
      <c r="S407" s="8"/>
      <c r="U407" s="103"/>
    </row>
    <row r="408" spans="1:21" s="9" customFormat="1" ht="12.6" customHeight="1">
      <c r="A408" s="252"/>
      <c r="B408" s="222"/>
      <c r="C408" s="214"/>
      <c r="D408" s="225"/>
      <c r="E408" s="233"/>
      <c r="F408" s="214"/>
      <c r="G408" s="230"/>
      <c r="H408" s="208"/>
      <c r="I408" s="129"/>
      <c r="J408" s="211"/>
      <c r="K408" s="129"/>
      <c r="L408" s="130"/>
      <c r="M408" s="131"/>
      <c r="N408" s="219"/>
      <c r="O408" s="89"/>
      <c r="P408" s="6"/>
      <c r="Q408" s="7"/>
      <c r="R408" s="12"/>
      <c r="S408" s="8"/>
      <c r="U408" s="103"/>
    </row>
    <row r="409" spans="1:21" s="9" customFormat="1" ht="12.6" customHeight="1">
      <c r="A409" s="252"/>
      <c r="B409" s="222"/>
      <c r="C409" s="214"/>
      <c r="D409" s="225"/>
      <c r="E409" s="233"/>
      <c r="F409" s="214"/>
      <c r="G409" s="230"/>
      <c r="H409" s="208"/>
      <c r="I409" s="129"/>
      <c r="J409" s="211"/>
      <c r="K409" s="129"/>
      <c r="L409" s="130"/>
      <c r="M409" s="131"/>
      <c r="N409" s="219"/>
      <c r="O409" s="89"/>
      <c r="P409" s="6"/>
      <c r="Q409" s="7"/>
      <c r="R409" s="12"/>
      <c r="S409" s="8"/>
      <c r="U409" s="103"/>
    </row>
    <row r="410" spans="1:21" s="9" customFormat="1" ht="12.6" customHeight="1">
      <c r="A410" s="252"/>
      <c r="B410" s="222"/>
      <c r="C410" s="214"/>
      <c r="D410" s="225"/>
      <c r="E410" s="233"/>
      <c r="F410" s="214"/>
      <c r="G410" s="230"/>
      <c r="H410" s="208"/>
      <c r="I410" s="129"/>
      <c r="J410" s="211"/>
      <c r="K410" s="129"/>
      <c r="L410" s="130"/>
      <c r="M410" s="131"/>
      <c r="N410" s="219"/>
      <c r="O410" s="89"/>
      <c r="P410" s="6"/>
      <c r="Q410" s="7"/>
      <c r="R410" s="12"/>
      <c r="S410" s="8"/>
      <c r="U410" s="103"/>
    </row>
    <row r="411" spans="1:21" s="9" customFormat="1" ht="12.6" customHeight="1">
      <c r="A411" s="252"/>
      <c r="B411" s="223"/>
      <c r="C411" s="215"/>
      <c r="D411" s="226"/>
      <c r="E411" s="234"/>
      <c r="F411" s="215"/>
      <c r="G411" s="231"/>
      <c r="H411" s="209"/>
      <c r="I411" s="132"/>
      <c r="J411" s="212"/>
      <c r="K411" s="132"/>
      <c r="L411" s="134"/>
      <c r="M411" s="133"/>
      <c r="N411" s="220"/>
      <c r="O411" s="89"/>
      <c r="P411" s="6"/>
      <c r="Q411" s="7"/>
      <c r="R411" s="12"/>
      <c r="S411" s="8"/>
      <c r="U411" s="103"/>
    </row>
    <row r="412" spans="1:21" s="9" customFormat="1" ht="12.6" customHeight="1">
      <c r="A412" s="252">
        <v>82</v>
      </c>
      <c r="B412" s="221"/>
      <c r="C412" s="213"/>
      <c r="D412" s="224" t="str">
        <f>IF(B412="","",IF(B412=1,DATE(YEAR($E$3),B412,C412),IF(B412=2,DATE(YEAR($E$3),B412,C412),IF(B412=3,DATE(YEAR($E$3),B412,C412),DATE(YEAR($P$3),B412,C412)))))</f>
        <v/>
      </c>
      <c r="E412" s="232" t="str">
        <f>IF(B412="","",TEXT(WEEKDAY(D412),"aaa"))</f>
        <v/>
      </c>
      <c r="F412" s="213"/>
      <c r="G412" s="229" t="str">
        <f>IF(F412="","",IF(F412&lt;100,VLOOKUP(F412,'研修事項 一覧'!$B$65:$D$109,2,FALSE),IF(F412&gt;=100,VLOOKUP(F412,'研修事項 一覧'!$F$65:$H$87,2,FALSE),"再入力")))</f>
        <v/>
      </c>
      <c r="H412" s="207" t="str">
        <f>IF(F412="","",IF(F412&lt;100,VLOOKUP(F412,'研修事項 一覧'!$B$65:$D$109,3,FALSE),IF(F412&gt;=100,VLOOKUP(F412,'研修事項 一覧'!$F$65:$H$87,3,FALSE),"再入力")))</f>
        <v/>
      </c>
      <c r="I412" s="126"/>
      <c r="J412" s="210"/>
      <c r="K412" s="126"/>
      <c r="L412" s="127"/>
      <c r="M412" s="128"/>
      <c r="N412" s="218"/>
      <c r="O412" s="89"/>
      <c r="P412" s="6"/>
      <c r="Q412" s="7"/>
      <c r="R412" s="12"/>
      <c r="S412" s="8"/>
      <c r="U412" s="103"/>
    </row>
    <row r="413" spans="1:21" s="9" customFormat="1" ht="12.6" customHeight="1">
      <c r="A413" s="252"/>
      <c r="B413" s="222"/>
      <c r="C413" s="214"/>
      <c r="D413" s="225"/>
      <c r="E413" s="233"/>
      <c r="F413" s="214"/>
      <c r="G413" s="230"/>
      <c r="H413" s="208"/>
      <c r="I413" s="129"/>
      <c r="J413" s="211"/>
      <c r="K413" s="129"/>
      <c r="L413" s="130"/>
      <c r="M413" s="131"/>
      <c r="N413" s="219"/>
      <c r="O413" s="89"/>
      <c r="P413" s="6"/>
      <c r="Q413" s="7"/>
      <c r="R413" s="12"/>
      <c r="S413" s="8"/>
      <c r="U413" s="103"/>
    </row>
    <row r="414" spans="1:21" s="9" customFormat="1" ht="12.6" customHeight="1">
      <c r="A414" s="252"/>
      <c r="B414" s="222"/>
      <c r="C414" s="214"/>
      <c r="D414" s="225"/>
      <c r="E414" s="233"/>
      <c r="F414" s="214"/>
      <c r="G414" s="230"/>
      <c r="H414" s="208"/>
      <c r="I414" s="129"/>
      <c r="J414" s="211"/>
      <c r="K414" s="129"/>
      <c r="L414" s="130"/>
      <c r="M414" s="131"/>
      <c r="N414" s="219"/>
      <c r="O414" s="89"/>
      <c r="P414" s="6"/>
      <c r="Q414" s="7"/>
      <c r="R414" s="12"/>
      <c r="S414" s="8"/>
      <c r="U414" s="103"/>
    </row>
    <row r="415" spans="1:21" s="9" customFormat="1" ht="12.6" customHeight="1">
      <c r="A415" s="252"/>
      <c r="B415" s="222"/>
      <c r="C415" s="214"/>
      <c r="D415" s="225"/>
      <c r="E415" s="233"/>
      <c r="F415" s="214"/>
      <c r="G415" s="230"/>
      <c r="H415" s="208"/>
      <c r="I415" s="129"/>
      <c r="J415" s="211"/>
      <c r="K415" s="129"/>
      <c r="L415" s="130"/>
      <c r="M415" s="131"/>
      <c r="N415" s="219"/>
      <c r="O415" s="89"/>
      <c r="P415" s="6"/>
      <c r="Q415" s="7"/>
      <c r="R415" s="12"/>
      <c r="S415" s="8"/>
      <c r="U415" s="103"/>
    </row>
    <row r="416" spans="1:21" s="9" customFormat="1" ht="12.6" customHeight="1">
      <c r="A416" s="252"/>
      <c r="B416" s="223"/>
      <c r="C416" s="215"/>
      <c r="D416" s="226"/>
      <c r="E416" s="234"/>
      <c r="F416" s="215"/>
      <c r="G416" s="231"/>
      <c r="H416" s="209"/>
      <c r="I416" s="132"/>
      <c r="J416" s="212"/>
      <c r="K416" s="132"/>
      <c r="L416" s="134"/>
      <c r="M416" s="133"/>
      <c r="N416" s="220"/>
      <c r="O416" s="89"/>
      <c r="P416" s="6"/>
      <c r="Q416" s="7"/>
      <c r="R416" s="12"/>
      <c r="S416" s="8"/>
      <c r="U416" s="103"/>
    </row>
    <row r="417" spans="1:21" s="9" customFormat="1" ht="12.6" customHeight="1">
      <c r="A417" s="252">
        <v>83</v>
      </c>
      <c r="B417" s="221"/>
      <c r="C417" s="213"/>
      <c r="D417" s="224" t="str">
        <f>IF(B417="","",IF(B417=1,DATE(YEAR($E$3),B417,C417),IF(B417=2,DATE(YEAR($E$3),B417,C417),IF(B417=3,DATE(YEAR($E$3),B417,C417),DATE(YEAR($P$3),B417,C417)))))</f>
        <v/>
      </c>
      <c r="E417" s="232" t="str">
        <f>IF(B417="","",TEXT(WEEKDAY(D417),"aaa"))</f>
        <v/>
      </c>
      <c r="F417" s="213"/>
      <c r="G417" s="229" t="str">
        <f>IF(F417="","",IF(F417&lt;100,VLOOKUP(F417,'研修事項 一覧'!$B$65:$D$109,2,FALSE),IF(F417&gt;=100,VLOOKUP(F417,'研修事項 一覧'!$F$65:$H$87,2,FALSE),"再入力")))</f>
        <v/>
      </c>
      <c r="H417" s="207" t="str">
        <f>IF(F417="","",IF(F417&lt;100,VLOOKUP(F417,'研修事項 一覧'!$B$65:$D$109,3,FALSE),IF(F417&gt;=100,VLOOKUP(F417,'研修事項 一覧'!$F$65:$H$87,3,FALSE),"再入力")))</f>
        <v/>
      </c>
      <c r="I417" s="126"/>
      <c r="J417" s="210"/>
      <c r="K417" s="126"/>
      <c r="L417" s="127"/>
      <c r="M417" s="128"/>
      <c r="N417" s="218"/>
      <c r="O417" s="89"/>
      <c r="P417" s="6"/>
      <c r="Q417" s="7"/>
      <c r="R417" s="12"/>
      <c r="S417" s="8"/>
      <c r="U417" s="103"/>
    </row>
    <row r="418" spans="1:21" s="9" customFormat="1" ht="12.6" customHeight="1">
      <c r="A418" s="252"/>
      <c r="B418" s="222"/>
      <c r="C418" s="214"/>
      <c r="D418" s="225"/>
      <c r="E418" s="233"/>
      <c r="F418" s="214"/>
      <c r="G418" s="230"/>
      <c r="H418" s="208"/>
      <c r="I418" s="129"/>
      <c r="J418" s="211"/>
      <c r="K418" s="129"/>
      <c r="L418" s="130"/>
      <c r="M418" s="131"/>
      <c r="N418" s="219"/>
      <c r="O418" s="89"/>
      <c r="P418" s="6"/>
      <c r="Q418" s="7"/>
      <c r="R418" s="12"/>
      <c r="S418" s="8"/>
      <c r="U418" s="103"/>
    </row>
    <row r="419" spans="1:21" s="9" customFormat="1" ht="12.6" customHeight="1">
      <c r="A419" s="252"/>
      <c r="B419" s="222"/>
      <c r="C419" s="214"/>
      <c r="D419" s="225"/>
      <c r="E419" s="233"/>
      <c r="F419" s="214"/>
      <c r="G419" s="230"/>
      <c r="H419" s="208"/>
      <c r="I419" s="129"/>
      <c r="J419" s="211"/>
      <c r="K419" s="129"/>
      <c r="L419" s="130"/>
      <c r="M419" s="131"/>
      <c r="N419" s="219"/>
      <c r="O419" s="89"/>
      <c r="P419" s="6"/>
      <c r="Q419" s="7"/>
      <c r="R419" s="12"/>
      <c r="S419" s="8"/>
      <c r="U419" s="103"/>
    </row>
    <row r="420" spans="1:21" s="9" customFormat="1" ht="12.6" customHeight="1">
      <c r="A420" s="252"/>
      <c r="B420" s="222"/>
      <c r="C420" s="214"/>
      <c r="D420" s="225"/>
      <c r="E420" s="233"/>
      <c r="F420" s="214"/>
      <c r="G420" s="230"/>
      <c r="H420" s="208"/>
      <c r="I420" s="129"/>
      <c r="J420" s="211"/>
      <c r="K420" s="129"/>
      <c r="L420" s="130"/>
      <c r="M420" s="131"/>
      <c r="N420" s="219"/>
      <c r="O420" s="89"/>
      <c r="P420" s="6"/>
      <c r="Q420" s="7"/>
      <c r="R420" s="12"/>
      <c r="S420" s="8"/>
      <c r="U420" s="103"/>
    </row>
    <row r="421" spans="1:21" s="9" customFormat="1" ht="12.6" customHeight="1">
      <c r="A421" s="252"/>
      <c r="B421" s="223"/>
      <c r="C421" s="215"/>
      <c r="D421" s="226"/>
      <c r="E421" s="234"/>
      <c r="F421" s="215"/>
      <c r="G421" s="231"/>
      <c r="H421" s="209"/>
      <c r="I421" s="132"/>
      <c r="J421" s="212"/>
      <c r="K421" s="132"/>
      <c r="L421" s="134"/>
      <c r="M421" s="133"/>
      <c r="N421" s="220"/>
      <c r="O421" s="89"/>
      <c r="P421" s="6"/>
      <c r="Q421" s="7"/>
      <c r="R421" s="12"/>
      <c r="S421" s="8"/>
      <c r="U421" s="103"/>
    </row>
    <row r="422" spans="1:21" s="9" customFormat="1" ht="12.6" customHeight="1">
      <c r="A422" s="252">
        <v>84</v>
      </c>
      <c r="B422" s="221"/>
      <c r="C422" s="213"/>
      <c r="D422" s="224" t="str">
        <f>IF(B422="","",IF(B422=1,DATE(YEAR($E$3),B422,C422),IF(B422=2,DATE(YEAR($E$3),B422,C422),IF(B422=3,DATE(YEAR($E$3),B422,C422),DATE(YEAR($P$3),B422,C422)))))</f>
        <v/>
      </c>
      <c r="E422" s="232" t="str">
        <f>IF(B422="","",TEXT(WEEKDAY(D422),"aaa"))</f>
        <v/>
      </c>
      <c r="F422" s="213"/>
      <c r="G422" s="229" t="str">
        <f>IF(F422="","",IF(F422&lt;100,VLOOKUP(F422,'研修事項 一覧'!$B$65:$D$109,2,FALSE),IF(F422&gt;=100,VLOOKUP(F422,'研修事項 一覧'!$F$65:$H$87,2,FALSE),"再入力")))</f>
        <v/>
      </c>
      <c r="H422" s="207" t="str">
        <f>IF(F422="","",IF(F422&lt;100,VLOOKUP(F422,'研修事項 一覧'!$B$65:$D$109,3,FALSE),IF(F422&gt;=100,VLOOKUP(F422,'研修事項 一覧'!$F$65:$H$87,3,FALSE),"再入力")))</f>
        <v/>
      </c>
      <c r="I422" s="126"/>
      <c r="J422" s="210"/>
      <c r="K422" s="126"/>
      <c r="L422" s="127"/>
      <c r="M422" s="128"/>
      <c r="N422" s="218"/>
      <c r="O422" s="89"/>
      <c r="P422" s="6"/>
      <c r="Q422" s="7"/>
      <c r="R422" s="12"/>
      <c r="S422" s="8"/>
      <c r="U422" s="103"/>
    </row>
    <row r="423" spans="1:21" s="9" customFormat="1" ht="12.6" customHeight="1">
      <c r="A423" s="252"/>
      <c r="B423" s="222"/>
      <c r="C423" s="214"/>
      <c r="D423" s="225"/>
      <c r="E423" s="233"/>
      <c r="F423" s="214"/>
      <c r="G423" s="230"/>
      <c r="H423" s="208"/>
      <c r="I423" s="129"/>
      <c r="J423" s="211"/>
      <c r="K423" s="129"/>
      <c r="L423" s="130"/>
      <c r="M423" s="131"/>
      <c r="N423" s="219"/>
      <c r="O423" s="89"/>
      <c r="P423" s="6"/>
      <c r="Q423" s="7"/>
      <c r="R423" s="12"/>
      <c r="S423" s="8"/>
      <c r="U423" s="103"/>
    </row>
    <row r="424" spans="1:21" s="9" customFormat="1" ht="12.6" customHeight="1">
      <c r="A424" s="252"/>
      <c r="B424" s="222"/>
      <c r="C424" s="214"/>
      <c r="D424" s="225"/>
      <c r="E424" s="233"/>
      <c r="F424" s="214"/>
      <c r="G424" s="230"/>
      <c r="H424" s="208"/>
      <c r="I424" s="129"/>
      <c r="J424" s="211"/>
      <c r="K424" s="129"/>
      <c r="L424" s="130"/>
      <c r="M424" s="131"/>
      <c r="N424" s="219"/>
      <c r="O424" s="89"/>
      <c r="P424" s="6"/>
      <c r="Q424" s="7"/>
      <c r="R424" s="12"/>
      <c r="S424" s="8"/>
      <c r="U424" s="103"/>
    </row>
    <row r="425" spans="1:21" s="9" customFormat="1" ht="12.6" customHeight="1">
      <c r="A425" s="252"/>
      <c r="B425" s="222"/>
      <c r="C425" s="214"/>
      <c r="D425" s="225"/>
      <c r="E425" s="233"/>
      <c r="F425" s="214"/>
      <c r="G425" s="230"/>
      <c r="H425" s="208"/>
      <c r="I425" s="129"/>
      <c r="J425" s="211"/>
      <c r="K425" s="129"/>
      <c r="L425" s="130"/>
      <c r="M425" s="131"/>
      <c r="N425" s="219"/>
      <c r="O425" s="89"/>
      <c r="P425" s="6"/>
      <c r="Q425" s="7"/>
      <c r="R425" s="12"/>
      <c r="S425" s="8"/>
      <c r="U425" s="103"/>
    </row>
    <row r="426" spans="1:21" s="9" customFormat="1" ht="12.6" customHeight="1">
      <c r="A426" s="252"/>
      <c r="B426" s="223"/>
      <c r="C426" s="215"/>
      <c r="D426" s="226"/>
      <c r="E426" s="234"/>
      <c r="F426" s="215"/>
      <c r="G426" s="231"/>
      <c r="H426" s="209"/>
      <c r="I426" s="132"/>
      <c r="J426" s="212"/>
      <c r="K426" s="132"/>
      <c r="L426" s="134"/>
      <c r="M426" s="133"/>
      <c r="N426" s="220"/>
      <c r="O426" s="89"/>
      <c r="P426" s="6"/>
      <c r="Q426" s="7"/>
      <c r="R426" s="12"/>
      <c r="S426" s="8"/>
      <c r="U426" s="103"/>
    </row>
    <row r="427" spans="1:21" s="9" customFormat="1" ht="12.6" customHeight="1">
      <c r="A427" s="252">
        <v>85</v>
      </c>
      <c r="B427" s="221"/>
      <c r="C427" s="213"/>
      <c r="D427" s="224" t="str">
        <f>IF(B427="","",IF(B427=1,DATE(YEAR($E$3),B427,C427),IF(B427=2,DATE(YEAR($E$3),B427,C427),IF(B427=3,DATE(YEAR($E$3),B427,C427),DATE(YEAR($P$3),B427,C427)))))</f>
        <v/>
      </c>
      <c r="E427" s="232" t="str">
        <f>IF(B427="","",TEXT(WEEKDAY(D427),"aaa"))</f>
        <v/>
      </c>
      <c r="F427" s="213"/>
      <c r="G427" s="229" t="str">
        <f>IF(F427="","",IF(F427&lt;100,VLOOKUP(F427,'研修事項 一覧'!$B$65:$D$109,2,FALSE),IF(F427&gt;=100,VLOOKUP(F427,'研修事項 一覧'!$F$65:$H$87,2,FALSE),"再入力")))</f>
        <v/>
      </c>
      <c r="H427" s="207" t="str">
        <f>IF(F427="","",IF(F427&lt;100,VLOOKUP(F427,'研修事項 一覧'!$B$65:$D$109,3,FALSE),IF(F427&gt;=100,VLOOKUP(F427,'研修事項 一覧'!$F$65:$H$87,3,FALSE),"再入力")))</f>
        <v/>
      </c>
      <c r="I427" s="126"/>
      <c r="J427" s="210"/>
      <c r="K427" s="126"/>
      <c r="L427" s="127"/>
      <c r="M427" s="128"/>
      <c r="N427" s="218"/>
      <c r="O427" s="89"/>
      <c r="P427" s="6"/>
      <c r="Q427" s="7"/>
      <c r="R427" s="12"/>
      <c r="S427" s="8"/>
      <c r="U427" s="103"/>
    </row>
    <row r="428" spans="1:21" s="9" customFormat="1" ht="12.6" customHeight="1">
      <c r="A428" s="252"/>
      <c r="B428" s="222"/>
      <c r="C428" s="214"/>
      <c r="D428" s="225"/>
      <c r="E428" s="233"/>
      <c r="F428" s="214"/>
      <c r="G428" s="230"/>
      <c r="H428" s="208"/>
      <c r="I428" s="129"/>
      <c r="J428" s="211"/>
      <c r="K428" s="129"/>
      <c r="L428" s="130"/>
      <c r="M428" s="131"/>
      <c r="N428" s="219"/>
      <c r="O428" s="89"/>
      <c r="P428" s="6"/>
      <c r="Q428" s="7"/>
      <c r="R428" s="12"/>
      <c r="S428" s="8"/>
      <c r="U428" s="103"/>
    </row>
    <row r="429" spans="1:21" s="9" customFormat="1" ht="12.6" customHeight="1">
      <c r="A429" s="252"/>
      <c r="B429" s="222"/>
      <c r="C429" s="214"/>
      <c r="D429" s="225"/>
      <c r="E429" s="233"/>
      <c r="F429" s="214"/>
      <c r="G429" s="230"/>
      <c r="H429" s="208"/>
      <c r="I429" s="129"/>
      <c r="J429" s="211"/>
      <c r="K429" s="129"/>
      <c r="L429" s="130"/>
      <c r="M429" s="131"/>
      <c r="N429" s="219"/>
      <c r="O429" s="89"/>
      <c r="P429" s="6"/>
      <c r="Q429" s="7"/>
      <c r="R429" s="12"/>
      <c r="S429" s="8"/>
      <c r="U429" s="103"/>
    </row>
    <row r="430" spans="1:21" s="9" customFormat="1" ht="12.6" customHeight="1">
      <c r="A430" s="252"/>
      <c r="B430" s="222"/>
      <c r="C430" s="214"/>
      <c r="D430" s="225"/>
      <c r="E430" s="233"/>
      <c r="F430" s="214"/>
      <c r="G430" s="230"/>
      <c r="H430" s="208"/>
      <c r="I430" s="129"/>
      <c r="J430" s="211"/>
      <c r="K430" s="129"/>
      <c r="L430" s="130"/>
      <c r="M430" s="131"/>
      <c r="N430" s="219"/>
      <c r="O430" s="89"/>
      <c r="P430" s="6"/>
      <c r="Q430" s="7"/>
      <c r="R430" s="12"/>
      <c r="S430" s="8"/>
      <c r="U430" s="103"/>
    </row>
    <row r="431" spans="1:21" s="9" customFormat="1" ht="12.6" customHeight="1">
      <c r="A431" s="252"/>
      <c r="B431" s="223"/>
      <c r="C431" s="215"/>
      <c r="D431" s="226"/>
      <c r="E431" s="234"/>
      <c r="F431" s="215"/>
      <c r="G431" s="231"/>
      <c r="H431" s="209"/>
      <c r="I431" s="132"/>
      <c r="J431" s="212"/>
      <c r="K431" s="132"/>
      <c r="L431" s="134"/>
      <c r="M431" s="133"/>
      <c r="N431" s="220"/>
      <c r="O431" s="89"/>
      <c r="P431" s="6"/>
      <c r="Q431" s="7"/>
      <c r="R431" s="12"/>
      <c r="S431" s="8"/>
      <c r="U431" s="103"/>
    </row>
    <row r="432" spans="1:21" s="9" customFormat="1" ht="12.6" customHeight="1">
      <c r="A432" s="252">
        <v>86</v>
      </c>
      <c r="B432" s="221"/>
      <c r="C432" s="213"/>
      <c r="D432" s="224" t="str">
        <f>IF(B432="","",IF(B432=1,DATE(YEAR($E$3),B432,C432),IF(B432=2,DATE(YEAR($E$3),B432,C432),IF(B432=3,DATE(YEAR($E$3),B432,C432),DATE(YEAR($P$3),B432,C432)))))</f>
        <v/>
      </c>
      <c r="E432" s="232" t="str">
        <f>IF(B432="","",TEXT(WEEKDAY(D432),"aaa"))</f>
        <v/>
      </c>
      <c r="F432" s="213"/>
      <c r="G432" s="229" t="str">
        <f>IF(F432="","",IF(F432&lt;100,VLOOKUP(F432,'研修事項 一覧'!$B$65:$D$109,2,FALSE),IF(F432&gt;=100,VLOOKUP(F432,'研修事項 一覧'!$F$65:$H$87,2,FALSE),"再入力")))</f>
        <v/>
      </c>
      <c r="H432" s="207" t="str">
        <f>IF(F432="","",IF(F432&lt;100,VLOOKUP(F432,'研修事項 一覧'!$B$65:$D$109,3,FALSE),IF(F432&gt;=100,VLOOKUP(F432,'研修事項 一覧'!$F$65:$H$87,3,FALSE),"再入力")))</f>
        <v/>
      </c>
      <c r="I432" s="126"/>
      <c r="J432" s="210"/>
      <c r="K432" s="126"/>
      <c r="L432" s="127"/>
      <c r="M432" s="128"/>
      <c r="N432" s="218"/>
      <c r="O432" s="89"/>
      <c r="P432" s="6"/>
      <c r="Q432" s="7"/>
      <c r="R432" s="12"/>
      <c r="S432" s="8"/>
      <c r="U432" s="103"/>
    </row>
    <row r="433" spans="1:21" s="9" customFormat="1" ht="12.6" customHeight="1">
      <c r="A433" s="252"/>
      <c r="B433" s="222"/>
      <c r="C433" s="214"/>
      <c r="D433" s="225"/>
      <c r="E433" s="233"/>
      <c r="F433" s="214"/>
      <c r="G433" s="230"/>
      <c r="H433" s="208"/>
      <c r="I433" s="129"/>
      <c r="J433" s="211"/>
      <c r="K433" s="129"/>
      <c r="L433" s="130"/>
      <c r="M433" s="131"/>
      <c r="N433" s="219"/>
      <c r="O433" s="89"/>
      <c r="P433" s="6"/>
      <c r="Q433" s="7"/>
      <c r="R433" s="12"/>
      <c r="S433" s="8"/>
      <c r="U433" s="103"/>
    </row>
    <row r="434" spans="1:21" s="9" customFormat="1" ht="12.6" customHeight="1">
      <c r="A434" s="252"/>
      <c r="B434" s="222"/>
      <c r="C434" s="214"/>
      <c r="D434" s="225"/>
      <c r="E434" s="233"/>
      <c r="F434" s="214"/>
      <c r="G434" s="230"/>
      <c r="H434" s="208"/>
      <c r="I434" s="129"/>
      <c r="J434" s="211"/>
      <c r="K434" s="129"/>
      <c r="L434" s="130"/>
      <c r="M434" s="131"/>
      <c r="N434" s="219"/>
      <c r="O434" s="89"/>
      <c r="P434" s="6"/>
      <c r="Q434" s="7"/>
      <c r="R434" s="12"/>
      <c r="S434" s="8"/>
      <c r="U434" s="99"/>
    </row>
    <row r="435" spans="1:21" s="9" customFormat="1" ht="12.6" customHeight="1">
      <c r="A435" s="252"/>
      <c r="B435" s="222"/>
      <c r="C435" s="214"/>
      <c r="D435" s="225"/>
      <c r="E435" s="233"/>
      <c r="F435" s="214"/>
      <c r="G435" s="230"/>
      <c r="H435" s="208"/>
      <c r="I435" s="129"/>
      <c r="J435" s="211"/>
      <c r="K435" s="129"/>
      <c r="L435" s="130"/>
      <c r="M435" s="131"/>
      <c r="N435" s="219"/>
      <c r="O435" s="89"/>
      <c r="P435" s="6"/>
      <c r="Q435" s="7"/>
      <c r="R435" s="12"/>
      <c r="S435" s="8"/>
      <c r="U435" s="100"/>
    </row>
    <row r="436" spans="1:21" ht="12.6" customHeight="1">
      <c r="A436" s="252"/>
      <c r="B436" s="223"/>
      <c r="C436" s="215"/>
      <c r="D436" s="226"/>
      <c r="E436" s="234"/>
      <c r="F436" s="215"/>
      <c r="G436" s="231"/>
      <c r="H436" s="209"/>
      <c r="I436" s="132"/>
      <c r="J436" s="212"/>
      <c r="K436" s="132"/>
      <c r="L436" s="134"/>
      <c r="M436" s="133"/>
      <c r="N436" s="220"/>
    </row>
    <row r="437" spans="1:21" ht="12.6" customHeight="1">
      <c r="A437" s="252">
        <v>87</v>
      </c>
      <c r="B437" s="221"/>
      <c r="C437" s="213"/>
      <c r="D437" s="224" t="str">
        <f>IF(B437="","",IF(B437=1,DATE(YEAR($E$3),B437,C437),IF(B437=2,DATE(YEAR($E$3),B437,C437),IF(B437=3,DATE(YEAR($E$3),B437,C437),DATE(YEAR($P$3),B437,C437)))))</f>
        <v/>
      </c>
      <c r="E437" s="232" t="str">
        <f>IF(B437="","",TEXT(WEEKDAY(D437),"aaa"))</f>
        <v/>
      </c>
      <c r="F437" s="213"/>
      <c r="G437" s="229" t="str">
        <f>IF(F437="","",IF(F437&lt;100,VLOOKUP(F437,'研修事項 一覧'!$B$65:$D$109,2,FALSE),IF(F437&gt;=100,VLOOKUP(F437,'研修事項 一覧'!$F$65:$H$87,2,FALSE),"再入力")))</f>
        <v/>
      </c>
      <c r="H437" s="207" t="str">
        <f>IF(F437="","",IF(F437&lt;100,VLOOKUP(F437,'研修事項 一覧'!$B$65:$D$109,3,FALSE),IF(F437&gt;=100,VLOOKUP(F437,'研修事項 一覧'!$F$65:$H$87,3,FALSE),"再入力")))</f>
        <v/>
      </c>
      <c r="I437" s="126"/>
      <c r="J437" s="210"/>
      <c r="K437" s="126"/>
      <c r="L437" s="127"/>
      <c r="M437" s="128"/>
      <c r="N437" s="218"/>
    </row>
    <row r="438" spans="1:21" ht="12.6" customHeight="1">
      <c r="A438" s="252"/>
      <c r="B438" s="222"/>
      <c r="C438" s="214"/>
      <c r="D438" s="225"/>
      <c r="E438" s="233"/>
      <c r="F438" s="214"/>
      <c r="G438" s="230"/>
      <c r="H438" s="208"/>
      <c r="I438" s="129"/>
      <c r="J438" s="211"/>
      <c r="K438" s="129"/>
      <c r="L438" s="130"/>
      <c r="M438" s="131"/>
      <c r="N438" s="219"/>
    </row>
    <row r="439" spans="1:21" ht="12.6" customHeight="1">
      <c r="A439" s="252"/>
      <c r="B439" s="222"/>
      <c r="C439" s="214"/>
      <c r="D439" s="225"/>
      <c r="E439" s="233"/>
      <c r="F439" s="214"/>
      <c r="G439" s="230"/>
      <c r="H439" s="208"/>
      <c r="I439" s="129"/>
      <c r="J439" s="211"/>
      <c r="K439" s="129"/>
      <c r="L439" s="130"/>
      <c r="M439" s="131"/>
      <c r="N439" s="219"/>
    </row>
    <row r="440" spans="1:21" ht="12.6" customHeight="1">
      <c r="A440" s="252"/>
      <c r="B440" s="222"/>
      <c r="C440" s="214"/>
      <c r="D440" s="225"/>
      <c r="E440" s="233"/>
      <c r="F440" s="214"/>
      <c r="G440" s="230"/>
      <c r="H440" s="208"/>
      <c r="I440" s="129"/>
      <c r="J440" s="211"/>
      <c r="K440" s="129"/>
      <c r="L440" s="130"/>
      <c r="M440" s="131"/>
      <c r="N440" s="219"/>
    </row>
    <row r="441" spans="1:21" ht="12.6" customHeight="1">
      <c r="A441" s="252"/>
      <c r="B441" s="223"/>
      <c r="C441" s="215"/>
      <c r="D441" s="226"/>
      <c r="E441" s="234"/>
      <c r="F441" s="215"/>
      <c r="G441" s="231"/>
      <c r="H441" s="209"/>
      <c r="I441" s="132"/>
      <c r="J441" s="212"/>
      <c r="K441" s="132"/>
      <c r="L441" s="134"/>
      <c r="M441" s="133"/>
      <c r="N441" s="220"/>
    </row>
    <row r="442" spans="1:21" ht="12.6" customHeight="1">
      <c r="A442" s="252">
        <v>88</v>
      </c>
      <c r="B442" s="221"/>
      <c r="C442" s="213"/>
      <c r="D442" s="224" t="str">
        <f>IF(B442="","",IF(B442=1,DATE(YEAR($E$3),B442,C442),IF(B442=2,DATE(YEAR($E$3),B442,C442),IF(B442=3,DATE(YEAR($E$3),B442,C442),DATE(YEAR($P$3),B442,C442)))))</f>
        <v/>
      </c>
      <c r="E442" s="232" t="str">
        <f>IF(B442="","",TEXT(WEEKDAY(D442),"aaa"))</f>
        <v/>
      </c>
      <c r="F442" s="213"/>
      <c r="G442" s="229" t="str">
        <f>IF(F442="","",IF(F442&lt;100,VLOOKUP(F442,'研修事項 一覧'!$B$65:$D$109,2,FALSE),IF(F442&gt;=100,VLOOKUP(F442,'研修事項 一覧'!$F$65:$H$87,2,FALSE),"再入力")))</f>
        <v/>
      </c>
      <c r="H442" s="207" t="str">
        <f>IF(F442="","",IF(F442&lt;100,VLOOKUP(F442,'研修事項 一覧'!$B$65:$D$109,3,FALSE),IF(F442&gt;=100,VLOOKUP(F442,'研修事項 一覧'!$F$65:$H$87,3,FALSE),"再入力")))</f>
        <v/>
      </c>
      <c r="I442" s="126"/>
      <c r="J442" s="210"/>
      <c r="K442" s="126"/>
      <c r="L442" s="127"/>
      <c r="M442" s="128"/>
      <c r="N442" s="218"/>
    </row>
    <row r="443" spans="1:21" ht="12.6" customHeight="1">
      <c r="A443" s="252"/>
      <c r="B443" s="222"/>
      <c r="C443" s="214"/>
      <c r="D443" s="225"/>
      <c r="E443" s="233"/>
      <c r="F443" s="214"/>
      <c r="G443" s="230"/>
      <c r="H443" s="208"/>
      <c r="I443" s="129"/>
      <c r="J443" s="211"/>
      <c r="K443" s="129"/>
      <c r="L443" s="130"/>
      <c r="M443" s="131"/>
      <c r="N443" s="219"/>
    </row>
    <row r="444" spans="1:21" ht="12.6" customHeight="1">
      <c r="A444" s="252"/>
      <c r="B444" s="222"/>
      <c r="C444" s="214"/>
      <c r="D444" s="225"/>
      <c r="E444" s="233"/>
      <c r="F444" s="214"/>
      <c r="G444" s="230"/>
      <c r="H444" s="208"/>
      <c r="I444" s="129"/>
      <c r="J444" s="211"/>
      <c r="K444" s="129"/>
      <c r="L444" s="130"/>
      <c r="M444" s="131"/>
      <c r="N444" s="219"/>
    </row>
    <row r="445" spans="1:21" ht="12.6" customHeight="1">
      <c r="A445" s="252"/>
      <c r="B445" s="222"/>
      <c r="C445" s="214"/>
      <c r="D445" s="225"/>
      <c r="E445" s="233"/>
      <c r="F445" s="214"/>
      <c r="G445" s="230"/>
      <c r="H445" s="208"/>
      <c r="I445" s="129"/>
      <c r="J445" s="211"/>
      <c r="K445" s="129"/>
      <c r="L445" s="130"/>
      <c r="M445" s="131"/>
      <c r="N445" s="219"/>
    </row>
    <row r="446" spans="1:21" ht="12.6" customHeight="1">
      <c r="A446" s="252"/>
      <c r="B446" s="223"/>
      <c r="C446" s="215"/>
      <c r="D446" s="226"/>
      <c r="E446" s="234"/>
      <c r="F446" s="215"/>
      <c r="G446" s="231"/>
      <c r="H446" s="209"/>
      <c r="I446" s="132"/>
      <c r="J446" s="212"/>
      <c r="K446" s="132"/>
      <c r="L446" s="134"/>
      <c r="M446" s="133"/>
      <c r="N446" s="220"/>
    </row>
    <row r="447" spans="1:21" ht="12.6" customHeight="1">
      <c r="A447" s="252">
        <v>89</v>
      </c>
      <c r="B447" s="221"/>
      <c r="C447" s="213"/>
      <c r="D447" s="224" t="str">
        <f>IF(B447="","",IF(B447=1,DATE(YEAR($E$3),B447,C447),IF(B447=2,DATE(YEAR($E$3),B447,C447),IF(B447=3,DATE(YEAR($E$3),B447,C447),DATE(YEAR($P$3),B447,C447)))))</f>
        <v/>
      </c>
      <c r="E447" s="232" t="str">
        <f>IF(B447="","",TEXT(WEEKDAY(D447),"aaa"))</f>
        <v/>
      </c>
      <c r="F447" s="213"/>
      <c r="G447" s="229" t="str">
        <f>IF(F447="","",IF(F447&lt;100,VLOOKUP(F447,'研修事項 一覧'!$B$65:$D$109,2,FALSE),IF(F447&gt;=100,VLOOKUP(F447,'研修事項 一覧'!$F$65:$H$87,2,FALSE),"再入力")))</f>
        <v/>
      </c>
      <c r="H447" s="207" t="str">
        <f>IF(F447="","",IF(F447&lt;100,VLOOKUP(F447,'研修事項 一覧'!$B$65:$D$109,3,FALSE),IF(F447&gt;=100,VLOOKUP(F447,'研修事項 一覧'!$F$65:$H$87,3,FALSE),"再入力")))</f>
        <v/>
      </c>
      <c r="I447" s="126"/>
      <c r="J447" s="210"/>
      <c r="K447" s="126"/>
      <c r="L447" s="127"/>
      <c r="M447" s="128"/>
      <c r="N447" s="218"/>
    </row>
    <row r="448" spans="1:21" ht="12.6" customHeight="1">
      <c r="A448" s="252"/>
      <c r="B448" s="222"/>
      <c r="C448" s="214"/>
      <c r="D448" s="225"/>
      <c r="E448" s="233"/>
      <c r="F448" s="214"/>
      <c r="G448" s="230"/>
      <c r="H448" s="208"/>
      <c r="I448" s="129"/>
      <c r="J448" s="211"/>
      <c r="K448" s="129"/>
      <c r="L448" s="130"/>
      <c r="M448" s="131"/>
      <c r="N448" s="219"/>
    </row>
    <row r="449" spans="1:14" ht="12.6" customHeight="1">
      <c r="A449" s="252"/>
      <c r="B449" s="222"/>
      <c r="C449" s="214"/>
      <c r="D449" s="225"/>
      <c r="E449" s="233"/>
      <c r="F449" s="214"/>
      <c r="G449" s="230"/>
      <c r="H449" s="208"/>
      <c r="I449" s="129"/>
      <c r="J449" s="211"/>
      <c r="K449" s="129"/>
      <c r="L449" s="130"/>
      <c r="M449" s="131"/>
      <c r="N449" s="219"/>
    </row>
    <row r="450" spans="1:14" ht="12.6" customHeight="1">
      <c r="A450" s="252"/>
      <c r="B450" s="222"/>
      <c r="C450" s="214"/>
      <c r="D450" s="225"/>
      <c r="E450" s="233"/>
      <c r="F450" s="214"/>
      <c r="G450" s="230"/>
      <c r="H450" s="208"/>
      <c r="I450" s="129"/>
      <c r="J450" s="211"/>
      <c r="K450" s="129"/>
      <c r="L450" s="130"/>
      <c r="M450" s="131"/>
      <c r="N450" s="219"/>
    </row>
    <row r="451" spans="1:14" ht="12.6" customHeight="1">
      <c r="A451" s="252"/>
      <c r="B451" s="223"/>
      <c r="C451" s="215"/>
      <c r="D451" s="226"/>
      <c r="E451" s="234"/>
      <c r="F451" s="215"/>
      <c r="G451" s="231"/>
      <c r="H451" s="209"/>
      <c r="I451" s="132"/>
      <c r="J451" s="212"/>
      <c r="K451" s="132"/>
      <c r="L451" s="134"/>
      <c r="M451" s="133"/>
      <c r="N451" s="220"/>
    </row>
    <row r="452" spans="1:14" ht="12.6" customHeight="1">
      <c r="A452" s="252">
        <v>90</v>
      </c>
      <c r="B452" s="221"/>
      <c r="C452" s="213"/>
      <c r="D452" s="224" t="str">
        <f>IF(B452="","",IF(B452=1,DATE(YEAR($E$3),B452,C452),IF(B452=2,DATE(YEAR($E$3),B452,C452),IF(B452=3,DATE(YEAR($E$3),B452,C452),DATE(YEAR($P$3),B452,C452)))))</f>
        <v/>
      </c>
      <c r="E452" s="232" t="str">
        <f>IF(B452="","",TEXT(WEEKDAY(D452),"aaa"))</f>
        <v/>
      </c>
      <c r="F452" s="213"/>
      <c r="G452" s="229" t="str">
        <f>IF(F452="","",IF(F452&lt;100,VLOOKUP(F452,'研修事項 一覧'!$B$65:$D$109,2,FALSE),IF(F452&gt;=100,VLOOKUP(F452,'研修事項 一覧'!$F$65:$H$87,2,FALSE),"再入力")))</f>
        <v/>
      </c>
      <c r="H452" s="207" t="str">
        <f>IF(F452="","",IF(F452&lt;100,VLOOKUP(F452,'研修事項 一覧'!$B$65:$D$109,3,FALSE),IF(F452&gt;=100,VLOOKUP(F452,'研修事項 一覧'!$F$65:$H$87,3,FALSE),"再入力")))</f>
        <v/>
      </c>
      <c r="I452" s="126"/>
      <c r="J452" s="210"/>
      <c r="K452" s="126"/>
      <c r="L452" s="127"/>
      <c r="M452" s="128"/>
      <c r="N452" s="218"/>
    </row>
    <row r="453" spans="1:14" ht="12.6" customHeight="1">
      <c r="A453" s="252"/>
      <c r="B453" s="222"/>
      <c r="C453" s="214"/>
      <c r="D453" s="225"/>
      <c r="E453" s="233"/>
      <c r="F453" s="214"/>
      <c r="G453" s="230"/>
      <c r="H453" s="208"/>
      <c r="I453" s="129"/>
      <c r="J453" s="211"/>
      <c r="K453" s="129"/>
      <c r="L453" s="130"/>
      <c r="M453" s="131"/>
      <c r="N453" s="219"/>
    </row>
    <row r="454" spans="1:14" ht="12.6" customHeight="1">
      <c r="A454" s="252"/>
      <c r="B454" s="222"/>
      <c r="C454" s="214"/>
      <c r="D454" s="225"/>
      <c r="E454" s="233"/>
      <c r="F454" s="214"/>
      <c r="G454" s="230"/>
      <c r="H454" s="208"/>
      <c r="I454" s="129"/>
      <c r="J454" s="211"/>
      <c r="K454" s="129"/>
      <c r="L454" s="130"/>
      <c r="M454" s="131"/>
      <c r="N454" s="219"/>
    </row>
    <row r="455" spans="1:14" ht="12.6" customHeight="1">
      <c r="A455" s="252"/>
      <c r="B455" s="222"/>
      <c r="C455" s="214"/>
      <c r="D455" s="225"/>
      <c r="E455" s="233"/>
      <c r="F455" s="214"/>
      <c r="G455" s="230"/>
      <c r="H455" s="208"/>
      <c r="I455" s="129"/>
      <c r="J455" s="211"/>
      <c r="K455" s="129"/>
      <c r="L455" s="130"/>
      <c r="M455" s="131"/>
      <c r="N455" s="219"/>
    </row>
    <row r="456" spans="1:14" ht="12.6" customHeight="1">
      <c r="A456" s="252"/>
      <c r="B456" s="223"/>
      <c r="C456" s="215"/>
      <c r="D456" s="226"/>
      <c r="E456" s="234"/>
      <c r="F456" s="215"/>
      <c r="G456" s="231"/>
      <c r="H456" s="209"/>
      <c r="I456" s="132"/>
      <c r="J456" s="212"/>
      <c r="K456" s="132"/>
      <c r="L456" s="134"/>
      <c r="M456" s="133"/>
      <c r="N456" s="220"/>
    </row>
    <row r="457" spans="1:14" ht="12.6" customHeight="1">
      <c r="A457" s="252">
        <v>91</v>
      </c>
      <c r="B457" s="221"/>
      <c r="C457" s="213"/>
      <c r="D457" s="224" t="str">
        <f>IF(B457="","",IF(B457=1,DATE(YEAR($E$3),B457,C457),IF(B457=2,DATE(YEAR($E$3),B457,C457),IF(B457=3,DATE(YEAR($E$3),B457,C457),DATE(YEAR($P$3),B457,C457)))))</f>
        <v/>
      </c>
      <c r="E457" s="232" t="str">
        <f>IF(B457="","",TEXT(WEEKDAY(D457),"aaa"))</f>
        <v/>
      </c>
      <c r="F457" s="213"/>
      <c r="G457" s="229" t="str">
        <f>IF(F457="","",IF(F457&lt;100,VLOOKUP(F457,'研修事項 一覧'!$B$65:$D$109,2,FALSE),IF(F457&gt;=100,VLOOKUP(F457,'研修事項 一覧'!$F$65:$H$87,2,FALSE),"再入力")))</f>
        <v/>
      </c>
      <c r="H457" s="207" t="str">
        <f>IF(F457="","",IF(F457&lt;100,VLOOKUP(F457,'研修事項 一覧'!$B$65:$D$109,3,FALSE),IF(F457&gt;=100,VLOOKUP(F457,'研修事項 一覧'!$F$65:$H$87,3,FALSE),"再入力")))</f>
        <v/>
      </c>
      <c r="I457" s="126"/>
      <c r="J457" s="210"/>
      <c r="K457" s="126"/>
      <c r="L457" s="127"/>
      <c r="M457" s="128"/>
      <c r="N457" s="218"/>
    </row>
    <row r="458" spans="1:14" ht="12.6" customHeight="1">
      <c r="A458" s="252"/>
      <c r="B458" s="222"/>
      <c r="C458" s="214"/>
      <c r="D458" s="225"/>
      <c r="E458" s="233"/>
      <c r="F458" s="214"/>
      <c r="G458" s="230"/>
      <c r="H458" s="208"/>
      <c r="I458" s="129"/>
      <c r="J458" s="211"/>
      <c r="K458" s="129"/>
      <c r="L458" s="130"/>
      <c r="M458" s="131"/>
      <c r="N458" s="219"/>
    </row>
    <row r="459" spans="1:14" ht="12.6" customHeight="1">
      <c r="A459" s="252"/>
      <c r="B459" s="222"/>
      <c r="C459" s="214"/>
      <c r="D459" s="225"/>
      <c r="E459" s="233"/>
      <c r="F459" s="214"/>
      <c r="G459" s="230"/>
      <c r="H459" s="208"/>
      <c r="I459" s="129"/>
      <c r="J459" s="211"/>
      <c r="K459" s="129"/>
      <c r="L459" s="130"/>
      <c r="M459" s="131"/>
      <c r="N459" s="219"/>
    </row>
    <row r="460" spans="1:14" ht="12.6" customHeight="1">
      <c r="A460" s="252"/>
      <c r="B460" s="222"/>
      <c r="C460" s="214"/>
      <c r="D460" s="225"/>
      <c r="E460" s="233"/>
      <c r="F460" s="214"/>
      <c r="G460" s="230"/>
      <c r="H460" s="208"/>
      <c r="I460" s="129"/>
      <c r="J460" s="211"/>
      <c r="K460" s="129"/>
      <c r="L460" s="130"/>
      <c r="M460" s="131"/>
      <c r="N460" s="219"/>
    </row>
    <row r="461" spans="1:14" ht="12.6" customHeight="1">
      <c r="A461" s="252"/>
      <c r="B461" s="223"/>
      <c r="C461" s="215"/>
      <c r="D461" s="226"/>
      <c r="E461" s="234"/>
      <c r="F461" s="215"/>
      <c r="G461" s="231"/>
      <c r="H461" s="209"/>
      <c r="I461" s="132"/>
      <c r="J461" s="212"/>
      <c r="K461" s="132"/>
      <c r="L461" s="134"/>
      <c r="M461" s="133"/>
      <c r="N461" s="220"/>
    </row>
    <row r="462" spans="1:14" ht="12.6" customHeight="1">
      <c r="A462" s="252">
        <v>92</v>
      </c>
      <c r="B462" s="221"/>
      <c r="C462" s="213"/>
      <c r="D462" s="224" t="str">
        <f>IF(B462="","",IF(B462=1,DATE(YEAR($E$3),B462,C462),IF(B462=2,DATE(YEAR($E$3),B462,C462),IF(B462=3,DATE(YEAR($E$3),B462,C462),DATE(YEAR($P$3),B462,C462)))))</f>
        <v/>
      </c>
      <c r="E462" s="232" t="str">
        <f>IF(B462="","",TEXT(WEEKDAY(D462),"aaa"))</f>
        <v/>
      </c>
      <c r="F462" s="213"/>
      <c r="G462" s="229" t="str">
        <f>IF(F462="","",IF(F462&lt;100,VLOOKUP(F462,'研修事項 一覧'!$B$65:$D$109,2,FALSE),IF(F462&gt;=100,VLOOKUP(F462,'研修事項 一覧'!$F$65:$H$87,2,FALSE),"再入力")))</f>
        <v/>
      </c>
      <c r="H462" s="207" t="str">
        <f>IF(F462="","",IF(F462&lt;100,VLOOKUP(F462,'研修事項 一覧'!$B$65:$D$109,3,FALSE),IF(F462&gt;=100,VLOOKUP(F462,'研修事項 一覧'!$F$65:$H$87,3,FALSE),"再入力")))</f>
        <v/>
      </c>
      <c r="I462" s="126"/>
      <c r="J462" s="210"/>
      <c r="K462" s="126"/>
      <c r="L462" s="127"/>
      <c r="M462" s="128"/>
      <c r="N462" s="218"/>
    </row>
    <row r="463" spans="1:14" ht="12.6" customHeight="1">
      <c r="A463" s="252"/>
      <c r="B463" s="222"/>
      <c r="C463" s="214"/>
      <c r="D463" s="225"/>
      <c r="E463" s="233"/>
      <c r="F463" s="214"/>
      <c r="G463" s="230"/>
      <c r="H463" s="208"/>
      <c r="I463" s="129"/>
      <c r="J463" s="211"/>
      <c r="K463" s="129"/>
      <c r="L463" s="130"/>
      <c r="M463" s="131"/>
      <c r="N463" s="219"/>
    </row>
    <row r="464" spans="1:14" ht="12.6" customHeight="1">
      <c r="A464" s="252"/>
      <c r="B464" s="222"/>
      <c r="C464" s="214"/>
      <c r="D464" s="225"/>
      <c r="E464" s="233"/>
      <c r="F464" s="214"/>
      <c r="G464" s="230"/>
      <c r="H464" s="208"/>
      <c r="I464" s="129"/>
      <c r="J464" s="211"/>
      <c r="K464" s="129"/>
      <c r="L464" s="130"/>
      <c r="M464" s="131"/>
      <c r="N464" s="219"/>
    </row>
    <row r="465" spans="1:14" ht="12.6" customHeight="1">
      <c r="A465" s="252"/>
      <c r="B465" s="222"/>
      <c r="C465" s="214"/>
      <c r="D465" s="225"/>
      <c r="E465" s="233"/>
      <c r="F465" s="214"/>
      <c r="G465" s="230"/>
      <c r="H465" s="208"/>
      <c r="I465" s="129"/>
      <c r="J465" s="211"/>
      <c r="K465" s="129"/>
      <c r="L465" s="130"/>
      <c r="M465" s="131"/>
      <c r="N465" s="219"/>
    </row>
    <row r="466" spans="1:14" ht="12.6" customHeight="1">
      <c r="A466" s="252"/>
      <c r="B466" s="223"/>
      <c r="C466" s="215"/>
      <c r="D466" s="226"/>
      <c r="E466" s="234"/>
      <c r="F466" s="215"/>
      <c r="G466" s="231"/>
      <c r="H466" s="209"/>
      <c r="I466" s="132"/>
      <c r="J466" s="212"/>
      <c r="K466" s="132"/>
      <c r="L466" s="134"/>
      <c r="M466" s="133"/>
      <c r="N466" s="220"/>
    </row>
    <row r="467" spans="1:14" ht="12.6" customHeight="1">
      <c r="A467" s="252">
        <v>93</v>
      </c>
      <c r="B467" s="221"/>
      <c r="C467" s="213"/>
      <c r="D467" s="224" t="str">
        <f>IF(B467="","",IF(B467=1,DATE(YEAR($E$3),B467,C467),IF(B467=2,DATE(YEAR($E$3),B467,C467),IF(B467=3,DATE(YEAR($E$3),B467,C467),DATE(YEAR($P$3),B467,C467)))))</f>
        <v/>
      </c>
      <c r="E467" s="232" t="str">
        <f>IF(B467="","",TEXT(WEEKDAY(D467),"aaa"))</f>
        <v/>
      </c>
      <c r="F467" s="213"/>
      <c r="G467" s="229" t="str">
        <f>IF(F467="","",IF(F467&lt;100,VLOOKUP(F467,'研修事項 一覧'!$B$65:$D$109,2,FALSE),IF(F467&gt;=100,VLOOKUP(F467,'研修事項 一覧'!$F$65:$H$87,2,FALSE),"再入力")))</f>
        <v/>
      </c>
      <c r="H467" s="207" t="str">
        <f>IF(F467="","",IF(F467&lt;100,VLOOKUP(F467,'研修事項 一覧'!$B$65:$D$109,3,FALSE),IF(F467&gt;=100,VLOOKUP(F467,'研修事項 一覧'!$F$65:$H$87,3,FALSE),"再入力")))</f>
        <v/>
      </c>
      <c r="I467" s="126"/>
      <c r="J467" s="210"/>
      <c r="K467" s="126"/>
      <c r="L467" s="127"/>
      <c r="M467" s="128"/>
      <c r="N467" s="218"/>
    </row>
    <row r="468" spans="1:14" ht="12.6" customHeight="1">
      <c r="A468" s="252"/>
      <c r="B468" s="222"/>
      <c r="C468" s="214"/>
      <c r="D468" s="225"/>
      <c r="E468" s="233"/>
      <c r="F468" s="214"/>
      <c r="G468" s="230"/>
      <c r="H468" s="208"/>
      <c r="I468" s="129"/>
      <c r="J468" s="211"/>
      <c r="K468" s="129"/>
      <c r="L468" s="130"/>
      <c r="M468" s="131"/>
      <c r="N468" s="219"/>
    </row>
    <row r="469" spans="1:14" ht="12.6" customHeight="1">
      <c r="A469" s="252"/>
      <c r="B469" s="222"/>
      <c r="C469" s="214"/>
      <c r="D469" s="225"/>
      <c r="E469" s="233"/>
      <c r="F469" s="214"/>
      <c r="G469" s="230"/>
      <c r="H469" s="208"/>
      <c r="I469" s="129"/>
      <c r="J469" s="211"/>
      <c r="K469" s="129"/>
      <c r="L469" s="130"/>
      <c r="M469" s="131"/>
      <c r="N469" s="219"/>
    </row>
    <row r="470" spans="1:14" ht="12.6" customHeight="1">
      <c r="A470" s="252"/>
      <c r="B470" s="222"/>
      <c r="C470" s="214"/>
      <c r="D470" s="225"/>
      <c r="E470" s="233"/>
      <c r="F470" s="214"/>
      <c r="G470" s="230"/>
      <c r="H470" s="208"/>
      <c r="I470" s="129"/>
      <c r="J470" s="211"/>
      <c r="K470" s="129"/>
      <c r="L470" s="130"/>
      <c r="M470" s="131"/>
      <c r="N470" s="219"/>
    </row>
    <row r="471" spans="1:14" ht="12.6" customHeight="1">
      <c r="A471" s="252"/>
      <c r="B471" s="223"/>
      <c r="C471" s="215"/>
      <c r="D471" s="226"/>
      <c r="E471" s="234"/>
      <c r="F471" s="215"/>
      <c r="G471" s="231"/>
      <c r="H471" s="209"/>
      <c r="I471" s="132"/>
      <c r="J471" s="212"/>
      <c r="K471" s="132"/>
      <c r="L471" s="134"/>
      <c r="M471" s="133"/>
      <c r="N471" s="220"/>
    </row>
    <row r="472" spans="1:14" ht="12.6" customHeight="1">
      <c r="A472" s="252">
        <v>94</v>
      </c>
      <c r="B472" s="221"/>
      <c r="C472" s="213"/>
      <c r="D472" s="224" t="str">
        <f>IF(B472="","",IF(B472=1,DATE(YEAR($E$3),B472,C472),IF(B472=2,DATE(YEAR($E$3),B472,C472),IF(B472=3,DATE(YEAR($E$3),B472,C472),DATE(YEAR($P$3),B472,C472)))))</f>
        <v/>
      </c>
      <c r="E472" s="232" t="str">
        <f>IF(B472="","",TEXT(WEEKDAY(D472),"aaa"))</f>
        <v/>
      </c>
      <c r="F472" s="213"/>
      <c r="G472" s="229" t="str">
        <f>IF(F472="","",IF(F472&lt;100,VLOOKUP(F472,'研修事項 一覧'!$B$65:$D$109,2,FALSE),IF(F472&gt;=100,VLOOKUP(F472,'研修事項 一覧'!$F$65:$H$87,2,FALSE),"再入力")))</f>
        <v/>
      </c>
      <c r="H472" s="207" t="str">
        <f>IF(F472="","",IF(F472&lt;100,VLOOKUP(F472,'研修事項 一覧'!$B$65:$D$109,3,FALSE),IF(F472&gt;=100,VLOOKUP(F472,'研修事項 一覧'!$F$65:$H$87,3,FALSE),"再入力")))</f>
        <v/>
      </c>
      <c r="I472" s="126"/>
      <c r="J472" s="210"/>
      <c r="K472" s="126"/>
      <c r="L472" s="127"/>
      <c r="M472" s="128"/>
      <c r="N472" s="218"/>
    </row>
    <row r="473" spans="1:14" ht="12.6" customHeight="1">
      <c r="A473" s="252"/>
      <c r="B473" s="222"/>
      <c r="C473" s="214"/>
      <c r="D473" s="225"/>
      <c r="E473" s="233"/>
      <c r="F473" s="214"/>
      <c r="G473" s="230"/>
      <c r="H473" s="208"/>
      <c r="I473" s="129"/>
      <c r="J473" s="211"/>
      <c r="K473" s="129"/>
      <c r="L473" s="130"/>
      <c r="M473" s="131"/>
      <c r="N473" s="219"/>
    </row>
    <row r="474" spans="1:14" ht="12.6" customHeight="1">
      <c r="A474" s="252"/>
      <c r="B474" s="222"/>
      <c r="C474" s="214"/>
      <c r="D474" s="225"/>
      <c r="E474" s="233"/>
      <c r="F474" s="214"/>
      <c r="G474" s="230"/>
      <c r="H474" s="208"/>
      <c r="I474" s="129"/>
      <c r="J474" s="211"/>
      <c r="K474" s="129"/>
      <c r="L474" s="130"/>
      <c r="M474" s="131"/>
      <c r="N474" s="219"/>
    </row>
    <row r="475" spans="1:14" ht="12.6" customHeight="1">
      <c r="A475" s="252"/>
      <c r="B475" s="222"/>
      <c r="C475" s="214"/>
      <c r="D475" s="225"/>
      <c r="E475" s="233"/>
      <c r="F475" s="214"/>
      <c r="G475" s="230"/>
      <c r="H475" s="208"/>
      <c r="I475" s="129"/>
      <c r="J475" s="211"/>
      <c r="K475" s="129"/>
      <c r="L475" s="130"/>
      <c r="M475" s="131"/>
      <c r="N475" s="219"/>
    </row>
    <row r="476" spans="1:14" ht="12.6" customHeight="1">
      <c r="A476" s="252"/>
      <c r="B476" s="223"/>
      <c r="C476" s="215"/>
      <c r="D476" s="226"/>
      <c r="E476" s="234"/>
      <c r="F476" s="215"/>
      <c r="G476" s="231"/>
      <c r="H476" s="209"/>
      <c r="I476" s="132"/>
      <c r="J476" s="212"/>
      <c r="K476" s="132"/>
      <c r="L476" s="134"/>
      <c r="M476" s="133"/>
      <c r="N476" s="220"/>
    </row>
    <row r="477" spans="1:14" ht="12.6" customHeight="1">
      <c r="A477" s="252">
        <v>95</v>
      </c>
      <c r="B477" s="221"/>
      <c r="C477" s="213"/>
      <c r="D477" s="224" t="str">
        <f>IF(B477="","",IF(B477=1,DATE(YEAR($E$3),B477,C477),IF(B477=2,DATE(YEAR($E$3),B477,C477),IF(B477=3,DATE(YEAR($E$3),B477,C477),DATE(YEAR($P$3),B477,C477)))))</f>
        <v/>
      </c>
      <c r="E477" s="232" t="str">
        <f>IF(B477="","",TEXT(WEEKDAY(D477),"aaa"))</f>
        <v/>
      </c>
      <c r="F477" s="213"/>
      <c r="G477" s="229" t="str">
        <f>IF(F477="","",IF(F477&lt;100,VLOOKUP(F477,'研修事項 一覧'!$B$65:$D$109,2,FALSE),IF(F477&gt;=100,VLOOKUP(F477,'研修事項 一覧'!$F$65:$H$87,2,FALSE),"再入力")))</f>
        <v/>
      </c>
      <c r="H477" s="207" t="str">
        <f>IF(F477="","",IF(F477&lt;100,VLOOKUP(F477,'研修事項 一覧'!$B$65:$D$109,3,FALSE),IF(F477&gt;=100,VLOOKUP(F477,'研修事項 一覧'!$F$65:$H$87,3,FALSE),"再入力")))</f>
        <v/>
      </c>
      <c r="I477" s="126"/>
      <c r="J477" s="210"/>
      <c r="K477" s="126"/>
      <c r="L477" s="127"/>
      <c r="M477" s="128"/>
      <c r="N477" s="218"/>
    </row>
    <row r="478" spans="1:14" ht="12.6" customHeight="1">
      <c r="A478" s="252"/>
      <c r="B478" s="222"/>
      <c r="C478" s="214"/>
      <c r="D478" s="225"/>
      <c r="E478" s="233"/>
      <c r="F478" s="214"/>
      <c r="G478" s="230"/>
      <c r="H478" s="208"/>
      <c r="I478" s="129"/>
      <c r="J478" s="211"/>
      <c r="K478" s="129"/>
      <c r="L478" s="130"/>
      <c r="M478" s="131"/>
      <c r="N478" s="219"/>
    </row>
    <row r="479" spans="1:14" ht="12.6" customHeight="1">
      <c r="A479" s="252"/>
      <c r="B479" s="222"/>
      <c r="C479" s="214"/>
      <c r="D479" s="225"/>
      <c r="E479" s="233"/>
      <c r="F479" s="214"/>
      <c r="G479" s="230"/>
      <c r="H479" s="208"/>
      <c r="I479" s="129"/>
      <c r="J479" s="211"/>
      <c r="K479" s="129"/>
      <c r="L479" s="130"/>
      <c r="M479" s="131"/>
      <c r="N479" s="219"/>
    </row>
    <row r="480" spans="1:14" ht="12.6" customHeight="1">
      <c r="A480" s="252"/>
      <c r="B480" s="222"/>
      <c r="C480" s="214"/>
      <c r="D480" s="225"/>
      <c r="E480" s="233"/>
      <c r="F480" s="214"/>
      <c r="G480" s="230"/>
      <c r="H480" s="208"/>
      <c r="I480" s="129"/>
      <c r="J480" s="211"/>
      <c r="K480" s="129"/>
      <c r="L480" s="130"/>
      <c r="M480" s="131"/>
      <c r="N480" s="219"/>
    </row>
    <row r="481" spans="1:14" ht="12.6" customHeight="1">
      <c r="A481" s="252"/>
      <c r="B481" s="223"/>
      <c r="C481" s="215"/>
      <c r="D481" s="226"/>
      <c r="E481" s="234"/>
      <c r="F481" s="215"/>
      <c r="G481" s="231"/>
      <c r="H481" s="209"/>
      <c r="I481" s="132"/>
      <c r="J481" s="212"/>
      <c r="K481" s="132"/>
      <c r="L481" s="134"/>
      <c r="M481" s="133"/>
      <c r="N481" s="220"/>
    </row>
    <row r="482" spans="1:14" ht="12.6" customHeight="1">
      <c r="A482" s="252">
        <v>96</v>
      </c>
      <c r="B482" s="221"/>
      <c r="C482" s="213"/>
      <c r="D482" s="224" t="str">
        <f>IF(B482="","",IF(B482=1,DATE(YEAR($E$3),B482,C482),IF(B482=2,DATE(YEAR($E$3),B482,C482),IF(B482=3,DATE(YEAR($E$3),B482,C482),DATE(YEAR($P$3),B482,C482)))))</f>
        <v/>
      </c>
      <c r="E482" s="232" t="str">
        <f>IF(B482="","",TEXT(WEEKDAY(D482),"aaa"))</f>
        <v/>
      </c>
      <c r="F482" s="213"/>
      <c r="G482" s="229" t="str">
        <f>IF(F482="","",IF(F482&lt;100,VLOOKUP(F482,'研修事項 一覧'!$B$65:$D$109,2,FALSE),IF(F482&gt;=100,VLOOKUP(F482,'研修事項 一覧'!$F$65:$H$87,2,FALSE),"再入力")))</f>
        <v/>
      </c>
      <c r="H482" s="207" t="str">
        <f>IF(F482="","",IF(F482&lt;100,VLOOKUP(F482,'研修事項 一覧'!$B$65:$D$109,3,FALSE),IF(F482&gt;=100,VLOOKUP(F482,'研修事項 一覧'!$F$65:$H$87,3,FALSE),"再入力")))</f>
        <v/>
      </c>
      <c r="I482" s="126"/>
      <c r="J482" s="210"/>
      <c r="K482" s="126"/>
      <c r="L482" s="127"/>
      <c r="M482" s="128"/>
      <c r="N482" s="218"/>
    </row>
    <row r="483" spans="1:14" ht="12.6" customHeight="1">
      <c r="A483" s="252"/>
      <c r="B483" s="222"/>
      <c r="C483" s="214"/>
      <c r="D483" s="225"/>
      <c r="E483" s="233"/>
      <c r="F483" s="214"/>
      <c r="G483" s="230"/>
      <c r="H483" s="208"/>
      <c r="I483" s="129"/>
      <c r="J483" s="211"/>
      <c r="K483" s="129"/>
      <c r="L483" s="130"/>
      <c r="M483" s="131"/>
      <c r="N483" s="219"/>
    </row>
    <row r="484" spans="1:14" ht="12.6" customHeight="1">
      <c r="A484" s="252"/>
      <c r="B484" s="222"/>
      <c r="C484" s="214"/>
      <c r="D484" s="225"/>
      <c r="E484" s="233"/>
      <c r="F484" s="214"/>
      <c r="G484" s="230"/>
      <c r="H484" s="208"/>
      <c r="I484" s="129"/>
      <c r="J484" s="211"/>
      <c r="K484" s="129"/>
      <c r="L484" s="130"/>
      <c r="M484" s="131"/>
      <c r="N484" s="219"/>
    </row>
    <row r="485" spans="1:14" ht="12.6" customHeight="1">
      <c r="A485" s="252"/>
      <c r="B485" s="222"/>
      <c r="C485" s="214"/>
      <c r="D485" s="225"/>
      <c r="E485" s="233"/>
      <c r="F485" s="214"/>
      <c r="G485" s="230"/>
      <c r="H485" s="208"/>
      <c r="I485" s="129"/>
      <c r="J485" s="211"/>
      <c r="K485" s="129"/>
      <c r="L485" s="130"/>
      <c r="M485" s="131"/>
      <c r="N485" s="219"/>
    </row>
    <row r="486" spans="1:14" ht="12.6" customHeight="1">
      <c r="A486" s="252"/>
      <c r="B486" s="223"/>
      <c r="C486" s="215"/>
      <c r="D486" s="226"/>
      <c r="E486" s="234"/>
      <c r="F486" s="215"/>
      <c r="G486" s="231"/>
      <c r="H486" s="209"/>
      <c r="I486" s="132"/>
      <c r="J486" s="212"/>
      <c r="K486" s="132"/>
      <c r="L486" s="134"/>
      <c r="M486" s="133"/>
      <c r="N486" s="220"/>
    </row>
    <row r="487" spans="1:14" ht="12.6" customHeight="1">
      <c r="A487" s="252">
        <v>97</v>
      </c>
      <c r="B487" s="221"/>
      <c r="C487" s="213"/>
      <c r="D487" s="224" t="str">
        <f>IF(B487="","",IF(B487=1,DATE(YEAR($E$3),B487,C487),IF(B487=2,DATE(YEAR($E$3),B487,C487),IF(B487=3,DATE(YEAR($E$3),B487,C487),DATE(YEAR($P$3),B487,C487)))))</f>
        <v/>
      </c>
      <c r="E487" s="232" t="str">
        <f>IF(B487="","",TEXT(WEEKDAY(D487),"aaa"))</f>
        <v/>
      </c>
      <c r="F487" s="213"/>
      <c r="G487" s="229" t="str">
        <f>IF(F487="","",IF(F487&lt;100,VLOOKUP(F487,'研修事項 一覧'!$B$65:$D$109,2,FALSE),IF(F487&gt;=100,VLOOKUP(F487,'研修事項 一覧'!$F$65:$H$87,2,FALSE),"再入力")))</f>
        <v/>
      </c>
      <c r="H487" s="207" t="str">
        <f>IF(F487="","",IF(F487&lt;100,VLOOKUP(F487,'研修事項 一覧'!$B$65:$D$109,3,FALSE),IF(F487&gt;=100,VLOOKUP(F487,'研修事項 一覧'!$F$65:$H$87,3,FALSE),"再入力")))</f>
        <v/>
      </c>
      <c r="I487" s="126"/>
      <c r="J487" s="210"/>
      <c r="K487" s="126"/>
      <c r="L487" s="127"/>
      <c r="M487" s="128"/>
      <c r="N487" s="218"/>
    </row>
    <row r="488" spans="1:14" ht="12.6" customHeight="1">
      <c r="A488" s="252"/>
      <c r="B488" s="222"/>
      <c r="C488" s="214"/>
      <c r="D488" s="225"/>
      <c r="E488" s="233"/>
      <c r="F488" s="214"/>
      <c r="G488" s="230"/>
      <c r="H488" s="208"/>
      <c r="I488" s="129"/>
      <c r="J488" s="211"/>
      <c r="K488" s="129"/>
      <c r="L488" s="130"/>
      <c r="M488" s="131"/>
      <c r="N488" s="219"/>
    </row>
    <row r="489" spans="1:14" ht="12.6" customHeight="1">
      <c r="A489" s="252"/>
      <c r="B489" s="222"/>
      <c r="C489" s="214"/>
      <c r="D489" s="225"/>
      <c r="E489" s="233"/>
      <c r="F489" s="214"/>
      <c r="G489" s="230"/>
      <c r="H489" s="208"/>
      <c r="I489" s="129"/>
      <c r="J489" s="211"/>
      <c r="K489" s="129"/>
      <c r="L489" s="130"/>
      <c r="M489" s="131"/>
      <c r="N489" s="219"/>
    </row>
    <row r="490" spans="1:14" ht="12.6" customHeight="1">
      <c r="A490" s="252"/>
      <c r="B490" s="222"/>
      <c r="C490" s="214"/>
      <c r="D490" s="225"/>
      <c r="E490" s="233"/>
      <c r="F490" s="214"/>
      <c r="G490" s="230"/>
      <c r="H490" s="208"/>
      <c r="I490" s="129"/>
      <c r="J490" s="211"/>
      <c r="K490" s="129"/>
      <c r="L490" s="130"/>
      <c r="M490" s="131"/>
      <c r="N490" s="219"/>
    </row>
    <row r="491" spans="1:14" ht="12.6" customHeight="1">
      <c r="A491" s="252"/>
      <c r="B491" s="223"/>
      <c r="C491" s="215"/>
      <c r="D491" s="226"/>
      <c r="E491" s="234"/>
      <c r="F491" s="215"/>
      <c r="G491" s="231"/>
      <c r="H491" s="209"/>
      <c r="I491" s="132"/>
      <c r="J491" s="212"/>
      <c r="K491" s="132"/>
      <c r="L491" s="134"/>
      <c r="M491" s="133"/>
      <c r="N491" s="220"/>
    </row>
    <row r="492" spans="1:14" ht="12.6" customHeight="1">
      <c r="A492" s="252">
        <v>98</v>
      </c>
      <c r="B492" s="221"/>
      <c r="C492" s="213"/>
      <c r="D492" s="224" t="str">
        <f>IF(B492="","",IF(B492=1,DATE(YEAR($E$3),B492,C492),IF(B492=2,DATE(YEAR($E$3),B492,C492),IF(B492=3,DATE(YEAR($E$3),B492,C492),DATE(YEAR($P$3),B492,C492)))))</f>
        <v/>
      </c>
      <c r="E492" s="232" t="str">
        <f>IF(B492="","",TEXT(WEEKDAY(D492),"aaa"))</f>
        <v/>
      </c>
      <c r="F492" s="213"/>
      <c r="G492" s="229" t="str">
        <f>IF(F492="","",IF(F492&lt;100,VLOOKUP(F492,'研修事項 一覧'!$B$65:$D$109,2,FALSE),IF(F492&gt;=100,VLOOKUP(F492,'研修事項 一覧'!$F$65:$H$87,2,FALSE),"再入力")))</f>
        <v/>
      </c>
      <c r="H492" s="207" t="str">
        <f>IF(F492="","",IF(F492&lt;100,VLOOKUP(F492,'研修事項 一覧'!$B$65:$D$109,3,FALSE),IF(F492&gt;=100,VLOOKUP(F492,'研修事項 一覧'!$F$65:$H$87,3,FALSE),"再入力")))</f>
        <v/>
      </c>
      <c r="I492" s="126"/>
      <c r="J492" s="210"/>
      <c r="K492" s="126"/>
      <c r="L492" s="127"/>
      <c r="M492" s="128"/>
      <c r="N492" s="218"/>
    </row>
    <row r="493" spans="1:14" ht="12.6" customHeight="1">
      <c r="A493" s="252"/>
      <c r="B493" s="222"/>
      <c r="C493" s="214"/>
      <c r="D493" s="225"/>
      <c r="E493" s="233"/>
      <c r="F493" s="214"/>
      <c r="G493" s="230"/>
      <c r="H493" s="208"/>
      <c r="I493" s="129"/>
      <c r="J493" s="211"/>
      <c r="K493" s="129"/>
      <c r="L493" s="130"/>
      <c r="M493" s="131"/>
      <c r="N493" s="219"/>
    </row>
    <row r="494" spans="1:14" ht="12.6" customHeight="1">
      <c r="A494" s="252"/>
      <c r="B494" s="222"/>
      <c r="C494" s="214"/>
      <c r="D494" s="225"/>
      <c r="E494" s="233"/>
      <c r="F494" s="214"/>
      <c r="G494" s="230"/>
      <c r="H494" s="208"/>
      <c r="I494" s="129"/>
      <c r="J494" s="211"/>
      <c r="K494" s="129"/>
      <c r="L494" s="130"/>
      <c r="M494" s="131"/>
      <c r="N494" s="219"/>
    </row>
    <row r="495" spans="1:14" ht="12.6" customHeight="1">
      <c r="A495" s="252"/>
      <c r="B495" s="222"/>
      <c r="C495" s="214"/>
      <c r="D495" s="225"/>
      <c r="E495" s="233"/>
      <c r="F495" s="214"/>
      <c r="G495" s="230"/>
      <c r="H495" s="208"/>
      <c r="I495" s="129"/>
      <c r="J495" s="211"/>
      <c r="K495" s="129"/>
      <c r="L495" s="130"/>
      <c r="M495" s="131"/>
      <c r="N495" s="219"/>
    </row>
    <row r="496" spans="1:14" ht="12.6" customHeight="1">
      <c r="A496" s="252"/>
      <c r="B496" s="223"/>
      <c r="C496" s="215"/>
      <c r="D496" s="226"/>
      <c r="E496" s="234"/>
      <c r="F496" s="215"/>
      <c r="G496" s="231"/>
      <c r="H496" s="209"/>
      <c r="I496" s="132"/>
      <c r="J496" s="212"/>
      <c r="K496" s="132"/>
      <c r="L496" s="134"/>
      <c r="M496" s="133"/>
      <c r="N496" s="220"/>
    </row>
    <row r="497" spans="1:14" ht="12.6" customHeight="1">
      <c r="A497" s="252">
        <v>99</v>
      </c>
      <c r="B497" s="221"/>
      <c r="C497" s="213"/>
      <c r="D497" s="224" t="str">
        <f>IF(B497="","",IF(B497=1,DATE(YEAR($E$3),B497,C497),IF(B497=2,DATE(YEAR($E$3),B497,C497),IF(B497=3,DATE(YEAR($E$3),B497,C497),DATE(YEAR($P$3),B497,C497)))))</f>
        <v/>
      </c>
      <c r="E497" s="232" t="str">
        <f>IF(B497="","",TEXT(WEEKDAY(D497),"aaa"))</f>
        <v/>
      </c>
      <c r="F497" s="213"/>
      <c r="G497" s="229" t="str">
        <f>IF(F497="","",IF(F497&lt;100,VLOOKUP(F497,'研修事項 一覧'!$B$65:$D$109,2,FALSE),IF(F497&gt;=100,VLOOKUP(F497,'研修事項 一覧'!$F$65:$H$87,2,FALSE),"再入力")))</f>
        <v/>
      </c>
      <c r="H497" s="207" t="str">
        <f>IF(F497="","",IF(F497&lt;100,VLOOKUP(F497,'研修事項 一覧'!$B$65:$D$109,3,FALSE),IF(F497&gt;=100,VLOOKUP(F497,'研修事項 一覧'!$F$65:$H$87,3,FALSE),"再入力")))</f>
        <v/>
      </c>
      <c r="I497" s="126"/>
      <c r="J497" s="210"/>
      <c r="K497" s="126"/>
      <c r="L497" s="127"/>
      <c r="M497" s="128"/>
      <c r="N497" s="218"/>
    </row>
    <row r="498" spans="1:14" ht="12.6" customHeight="1">
      <c r="A498" s="252"/>
      <c r="B498" s="222"/>
      <c r="C498" s="214"/>
      <c r="D498" s="225"/>
      <c r="E498" s="233"/>
      <c r="F498" s="214"/>
      <c r="G498" s="230"/>
      <c r="H498" s="208"/>
      <c r="I498" s="129"/>
      <c r="J498" s="211"/>
      <c r="K498" s="129"/>
      <c r="L498" s="130"/>
      <c r="M498" s="131"/>
      <c r="N498" s="219"/>
    </row>
    <row r="499" spans="1:14" ht="12.6" customHeight="1">
      <c r="A499" s="252"/>
      <c r="B499" s="222"/>
      <c r="C499" s="214"/>
      <c r="D499" s="225"/>
      <c r="E499" s="233"/>
      <c r="F499" s="214"/>
      <c r="G499" s="230"/>
      <c r="H499" s="208"/>
      <c r="I499" s="129"/>
      <c r="J499" s="211"/>
      <c r="K499" s="129"/>
      <c r="L499" s="130"/>
      <c r="M499" s="131"/>
      <c r="N499" s="219"/>
    </row>
    <row r="500" spans="1:14" ht="12.6" customHeight="1">
      <c r="A500" s="252"/>
      <c r="B500" s="222"/>
      <c r="C500" s="214"/>
      <c r="D500" s="225"/>
      <c r="E500" s="233"/>
      <c r="F500" s="214"/>
      <c r="G500" s="230"/>
      <c r="H500" s="208"/>
      <c r="I500" s="129"/>
      <c r="J500" s="211"/>
      <c r="K500" s="129"/>
      <c r="L500" s="130"/>
      <c r="M500" s="131"/>
      <c r="N500" s="219"/>
    </row>
    <row r="501" spans="1:14" ht="12.6" customHeight="1">
      <c r="A501" s="252"/>
      <c r="B501" s="223"/>
      <c r="C501" s="215"/>
      <c r="D501" s="226"/>
      <c r="E501" s="234"/>
      <c r="F501" s="215"/>
      <c r="G501" s="231"/>
      <c r="H501" s="209"/>
      <c r="I501" s="132"/>
      <c r="J501" s="212"/>
      <c r="K501" s="132"/>
      <c r="L501" s="134"/>
      <c r="M501" s="133"/>
      <c r="N501" s="220"/>
    </row>
    <row r="502" spans="1:14" ht="12.6" customHeight="1">
      <c r="A502" s="252">
        <v>100</v>
      </c>
      <c r="B502" s="221"/>
      <c r="C502" s="213"/>
      <c r="D502" s="224" t="str">
        <f>IF(B502="","",IF(B502=1,DATE(YEAR($E$3),B502,C502),IF(B502=2,DATE(YEAR($E$3),B502,C502),IF(B502=3,DATE(YEAR($E$3),B502,C502),DATE(YEAR($P$3),B502,C502)))))</f>
        <v/>
      </c>
      <c r="E502" s="232" t="str">
        <f>IF(B502="","",TEXT(WEEKDAY(D502),"aaa"))</f>
        <v/>
      </c>
      <c r="F502" s="213"/>
      <c r="G502" s="229" t="str">
        <f>IF(F502="","",IF(F502&lt;100,VLOOKUP(F502,'研修事項 一覧'!$B$65:$D$109,2,FALSE),IF(F502&gt;=100,VLOOKUP(F502,'研修事項 一覧'!$F$65:$H$87,2,FALSE),"再入力")))</f>
        <v/>
      </c>
      <c r="H502" s="207" t="str">
        <f>IF(F502="","",IF(F502&lt;100,VLOOKUP(F502,'研修事項 一覧'!$B$65:$D$109,3,FALSE),IF(F502&gt;=100,VLOOKUP(F502,'研修事項 一覧'!$F$65:$H$87,3,FALSE),"再入力")))</f>
        <v/>
      </c>
      <c r="I502" s="126"/>
      <c r="J502" s="210"/>
      <c r="K502" s="126"/>
      <c r="L502" s="127"/>
      <c r="M502" s="128"/>
      <c r="N502" s="218"/>
    </row>
    <row r="503" spans="1:14" ht="12.6" customHeight="1">
      <c r="A503" s="252"/>
      <c r="B503" s="222"/>
      <c r="C503" s="214"/>
      <c r="D503" s="225"/>
      <c r="E503" s="233"/>
      <c r="F503" s="214"/>
      <c r="G503" s="230"/>
      <c r="H503" s="208"/>
      <c r="I503" s="129"/>
      <c r="J503" s="211"/>
      <c r="K503" s="129"/>
      <c r="L503" s="130"/>
      <c r="M503" s="131"/>
      <c r="N503" s="219"/>
    </row>
    <row r="504" spans="1:14" ht="12.6" customHeight="1">
      <c r="A504" s="252"/>
      <c r="B504" s="222"/>
      <c r="C504" s="214"/>
      <c r="D504" s="225"/>
      <c r="E504" s="233"/>
      <c r="F504" s="214"/>
      <c r="G504" s="230"/>
      <c r="H504" s="208"/>
      <c r="I504" s="129"/>
      <c r="J504" s="211"/>
      <c r="K504" s="129"/>
      <c r="L504" s="130"/>
      <c r="M504" s="131"/>
      <c r="N504" s="219"/>
    </row>
    <row r="505" spans="1:14" ht="12.6" customHeight="1">
      <c r="A505" s="252"/>
      <c r="B505" s="222"/>
      <c r="C505" s="214"/>
      <c r="D505" s="225"/>
      <c r="E505" s="233"/>
      <c r="F505" s="214"/>
      <c r="G505" s="230"/>
      <c r="H505" s="208"/>
      <c r="I505" s="129"/>
      <c r="J505" s="211"/>
      <c r="K505" s="129"/>
      <c r="L505" s="130"/>
      <c r="M505" s="131"/>
      <c r="N505" s="219"/>
    </row>
    <row r="506" spans="1:14" ht="12.6" customHeight="1">
      <c r="A506" s="252"/>
      <c r="B506" s="223"/>
      <c r="C506" s="215"/>
      <c r="D506" s="226"/>
      <c r="E506" s="234"/>
      <c r="F506" s="215"/>
      <c r="G506" s="231"/>
      <c r="H506" s="209"/>
      <c r="I506" s="132"/>
      <c r="J506" s="212"/>
      <c r="K506" s="132"/>
      <c r="L506" s="134"/>
      <c r="M506" s="133"/>
      <c r="N506" s="220"/>
    </row>
    <row r="507" spans="1:14" ht="12.6" customHeight="1">
      <c r="A507" s="252">
        <v>101</v>
      </c>
      <c r="B507" s="221"/>
      <c r="C507" s="213"/>
      <c r="D507" s="224" t="str">
        <f>IF(B507="","",IF(B507=1,DATE(YEAR($E$3),B507,C507),IF(B507=2,DATE(YEAR($E$3),B507,C507),IF(B507=3,DATE(YEAR($E$3),B507,C507),DATE(YEAR($P$3),B507,C507)))))</f>
        <v/>
      </c>
      <c r="E507" s="232" t="str">
        <f>IF(B507="","",TEXT(WEEKDAY(D507),"aaa"))</f>
        <v/>
      </c>
      <c r="F507" s="213"/>
      <c r="G507" s="229" t="str">
        <f>IF(F507="","",IF(F507&lt;100,VLOOKUP(F507,'研修事項 一覧'!$B$65:$D$109,2,FALSE),IF(F507&gt;=100,VLOOKUP(F507,'研修事項 一覧'!$F$65:$H$87,2,FALSE),"再入力")))</f>
        <v/>
      </c>
      <c r="H507" s="207" t="str">
        <f>IF(F507="","",IF(F507&lt;100,VLOOKUP(F507,'研修事項 一覧'!$B$65:$D$109,3,FALSE),IF(F507&gt;=100,VLOOKUP(F507,'研修事項 一覧'!$F$65:$H$87,3,FALSE),"再入力")))</f>
        <v/>
      </c>
      <c r="I507" s="126"/>
      <c r="J507" s="210"/>
      <c r="K507" s="126"/>
      <c r="L507" s="127"/>
      <c r="M507" s="128"/>
      <c r="N507" s="218"/>
    </row>
    <row r="508" spans="1:14" ht="12.6" customHeight="1">
      <c r="A508" s="252"/>
      <c r="B508" s="222"/>
      <c r="C508" s="214"/>
      <c r="D508" s="225"/>
      <c r="E508" s="233"/>
      <c r="F508" s="214"/>
      <c r="G508" s="230"/>
      <c r="H508" s="208"/>
      <c r="I508" s="129"/>
      <c r="J508" s="211"/>
      <c r="K508" s="129"/>
      <c r="L508" s="130"/>
      <c r="M508" s="131"/>
      <c r="N508" s="219"/>
    </row>
    <row r="509" spans="1:14" ht="12.6" customHeight="1">
      <c r="A509" s="252"/>
      <c r="B509" s="222"/>
      <c r="C509" s="214"/>
      <c r="D509" s="225"/>
      <c r="E509" s="233"/>
      <c r="F509" s="214"/>
      <c r="G509" s="230"/>
      <c r="H509" s="208"/>
      <c r="I509" s="129"/>
      <c r="J509" s="211"/>
      <c r="K509" s="129"/>
      <c r="L509" s="130"/>
      <c r="M509" s="131"/>
      <c r="N509" s="219"/>
    </row>
    <row r="510" spans="1:14" ht="12.6" customHeight="1">
      <c r="A510" s="252"/>
      <c r="B510" s="222"/>
      <c r="C510" s="214"/>
      <c r="D510" s="225"/>
      <c r="E510" s="233"/>
      <c r="F510" s="214"/>
      <c r="G510" s="230"/>
      <c r="H510" s="208"/>
      <c r="I510" s="129"/>
      <c r="J510" s="211"/>
      <c r="K510" s="129"/>
      <c r="L510" s="130"/>
      <c r="M510" s="131"/>
      <c r="N510" s="219"/>
    </row>
    <row r="511" spans="1:14" ht="12.6" customHeight="1">
      <c r="A511" s="252"/>
      <c r="B511" s="223"/>
      <c r="C511" s="215"/>
      <c r="D511" s="226"/>
      <c r="E511" s="234"/>
      <c r="F511" s="215"/>
      <c r="G511" s="231"/>
      <c r="H511" s="209"/>
      <c r="I511" s="132"/>
      <c r="J511" s="212"/>
      <c r="K511" s="132"/>
      <c r="L511" s="134"/>
      <c r="M511" s="133"/>
      <c r="N511" s="220"/>
    </row>
    <row r="512" spans="1:14" ht="12.6" customHeight="1">
      <c r="A512" s="252">
        <v>102</v>
      </c>
      <c r="B512" s="221"/>
      <c r="C512" s="213"/>
      <c r="D512" s="224" t="str">
        <f>IF(B512="","",IF(B512=1,DATE(YEAR($E$3),B512,C512),IF(B512=2,DATE(YEAR($E$3),B512,C512),IF(B512=3,DATE(YEAR($E$3),B512,C512),DATE(YEAR($P$3),B512,C512)))))</f>
        <v/>
      </c>
      <c r="E512" s="232" t="str">
        <f>IF(B512="","",TEXT(WEEKDAY(D512),"aaa"))</f>
        <v/>
      </c>
      <c r="F512" s="213"/>
      <c r="G512" s="229" t="str">
        <f>IF(F512="","",IF(F512&lt;100,VLOOKUP(F512,'研修事項 一覧'!$B$65:$D$109,2,FALSE),IF(F512&gt;=100,VLOOKUP(F512,'研修事項 一覧'!$F$65:$H$87,2,FALSE),"再入力")))</f>
        <v/>
      </c>
      <c r="H512" s="207" t="str">
        <f>IF(F512="","",IF(F512&lt;100,VLOOKUP(F512,'研修事項 一覧'!$B$65:$D$109,3,FALSE),IF(F512&gt;=100,VLOOKUP(F512,'研修事項 一覧'!$F$65:$H$87,3,FALSE),"再入力")))</f>
        <v/>
      </c>
      <c r="I512" s="126"/>
      <c r="J512" s="210"/>
      <c r="K512" s="126"/>
      <c r="L512" s="127"/>
      <c r="M512" s="128"/>
      <c r="N512" s="218"/>
    </row>
    <row r="513" spans="1:14" ht="12.6" customHeight="1">
      <c r="A513" s="252"/>
      <c r="B513" s="222"/>
      <c r="C513" s="214"/>
      <c r="D513" s="225"/>
      <c r="E513" s="233"/>
      <c r="F513" s="214"/>
      <c r="G513" s="230"/>
      <c r="H513" s="208"/>
      <c r="I513" s="129"/>
      <c r="J513" s="211"/>
      <c r="K513" s="129"/>
      <c r="L513" s="130"/>
      <c r="M513" s="131"/>
      <c r="N513" s="219"/>
    </row>
    <row r="514" spans="1:14" ht="12.6" customHeight="1">
      <c r="A514" s="252"/>
      <c r="B514" s="222"/>
      <c r="C514" s="214"/>
      <c r="D514" s="225"/>
      <c r="E514" s="233"/>
      <c r="F514" s="214"/>
      <c r="G514" s="230"/>
      <c r="H514" s="208"/>
      <c r="I514" s="129"/>
      <c r="J514" s="211"/>
      <c r="K514" s="129"/>
      <c r="L514" s="130"/>
      <c r="M514" s="131"/>
      <c r="N514" s="219"/>
    </row>
    <row r="515" spans="1:14" ht="12.6" customHeight="1">
      <c r="A515" s="252"/>
      <c r="B515" s="222"/>
      <c r="C515" s="214"/>
      <c r="D515" s="225"/>
      <c r="E515" s="233"/>
      <c r="F515" s="214"/>
      <c r="G515" s="230"/>
      <c r="H515" s="208"/>
      <c r="I515" s="129"/>
      <c r="J515" s="211"/>
      <c r="K515" s="129"/>
      <c r="L515" s="130"/>
      <c r="M515" s="131"/>
      <c r="N515" s="219"/>
    </row>
    <row r="516" spans="1:14" ht="12.6" customHeight="1">
      <c r="A516" s="252"/>
      <c r="B516" s="223"/>
      <c r="C516" s="215"/>
      <c r="D516" s="226"/>
      <c r="E516" s="234"/>
      <c r="F516" s="215"/>
      <c r="G516" s="231"/>
      <c r="H516" s="209"/>
      <c r="I516" s="132"/>
      <c r="J516" s="212"/>
      <c r="K516" s="132"/>
      <c r="L516" s="134"/>
      <c r="M516" s="133"/>
      <c r="N516" s="220"/>
    </row>
    <row r="517" spans="1:14" ht="12.6" customHeight="1">
      <c r="A517" s="252">
        <v>103</v>
      </c>
      <c r="B517" s="221"/>
      <c r="C517" s="213"/>
      <c r="D517" s="224" t="str">
        <f>IF(B517="","",IF(B517=1,DATE(YEAR($E$3),B517,C517),IF(B517=2,DATE(YEAR($E$3),B517,C517),IF(B517=3,DATE(YEAR($E$3),B517,C517),DATE(YEAR($P$3),B517,C517)))))</f>
        <v/>
      </c>
      <c r="E517" s="232" t="str">
        <f>IF(B517="","",TEXT(WEEKDAY(D517),"aaa"))</f>
        <v/>
      </c>
      <c r="F517" s="213"/>
      <c r="G517" s="229" t="str">
        <f>IF(F517="","",IF(F517&lt;100,VLOOKUP(F517,'研修事項 一覧'!$B$65:$D$109,2,FALSE),IF(F517&gt;=100,VLOOKUP(F517,'研修事項 一覧'!$F$65:$H$87,2,FALSE),"再入力")))</f>
        <v/>
      </c>
      <c r="H517" s="207" t="str">
        <f>IF(F517="","",IF(F517&lt;100,VLOOKUP(F517,'研修事項 一覧'!$B$65:$D$109,3,FALSE),IF(F517&gt;=100,VLOOKUP(F517,'研修事項 一覧'!$F$65:$H$87,3,FALSE),"再入力")))</f>
        <v/>
      </c>
      <c r="I517" s="126"/>
      <c r="J517" s="210"/>
      <c r="K517" s="126"/>
      <c r="L517" s="127"/>
      <c r="M517" s="128"/>
      <c r="N517" s="218"/>
    </row>
    <row r="518" spans="1:14" ht="12.6" customHeight="1">
      <c r="A518" s="252"/>
      <c r="B518" s="222"/>
      <c r="C518" s="214"/>
      <c r="D518" s="225"/>
      <c r="E518" s="233"/>
      <c r="F518" s="214"/>
      <c r="G518" s="230"/>
      <c r="H518" s="208"/>
      <c r="I518" s="129"/>
      <c r="J518" s="211"/>
      <c r="K518" s="129"/>
      <c r="L518" s="130"/>
      <c r="M518" s="131"/>
      <c r="N518" s="219"/>
    </row>
    <row r="519" spans="1:14" ht="12.6" customHeight="1">
      <c r="A519" s="252"/>
      <c r="B519" s="222"/>
      <c r="C519" s="214"/>
      <c r="D519" s="225"/>
      <c r="E519" s="233"/>
      <c r="F519" s="214"/>
      <c r="G519" s="230"/>
      <c r="H519" s="208"/>
      <c r="I519" s="129"/>
      <c r="J519" s="211"/>
      <c r="K519" s="129"/>
      <c r="L519" s="130"/>
      <c r="M519" s="131"/>
      <c r="N519" s="219"/>
    </row>
    <row r="520" spans="1:14" ht="12.6" customHeight="1">
      <c r="A520" s="252"/>
      <c r="B520" s="222"/>
      <c r="C520" s="214"/>
      <c r="D520" s="225"/>
      <c r="E520" s="233"/>
      <c r="F520" s="214"/>
      <c r="G520" s="230"/>
      <c r="H520" s="208"/>
      <c r="I520" s="129"/>
      <c r="J520" s="211"/>
      <c r="K520" s="129"/>
      <c r="L520" s="130"/>
      <c r="M520" s="131"/>
      <c r="N520" s="219"/>
    </row>
    <row r="521" spans="1:14" ht="12.6" customHeight="1">
      <c r="A521" s="252"/>
      <c r="B521" s="223"/>
      <c r="C521" s="215"/>
      <c r="D521" s="226"/>
      <c r="E521" s="234"/>
      <c r="F521" s="215"/>
      <c r="G521" s="231"/>
      <c r="H521" s="209"/>
      <c r="I521" s="132"/>
      <c r="J521" s="212"/>
      <c r="K521" s="132"/>
      <c r="L521" s="134"/>
      <c r="M521" s="133"/>
      <c r="N521" s="220"/>
    </row>
    <row r="522" spans="1:14" ht="12.6" customHeight="1">
      <c r="A522" s="252">
        <v>104</v>
      </c>
      <c r="B522" s="221"/>
      <c r="C522" s="213"/>
      <c r="D522" s="224" t="str">
        <f>IF(B522="","",IF(B522=1,DATE(YEAR($E$3),B522,C522),IF(B522=2,DATE(YEAR($E$3),B522,C522),IF(B522=3,DATE(YEAR($E$3),B522,C522),DATE(YEAR($P$3),B522,C522)))))</f>
        <v/>
      </c>
      <c r="E522" s="232" t="str">
        <f>IF(B522="","",TEXT(WEEKDAY(D522),"aaa"))</f>
        <v/>
      </c>
      <c r="F522" s="213"/>
      <c r="G522" s="229" t="str">
        <f>IF(F522="","",IF(F522&lt;100,VLOOKUP(F522,'研修事項 一覧'!$B$65:$D$109,2,FALSE),IF(F522&gt;=100,VLOOKUP(F522,'研修事項 一覧'!$F$65:$H$87,2,FALSE),"再入力")))</f>
        <v/>
      </c>
      <c r="H522" s="207" t="str">
        <f>IF(F522="","",IF(F522&lt;100,VLOOKUP(F522,'研修事項 一覧'!$B$65:$D$109,3,FALSE),IF(F522&gt;=100,VLOOKUP(F522,'研修事項 一覧'!$F$65:$H$87,3,FALSE),"再入力")))</f>
        <v/>
      </c>
      <c r="I522" s="126"/>
      <c r="J522" s="210"/>
      <c r="K522" s="126"/>
      <c r="L522" s="127"/>
      <c r="M522" s="128"/>
      <c r="N522" s="218"/>
    </row>
    <row r="523" spans="1:14" ht="12.6" customHeight="1">
      <c r="A523" s="252"/>
      <c r="B523" s="222"/>
      <c r="C523" s="214"/>
      <c r="D523" s="225"/>
      <c r="E523" s="233"/>
      <c r="F523" s="214"/>
      <c r="G523" s="230"/>
      <c r="H523" s="208"/>
      <c r="I523" s="129"/>
      <c r="J523" s="211"/>
      <c r="K523" s="129"/>
      <c r="L523" s="130"/>
      <c r="M523" s="131"/>
      <c r="N523" s="219"/>
    </row>
    <row r="524" spans="1:14" ht="12.6" customHeight="1">
      <c r="A524" s="252"/>
      <c r="B524" s="222"/>
      <c r="C524" s="214"/>
      <c r="D524" s="225"/>
      <c r="E524" s="233"/>
      <c r="F524" s="214"/>
      <c r="G524" s="230"/>
      <c r="H524" s="208"/>
      <c r="I524" s="129"/>
      <c r="J524" s="211"/>
      <c r="K524" s="129"/>
      <c r="L524" s="130"/>
      <c r="M524" s="131"/>
      <c r="N524" s="219"/>
    </row>
    <row r="525" spans="1:14" ht="12.6" customHeight="1">
      <c r="A525" s="252"/>
      <c r="B525" s="222"/>
      <c r="C525" s="214"/>
      <c r="D525" s="225"/>
      <c r="E525" s="233"/>
      <c r="F525" s="214"/>
      <c r="G525" s="230"/>
      <c r="H525" s="208"/>
      <c r="I525" s="129"/>
      <c r="J525" s="211"/>
      <c r="K525" s="129"/>
      <c r="L525" s="130"/>
      <c r="M525" s="131"/>
      <c r="N525" s="219"/>
    </row>
    <row r="526" spans="1:14" ht="12.6" customHeight="1">
      <c r="A526" s="252"/>
      <c r="B526" s="223"/>
      <c r="C526" s="215"/>
      <c r="D526" s="226"/>
      <c r="E526" s="234"/>
      <c r="F526" s="215"/>
      <c r="G526" s="231"/>
      <c r="H526" s="209"/>
      <c r="I526" s="132"/>
      <c r="J526" s="212"/>
      <c r="K526" s="132"/>
      <c r="L526" s="134"/>
      <c r="M526" s="133"/>
      <c r="N526" s="220"/>
    </row>
    <row r="527" spans="1:14" ht="12.6" customHeight="1">
      <c r="A527" s="252">
        <v>105</v>
      </c>
      <c r="B527" s="221"/>
      <c r="C527" s="213"/>
      <c r="D527" s="224" t="str">
        <f>IF(B527="","",IF(B527=1,DATE(YEAR($E$3),B527,C527),IF(B527=2,DATE(YEAR($E$3),B527,C527),IF(B527=3,DATE(YEAR($E$3),B527,C527),DATE(YEAR($P$3),B527,C527)))))</f>
        <v/>
      </c>
      <c r="E527" s="232" t="str">
        <f>IF(B527="","",TEXT(WEEKDAY(D527),"aaa"))</f>
        <v/>
      </c>
      <c r="F527" s="213"/>
      <c r="G527" s="229" t="str">
        <f>IF(F527="","",IF(F527&lt;100,VLOOKUP(F527,'研修事項 一覧'!$B$65:$D$109,2,FALSE),IF(F527&gt;=100,VLOOKUP(F527,'研修事項 一覧'!$F$65:$H$87,2,FALSE),"再入力")))</f>
        <v/>
      </c>
      <c r="H527" s="207" t="str">
        <f>IF(F527="","",IF(F527&lt;100,VLOOKUP(F527,'研修事項 一覧'!$B$65:$D$109,3,FALSE),IF(F527&gt;=100,VLOOKUP(F527,'研修事項 一覧'!$F$65:$H$87,3,FALSE),"再入力")))</f>
        <v/>
      </c>
      <c r="I527" s="126"/>
      <c r="J527" s="210"/>
      <c r="K527" s="126"/>
      <c r="L527" s="127"/>
      <c r="M527" s="128"/>
      <c r="N527" s="218"/>
    </row>
    <row r="528" spans="1:14" ht="12.6" customHeight="1">
      <c r="A528" s="252"/>
      <c r="B528" s="222"/>
      <c r="C528" s="214"/>
      <c r="D528" s="225"/>
      <c r="E528" s="233"/>
      <c r="F528" s="214"/>
      <c r="G528" s="230"/>
      <c r="H528" s="208"/>
      <c r="I528" s="129"/>
      <c r="J528" s="211"/>
      <c r="K528" s="129"/>
      <c r="L528" s="130"/>
      <c r="M528" s="131"/>
      <c r="N528" s="219"/>
    </row>
    <row r="529" spans="1:14" ht="12.6" customHeight="1">
      <c r="A529" s="252"/>
      <c r="B529" s="222"/>
      <c r="C529" s="214"/>
      <c r="D529" s="225"/>
      <c r="E529" s="233"/>
      <c r="F529" s="214"/>
      <c r="G529" s="230"/>
      <c r="H529" s="208"/>
      <c r="I529" s="129"/>
      <c r="J529" s="211"/>
      <c r="K529" s="129"/>
      <c r="L529" s="130"/>
      <c r="M529" s="131"/>
      <c r="N529" s="219"/>
    </row>
    <row r="530" spans="1:14" ht="12.6" customHeight="1">
      <c r="A530" s="252"/>
      <c r="B530" s="222"/>
      <c r="C530" s="214"/>
      <c r="D530" s="225"/>
      <c r="E530" s="233"/>
      <c r="F530" s="214"/>
      <c r="G530" s="230"/>
      <c r="H530" s="208"/>
      <c r="I530" s="129"/>
      <c r="J530" s="211"/>
      <c r="K530" s="129"/>
      <c r="L530" s="130"/>
      <c r="M530" s="131"/>
      <c r="N530" s="219"/>
    </row>
    <row r="531" spans="1:14" ht="12.6" customHeight="1">
      <c r="A531" s="252"/>
      <c r="B531" s="223"/>
      <c r="C531" s="215"/>
      <c r="D531" s="226"/>
      <c r="E531" s="234"/>
      <c r="F531" s="215"/>
      <c r="G531" s="231"/>
      <c r="H531" s="209"/>
      <c r="I531" s="132"/>
      <c r="J531" s="212"/>
      <c r="K531" s="132"/>
      <c r="L531" s="130"/>
      <c r="M531" s="133"/>
      <c r="N531" s="220"/>
    </row>
    <row r="532" spans="1:14" ht="12.6" customHeight="1">
      <c r="A532" s="252">
        <v>106</v>
      </c>
      <c r="B532" s="221"/>
      <c r="C532" s="213"/>
      <c r="D532" s="224" t="str">
        <f>IF(B532="","",IF(B532=1,DATE(YEAR($E$3),B532,C532),IF(B532=2,DATE(YEAR($E$3),B532,C532),IF(B532=3,DATE(YEAR($E$3),B532,C532),DATE(YEAR($P$3),B532,C532)))))</f>
        <v/>
      </c>
      <c r="E532" s="232" t="str">
        <f>IF(B532="","",TEXT(WEEKDAY(D532),"aaa"))</f>
        <v/>
      </c>
      <c r="F532" s="213"/>
      <c r="G532" s="229" t="str">
        <f>IF(F532="","",IF(F532&lt;100,VLOOKUP(F532,'研修事項 一覧'!$B$65:$D$109,2,FALSE),IF(F532&gt;=100,VLOOKUP(F532,'研修事項 一覧'!$F$65:$H$87,2,FALSE),"再入力")))</f>
        <v/>
      </c>
      <c r="H532" s="207" t="str">
        <f>IF(F532="","",IF(F532&lt;100,VLOOKUP(F532,'研修事項 一覧'!$B$65:$D$109,3,FALSE),IF(F532&gt;=100,VLOOKUP(F532,'研修事項 一覧'!$F$65:$H$87,3,FALSE),"再入力")))</f>
        <v/>
      </c>
      <c r="I532" s="126"/>
      <c r="J532" s="210"/>
      <c r="K532" s="126"/>
      <c r="L532" s="127"/>
      <c r="M532" s="128"/>
      <c r="N532" s="218"/>
    </row>
    <row r="533" spans="1:14" ht="12.6" customHeight="1">
      <c r="A533" s="252"/>
      <c r="B533" s="222"/>
      <c r="C533" s="214"/>
      <c r="D533" s="225"/>
      <c r="E533" s="233"/>
      <c r="F533" s="214"/>
      <c r="G533" s="230"/>
      <c r="H533" s="208"/>
      <c r="I533" s="129"/>
      <c r="J533" s="211"/>
      <c r="K533" s="129"/>
      <c r="L533" s="130"/>
      <c r="M533" s="131"/>
      <c r="N533" s="219"/>
    </row>
    <row r="534" spans="1:14" ht="12.6" customHeight="1">
      <c r="A534" s="252"/>
      <c r="B534" s="222"/>
      <c r="C534" s="214"/>
      <c r="D534" s="225"/>
      <c r="E534" s="233"/>
      <c r="F534" s="214"/>
      <c r="G534" s="230"/>
      <c r="H534" s="208"/>
      <c r="I534" s="129"/>
      <c r="J534" s="211"/>
      <c r="K534" s="129"/>
      <c r="L534" s="130"/>
      <c r="M534" s="131"/>
      <c r="N534" s="219"/>
    </row>
    <row r="535" spans="1:14" ht="12.6" customHeight="1">
      <c r="A535" s="252"/>
      <c r="B535" s="222"/>
      <c r="C535" s="214"/>
      <c r="D535" s="225"/>
      <c r="E535" s="233"/>
      <c r="F535" s="214"/>
      <c r="G535" s="230"/>
      <c r="H535" s="208"/>
      <c r="I535" s="129"/>
      <c r="J535" s="211"/>
      <c r="K535" s="129"/>
      <c r="L535" s="130"/>
      <c r="M535" s="131"/>
      <c r="N535" s="219"/>
    </row>
    <row r="536" spans="1:14" ht="12.6" customHeight="1">
      <c r="A536" s="252"/>
      <c r="B536" s="223"/>
      <c r="C536" s="215"/>
      <c r="D536" s="226"/>
      <c r="E536" s="234"/>
      <c r="F536" s="215"/>
      <c r="G536" s="231"/>
      <c r="H536" s="209"/>
      <c r="I536" s="132"/>
      <c r="J536" s="212"/>
      <c r="K536" s="132"/>
      <c r="L536" s="134"/>
      <c r="M536" s="133"/>
      <c r="N536" s="220"/>
    </row>
    <row r="537" spans="1:14" ht="12.6" customHeight="1">
      <c r="A537" s="252">
        <v>107</v>
      </c>
      <c r="B537" s="221"/>
      <c r="C537" s="213"/>
      <c r="D537" s="224" t="str">
        <f>IF(B537="","",IF(B537=1,DATE(YEAR($E$3),B537,C537),IF(B537=2,DATE(YEAR($E$3),B537,C537),IF(B537=3,DATE(YEAR($E$3),B537,C537),DATE(YEAR($P$3),B537,C537)))))</f>
        <v/>
      </c>
      <c r="E537" s="232" t="str">
        <f>IF(B537="","",TEXT(WEEKDAY(D537),"aaa"))</f>
        <v/>
      </c>
      <c r="F537" s="213"/>
      <c r="G537" s="229" t="str">
        <f>IF(F537="","",IF(F537&lt;100,VLOOKUP(F537,'研修事項 一覧'!$B$65:$D$109,2,FALSE),IF(F537&gt;=100,VLOOKUP(F537,'研修事項 一覧'!$F$65:$H$87,2,FALSE),"再入力")))</f>
        <v/>
      </c>
      <c r="H537" s="207" t="str">
        <f>IF(F537="","",IF(F537&lt;100,VLOOKUP(F537,'研修事項 一覧'!$B$65:$D$109,3,FALSE),IF(F537&gt;=100,VLOOKUP(F537,'研修事項 一覧'!$F$65:$H$87,3,FALSE),"再入力")))</f>
        <v/>
      </c>
      <c r="I537" s="126"/>
      <c r="J537" s="210"/>
      <c r="K537" s="126"/>
      <c r="L537" s="127"/>
      <c r="M537" s="128"/>
      <c r="N537" s="218"/>
    </row>
    <row r="538" spans="1:14" ht="12.6" customHeight="1">
      <c r="A538" s="252"/>
      <c r="B538" s="222"/>
      <c r="C538" s="214"/>
      <c r="D538" s="225"/>
      <c r="E538" s="233"/>
      <c r="F538" s="214"/>
      <c r="G538" s="230"/>
      <c r="H538" s="208"/>
      <c r="I538" s="129"/>
      <c r="J538" s="211"/>
      <c r="K538" s="129"/>
      <c r="L538" s="130"/>
      <c r="M538" s="131"/>
      <c r="N538" s="219"/>
    </row>
    <row r="539" spans="1:14" ht="12.6" customHeight="1">
      <c r="A539" s="252"/>
      <c r="B539" s="222"/>
      <c r="C539" s="214"/>
      <c r="D539" s="225"/>
      <c r="E539" s="233"/>
      <c r="F539" s="214"/>
      <c r="G539" s="230"/>
      <c r="H539" s="208"/>
      <c r="I539" s="129"/>
      <c r="J539" s="211"/>
      <c r="K539" s="129"/>
      <c r="L539" s="130"/>
      <c r="M539" s="131"/>
      <c r="N539" s="219"/>
    </row>
    <row r="540" spans="1:14" ht="12.6" customHeight="1">
      <c r="A540" s="252"/>
      <c r="B540" s="222"/>
      <c r="C540" s="214"/>
      <c r="D540" s="225"/>
      <c r="E540" s="233"/>
      <c r="F540" s="214"/>
      <c r="G540" s="230"/>
      <c r="H540" s="208"/>
      <c r="I540" s="129"/>
      <c r="J540" s="211"/>
      <c r="K540" s="129"/>
      <c r="L540" s="130"/>
      <c r="M540" s="131"/>
      <c r="N540" s="219"/>
    </row>
    <row r="541" spans="1:14" ht="12.6" customHeight="1">
      <c r="A541" s="252"/>
      <c r="B541" s="223"/>
      <c r="C541" s="215"/>
      <c r="D541" s="226"/>
      <c r="E541" s="234"/>
      <c r="F541" s="215"/>
      <c r="G541" s="231"/>
      <c r="H541" s="209"/>
      <c r="I541" s="132"/>
      <c r="J541" s="212"/>
      <c r="K541" s="132"/>
      <c r="L541" s="130"/>
      <c r="M541" s="133"/>
      <c r="N541" s="220"/>
    </row>
    <row r="542" spans="1:14" ht="12.6" customHeight="1">
      <c r="A542" s="252">
        <v>108</v>
      </c>
      <c r="B542" s="221"/>
      <c r="C542" s="213"/>
      <c r="D542" s="224" t="str">
        <f>IF(B542="","",IF(B542=1,DATE(YEAR($E$3),B542,C542),IF(B542=2,DATE(YEAR($E$3),B542,C542),IF(B542=3,DATE(YEAR($E$3),B542,C542),DATE(YEAR($P$3),B542,C542)))))</f>
        <v/>
      </c>
      <c r="E542" s="232" t="str">
        <f>IF(B542="","",TEXT(WEEKDAY(D542),"aaa"))</f>
        <v/>
      </c>
      <c r="F542" s="213"/>
      <c r="G542" s="229" t="str">
        <f>IF(F542="","",IF(F542&lt;100,VLOOKUP(F542,'研修事項 一覧'!$B$65:$D$109,2,FALSE),IF(F542&gt;=100,VLOOKUP(F542,'研修事項 一覧'!$F$65:$H$87,2,FALSE),"再入力")))</f>
        <v/>
      </c>
      <c r="H542" s="207" t="str">
        <f>IF(F542="","",IF(F542&lt;100,VLOOKUP(F542,'研修事項 一覧'!$B$65:$D$109,3,FALSE),IF(F542&gt;=100,VLOOKUP(F542,'研修事項 一覧'!$F$65:$H$87,3,FALSE),"再入力")))</f>
        <v/>
      </c>
      <c r="I542" s="126"/>
      <c r="J542" s="210"/>
      <c r="K542" s="126"/>
      <c r="L542" s="127"/>
      <c r="M542" s="128"/>
      <c r="N542" s="218"/>
    </row>
    <row r="543" spans="1:14" ht="12.6" customHeight="1">
      <c r="A543" s="252"/>
      <c r="B543" s="222"/>
      <c r="C543" s="214"/>
      <c r="D543" s="225"/>
      <c r="E543" s="233"/>
      <c r="F543" s="214"/>
      <c r="G543" s="230"/>
      <c r="H543" s="208"/>
      <c r="I543" s="129"/>
      <c r="J543" s="211"/>
      <c r="K543" s="129"/>
      <c r="L543" s="130"/>
      <c r="M543" s="131"/>
      <c r="N543" s="219"/>
    </row>
    <row r="544" spans="1:14" ht="12.6" customHeight="1">
      <c r="A544" s="252"/>
      <c r="B544" s="222"/>
      <c r="C544" s="214"/>
      <c r="D544" s="225"/>
      <c r="E544" s="233"/>
      <c r="F544" s="214"/>
      <c r="G544" s="230"/>
      <c r="H544" s="208"/>
      <c r="I544" s="129"/>
      <c r="J544" s="211"/>
      <c r="K544" s="129"/>
      <c r="L544" s="130"/>
      <c r="M544" s="131"/>
      <c r="N544" s="219"/>
    </row>
    <row r="545" spans="1:14" ht="12.6" customHeight="1">
      <c r="A545" s="252"/>
      <c r="B545" s="222"/>
      <c r="C545" s="214"/>
      <c r="D545" s="225"/>
      <c r="E545" s="233"/>
      <c r="F545" s="214"/>
      <c r="G545" s="230"/>
      <c r="H545" s="208"/>
      <c r="I545" s="129"/>
      <c r="J545" s="211"/>
      <c r="K545" s="129"/>
      <c r="L545" s="130"/>
      <c r="M545" s="131"/>
      <c r="N545" s="219"/>
    </row>
    <row r="546" spans="1:14" ht="12.6" customHeight="1">
      <c r="A546" s="252"/>
      <c r="B546" s="223"/>
      <c r="C546" s="215"/>
      <c r="D546" s="226"/>
      <c r="E546" s="234"/>
      <c r="F546" s="215"/>
      <c r="G546" s="231"/>
      <c r="H546" s="209"/>
      <c r="I546" s="132"/>
      <c r="J546" s="212"/>
      <c r="K546" s="132"/>
      <c r="L546" s="130"/>
      <c r="M546" s="133"/>
      <c r="N546" s="220"/>
    </row>
    <row r="547" spans="1:14" ht="12.6" customHeight="1">
      <c r="A547" s="252">
        <v>109</v>
      </c>
      <c r="B547" s="221"/>
      <c r="C547" s="213"/>
      <c r="D547" s="224" t="str">
        <f>IF(B547="","",IF(B547=1,DATE(YEAR($E$3),B547,C547),IF(B547=2,DATE(YEAR($E$3),B547,C547),IF(B547=3,DATE(YEAR($E$3),B547,C547),DATE(YEAR($P$3),B547,C547)))))</f>
        <v/>
      </c>
      <c r="E547" s="232" t="str">
        <f>IF(B547="","",TEXT(WEEKDAY(D547),"aaa"))</f>
        <v/>
      </c>
      <c r="F547" s="213"/>
      <c r="G547" s="229" t="str">
        <f>IF(F547="","",IF(F547&lt;100,VLOOKUP(F547,'研修事項 一覧'!$B$65:$D$109,2,FALSE),IF(F547&gt;=100,VLOOKUP(F547,'研修事項 一覧'!$F$65:$H$87,2,FALSE),"再入力")))</f>
        <v/>
      </c>
      <c r="H547" s="207" t="str">
        <f>IF(F547="","",IF(F547&lt;100,VLOOKUP(F547,'研修事項 一覧'!$B$65:$D$109,3,FALSE),IF(F547&gt;=100,VLOOKUP(F547,'研修事項 一覧'!$F$65:$H$87,3,FALSE),"再入力")))</f>
        <v/>
      </c>
      <c r="I547" s="126"/>
      <c r="J547" s="210"/>
      <c r="K547" s="126"/>
      <c r="L547" s="127"/>
      <c r="M547" s="128"/>
      <c r="N547" s="218"/>
    </row>
    <row r="548" spans="1:14" ht="12.6" customHeight="1">
      <c r="A548" s="252"/>
      <c r="B548" s="222"/>
      <c r="C548" s="214"/>
      <c r="D548" s="225"/>
      <c r="E548" s="233"/>
      <c r="F548" s="214"/>
      <c r="G548" s="230"/>
      <c r="H548" s="208"/>
      <c r="I548" s="129"/>
      <c r="J548" s="211"/>
      <c r="K548" s="129"/>
      <c r="L548" s="130"/>
      <c r="M548" s="131"/>
      <c r="N548" s="219"/>
    </row>
    <row r="549" spans="1:14" ht="12.6" customHeight="1">
      <c r="A549" s="252"/>
      <c r="B549" s="222"/>
      <c r="C549" s="214"/>
      <c r="D549" s="225"/>
      <c r="E549" s="233"/>
      <c r="F549" s="214"/>
      <c r="G549" s="230"/>
      <c r="H549" s="208"/>
      <c r="I549" s="129"/>
      <c r="J549" s="211"/>
      <c r="K549" s="129"/>
      <c r="L549" s="130"/>
      <c r="M549" s="131"/>
      <c r="N549" s="219"/>
    </row>
    <row r="550" spans="1:14" ht="12.6" customHeight="1">
      <c r="A550" s="252"/>
      <c r="B550" s="222"/>
      <c r="C550" s="214"/>
      <c r="D550" s="225"/>
      <c r="E550" s="233"/>
      <c r="F550" s="214"/>
      <c r="G550" s="230"/>
      <c r="H550" s="208"/>
      <c r="I550" s="129"/>
      <c r="J550" s="211"/>
      <c r="K550" s="129"/>
      <c r="L550" s="130"/>
      <c r="M550" s="131"/>
      <c r="N550" s="219"/>
    </row>
    <row r="551" spans="1:14" ht="12.6" customHeight="1">
      <c r="A551" s="252"/>
      <c r="B551" s="223"/>
      <c r="C551" s="215"/>
      <c r="D551" s="226"/>
      <c r="E551" s="234"/>
      <c r="F551" s="215"/>
      <c r="G551" s="231"/>
      <c r="H551" s="209"/>
      <c r="I551" s="132"/>
      <c r="J551" s="212"/>
      <c r="K551" s="132"/>
      <c r="L551" s="130"/>
      <c r="M551" s="133"/>
      <c r="N551" s="220"/>
    </row>
    <row r="552" spans="1:14" ht="12.6" customHeight="1">
      <c r="A552" s="252">
        <v>110</v>
      </c>
      <c r="B552" s="221"/>
      <c r="C552" s="213"/>
      <c r="D552" s="224" t="str">
        <f>IF(B552="","",IF(B552=1,DATE(YEAR($E$3),B552,C552),IF(B552=2,DATE(YEAR($E$3),B552,C552),IF(B552=3,DATE(YEAR($E$3),B552,C552),DATE(YEAR($P$3),B552,C552)))))</f>
        <v/>
      </c>
      <c r="E552" s="232" t="str">
        <f>IF(B552="","",TEXT(WEEKDAY(D552),"aaa"))</f>
        <v/>
      </c>
      <c r="F552" s="213"/>
      <c r="G552" s="229" t="str">
        <f>IF(F552="","",IF(F552&lt;100,VLOOKUP(F552,'研修事項 一覧'!$B$65:$D$109,2,FALSE),IF(F552&gt;=100,VLOOKUP(F552,'研修事項 一覧'!$F$65:$H$87,2,FALSE),"再入力")))</f>
        <v/>
      </c>
      <c r="H552" s="207" t="str">
        <f>IF(F552="","",IF(F552&lt;100,VLOOKUP(F552,'研修事項 一覧'!$B$65:$D$109,3,FALSE),IF(F552&gt;=100,VLOOKUP(F552,'研修事項 一覧'!$F$65:$H$87,3,FALSE),"再入力")))</f>
        <v/>
      </c>
      <c r="I552" s="126"/>
      <c r="J552" s="210"/>
      <c r="K552" s="126"/>
      <c r="L552" s="127"/>
      <c r="M552" s="128"/>
      <c r="N552" s="218"/>
    </row>
    <row r="553" spans="1:14" ht="12.6" customHeight="1">
      <c r="A553" s="252"/>
      <c r="B553" s="222"/>
      <c r="C553" s="214"/>
      <c r="D553" s="225"/>
      <c r="E553" s="233"/>
      <c r="F553" s="214"/>
      <c r="G553" s="230"/>
      <c r="H553" s="208"/>
      <c r="I553" s="129"/>
      <c r="J553" s="211"/>
      <c r="K553" s="129"/>
      <c r="L553" s="130"/>
      <c r="M553" s="131"/>
      <c r="N553" s="219"/>
    </row>
    <row r="554" spans="1:14" ht="12.6" customHeight="1">
      <c r="A554" s="252"/>
      <c r="B554" s="222"/>
      <c r="C554" s="214"/>
      <c r="D554" s="225"/>
      <c r="E554" s="233"/>
      <c r="F554" s="214"/>
      <c r="G554" s="230"/>
      <c r="H554" s="208"/>
      <c r="I554" s="129"/>
      <c r="J554" s="211"/>
      <c r="K554" s="129"/>
      <c r="L554" s="130"/>
      <c r="M554" s="131"/>
      <c r="N554" s="219"/>
    </row>
    <row r="555" spans="1:14" ht="12.6" customHeight="1">
      <c r="A555" s="252"/>
      <c r="B555" s="222"/>
      <c r="C555" s="214"/>
      <c r="D555" s="225"/>
      <c r="E555" s="233"/>
      <c r="F555" s="214"/>
      <c r="G555" s="230"/>
      <c r="H555" s="208"/>
      <c r="I555" s="129"/>
      <c r="J555" s="211"/>
      <c r="K555" s="129"/>
      <c r="L555" s="130"/>
      <c r="M555" s="131"/>
      <c r="N555" s="219"/>
    </row>
    <row r="556" spans="1:14" ht="12.6" customHeight="1">
      <c r="A556" s="252"/>
      <c r="B556" s="223"/>
      <c r="C556" s="215"/>
      <c r="D556" s="226"/>
      <c r="E556" s="234"/>
      <c r="F556" s="215"/>
      <c r="G556" s="231"/>
      <c r="H556" s="209"/>
      <c r="I556" s="132"/>
      <c r="J556" s="212"/>
      <c r="K556" s="132"/>
      <c r="L556" s="130"/>
      <c r="M556" s="133"/>
      <c r="N556" s="220"/>
    </row>
    <row r="557" spans="1:14" ht="12.6" customHeight="1">
      <c r="A557" s="252">
        <v>111</v>
      </c>
      <c r="B557" s="221"/>
      <c r="C557" s="213"/>
      <c r="D557" s="224" t="str">
        <f>IF(B557="","",IF(B557=1,DATE(YEAR($E$3),B557,C557),IF(B557=2,DATE(YEAR($E$3),B557,C557),IF(B557=3,DATE(YEAR($E$3),B557,C557),DATE(YEAR($P$3),B557,C557)))))</f>
        <v/>
      </c>
      <c r="E557" s="232" t="str">
        <f>IF(B557="","",TEXT(WEEKDAY(D557),"aaa"))</f>
        <v/>
      </c>
      <c r="F557" s="213"/>
      <c r="G557" s="229" t="str">
        <f>IF(F557="","",IF(F557&lt;100,VLOOKUP(F557,'研修事項 一覧'!$B$65:$D$109,2,FALSE),IF(F557&gt;=100,VLOOKUP(F557,'研修事項 一覧'!$F$65:$H$87,2,FALSE),"再入力")))</f>
        <v/>
      </c>
      <c r="H557" s="207" t="str">
        <f>IF(F557="","",IF(F557&lt;100,VLOOKUP(F557,'研修事項 一覧'!$B$65:$D$109,3,FALSE),IF(F557&gt;=100,VLOOKUP(F557,'研修事項 一覧'!$F$65:$H$87,3,FALSE),"再入力")))</f>
        <v/>
      </c>
      <c r="I557" s="126"/>
      <c r="J557" s="210"/>
      <c r="K557" s="126"/>
      <c r="L557" s="127"/>
      <c r="M557" s="128"/>
      <c r="N557" s="218"/>
    </row>
    <row r="558" spans="1:14" ht="12.6" customHeight="1">
      <c r="A558" s="252"/>
      <c r="B558" s="222"/>
      <c r="C558" s="214"/>
      <c r="D558" s="225"/>
      <c r="E558" s="233"/>
      <c r="F558" s="214"/>
      <c r="G558" s="230"/>
      <c r="H558" s="208"/>
      <c r="I558" s="129"/>
      <c r="J558" s="211"/>
      <c r="K558" s="129"/>
      <c r="L558" s="130"/>
      <c r="M558" s="131"/>
      <c r="N558" s="219"/>
    </row>
    <row r="559" spans="1:14" ht="12.6" customHeight="1">
      <c r="A559" s="252"/>
      <c r="B559" s="222"/>
      <c r="C559" s="214"/>
      <c r="D559" s="225"/>
      <c r="E559" s="233"/>
      <c r="F559" s="214"/>
      <c r="G559" s="230"/>
      <c r="H559" s="208"/>
      <c r="I559" s="129"/>
      <c r="J559" s="211"/>
      <c r="K559" s="129"/>
      <c r="L559" s="130"/>
      <c r="M559" s="131"/>
      <c r="N559" s="219"/>
    </row>
    <row r="560" spans="1:14" ht="12.6" customHeight="1">
      <c r="A560" s="252"/>
      <c r="B560" s="222"/>
      <c r="C560" s="214"/>
      <c r="D560" s="225"/>
      <c r="E560" s="233"/>
      <c r="F560" s="214"/>
      <c r="G560" s="230"/>
      <c r="H560" s="208"/>
      <c r="I560" s="129"/>
      <c r="J560" s="211"/>
      <c r="K560" s="129"/>
      <c r="L560" s="130"/>
      <c r="M560" s="131"/>
      <c r="N560" s="219"/>
    </row>
    <row r="561" spans="1:14" ht="12.6" customHeight="1">
      <c r="A561" s="252"/>
      <c r="B561" s="223"/>
      <c r="C561" s="215"/>
      <c r="D561" s="226"/>
      <c r="E561" s="234"/>
      <c r="F561" s="215"/>
      <c r="G561" s="231"/>
      <c r="H561" s="209"/>
      <c r="I561" s="132"/>
      <c r="J561" s="212"/>
      <c r="K561" s="132"/>
      <c r="L561" s="130"/>
      <c r="M561" s="133"/>
      <c r="N561" s="220"/>
    </row>
    <row r="562" spans="1:14" ht="12.6" customHeight="1">
      <c r="A562" s="252">
        <v>112</v>
      </c>
      <c r="B562" s="221"/>
      <c r="C562" s="213"/>
      <c r="D562" s="224" t="str">
        <f>IF(B562="","",IF(B562=1,DATE(YEAR($E$3),B562,C562),IF(B562=2,DATE(YEAR($E$3),B562,C562),IF(B562=3,DATE(YEAR($E$3),B562,C562),DATE(YEAR($P$3),B562,C562)))))</f>
        <v/>
      </c>
      <c r="E562" s="232" t="str">
        <f>IF(B562="","",TEXT(WEEKDAY(D562),"aaa"))</f>
        <v/>
      </c>
      <c r="F562" s="213"/>
      <c r="G562" s="229" t="str">
        <f>IF(F562="","",IF(F562&lt;100,VLOOKUP(F562,'研修事項 一覧'!$B$65:$D$109,2,FALSE),IF(F562&gt;=100,VLOOKUP(F562,'研修事項 一覧'!$F$65:$H$87,2,FALSE),"再入力")))</f>
        <v/>
      </c>
      <c r="H562" s="207" t="str">
        <f>IF(F562="","",IF(F562&lt;100,VLOOKUP(F562,'研修事項 一覧'!$B$65:$D$109,3,FALSE),IF(F562&gt;=100,VLOOKUP(F562,'研修事項 一覧'!$F$65:$H$87,3,FALSE),"再入力")))</f>
        <v/>
      </c>
      <c r="I562" s="126"/>
      <c r="J562" s="210"/>
      <c r="K562" s="126"/>
      <c r="L562" s="127"/>
      <c r="M562" s="128"/>
      <c r="N562" s="218"/>
    </row>
    <row r="563" spans="1:14" ht="12.6" customHeight="1">
      <c r="A563" s="252"/>
      <c r="B563" s="222"/>
      <c r="C563" s="214"/>
      <c r="D563" s="225"/>
      <c r="E563" s="233"/>
      <c r="F563" s="214"/>
      <c r="G563" s="230"/>
      <c r="H563" s="208"/>
      <c r="I563" s="129"/>
      <c r="J563" s="211"/>
      <c r="K563" s="129"/>
      <c r="L563" s="130"/>
      <c r="M563" s="131"/>
      <c r="N563" s="219"/>
    </row>
    <row r="564" spans="1:14" ht="12.6" customHeight="1">
      <c r="A564" s="252"/>
      <c r="B564" s="222"/>
      <c r="C564" s="214"/>
      <c r="D564" s="225"/>
      <c r="E564" s="233"/>
      <c r="F564" s="214"/>
      <c r="G564" s="230"/>
      <c r="H564" s="208"/>
      <c r="I564" s="129"/>
      <c r="J564" s="211"/>
      <c r="K564" s="129"/>
      <c r="L564" s="130"/>
      <c r="M564" s="131"/>
      <c r="N564" s="219"/>
    </row>
    <row r="565" spans="1:14" ht="12.6" customHeight="1">
      <c r="A565" s="252"/>
      <c r="B565" s="222"/>
      <c r="C565" s="214"/>
      <c r="D565" s="225"/>
      <c r="E565" s="233"/>
      <c r="F565" s="214"/>
      <c r="G565" s="230"/>
      <c r="H565" s="208"/>
      <c r="I565" s="129"/>
      <c r="J565" s="211"/>
      <c r="K565" s="129"/>
      <c r="L565" s="130"/>
      <c r="M565" s="131"/>
      <c r="N565" s="219"/>
    </row>
    <row r="566" spans="1:14" ht="12.6" customHeight="1">
      <c r="A566" s="252"/>
      <c r="B566" s="223"/>
      <c r="C566" s="215"/>
      <c r="D566" s="226"/>
      <c r="E566" s="234"/>
      <c r="F566" s="215"/>
      <c r="G566" s="231"/>
      <c r="H566" s="209"/>
      <c r="I566" s="132"/>
      <c r="J566" s="212"/>
      <c r="K566" s="132"/>
      <c r="L566" s="134"/>
      <c r="M566" s="133"/>
      <c r="N566" s="220"/>
    </row>
    <row r="567" spans="1:14" ht="12.6" customHeight="1">
      <c r="A567" s="252">
        <v>113</v>
      </c>
      <c r="B567" s="221"/>
      <c r="C567" s="213"/>
      <c r="D567" s="224" t="str">
        <f>IF(B567="","",IF(B567=1,DATE(YEAR($E$3),B567,C567),IF(B567=2,DATE(YEAR($E$3),B567,C567),IF(B567=3,DATE(YEAR($E$3),B567,C567),DATE(YEAR($P$3),B567,C567)))))</f>
        <v/>
      </c>
      <c r="E567" s="232" t="str">
        <f>IF(B567="","",TEXT(WEEKDAY(D567),"aaa"))</f>
        <v/>
      </c>
      <c r="F567" s="213"/>
      <c r="G567" s="229" t="str">
        <f>IF(F567="","",IF(F567&lt;100,VLOOKUP(F567,'研修事項 一覧'!$B$65:$D$109,2,FALSE),IF(F567&gt;=100,VLOOKUP(F567,'研修事項 一覧'!$F$65:$H$87,2,FALSE),"再入力")))</f>
        <v/>
      </c>
      <c r="H567" s="207" t="str">
        <f>IF(F567="","",IF(F567&lt;100,VLOOKUP(F567,'研修事項 一覧'!$B$65:$D$109,3,FALSE),IF(F567&gt;=100,VLOOKUP(F567,'研修事項 一覧'!$F$65:$H$87,3,FALSE),"再入力")))</f>
        <v/>
      </c>
      <c r="I567" s="126"/>
      <c r="J567" s="210"/>
      <c r="K567" s="126"/>
      <c r="L567" s="127"/>
      <c r="M567" s="128"/>
      <c r="N567" s="218"/>
    </row>
    <row r="568" spans="1:14" ht="12.6" customHeight="1">
      <c r="A568" s="252"/>
      <c r="B568" s="222"/>
      <c r="C568" s="214"/>
      <c r="D568" s="225"/>
      <c r="E568" s="233"/>
      <c r="F568" s="214"/>
      <c r="G568" s="230"/>
      <c r="H568" s="208"/>
      <c r="I568" s="129"/>
      <c r="J568" s="211"/>
      <c r="K568" s="129"/>
      <c r="L568" s="130"/>
      <c r="M568" s="131"/>
      <c r="N568" s="219"/>
    </row>
    <row r="569" spans="1:14" ht="12.6" customHeight="1">
      <c r="A569" s="252"/>
      <c r="B569" s="222"/>
      <c r="C569" s="214"/>
      <c r="D569" s="225"/>
      <c r="E569" s="233"/>
      <c r="F569" s="214"/>
      <c r="G569" s="230"/>
      <c r="H569" s="208"/>
      <c r="I569" s="129"/>
      <c r="J569" s="211"/>
      <c r="K569" s="129"/>
      <c r="L569" s="130"/>
      <c r="M569" s="131"/>
      <c r="N569" s="219"/>
    </row>
    <row r="570" spans="1:14" ht="12.6" customHeight="1">
      <c r="A570" s="252"/>
      <c r="B570" s="222"/>
      <c r="C570" s="214"/>
      <c r="D570" s="225"/>
      <c r="E570" s="233"/>
      <c r="F570" s="214"/>
      <c r="G570" s="230"/>
      <c r="H570" s="208"/>
      <c r="I570" s="129"/>
      <c r="J570" s="211"/>
      <c r="K570" s="129"/>
      <c r="L570" s="130"/>
      <c r="M570" s="131"/>
      <c r="N570" s="219"/>
    </row>
    <row r="571" spans="1:14" ht="12.6" customHeight="1">
      <c r="A571" s="252"/>
      <c r="B571" s="223"/>
      <c r="C571" s="215"/>
      <c r="D571" s="226"/>
      <c r="E571" s="234"/>
      <c r="F571" s="215"/>
      <c r="G571" s="231"/>
      <c r="H571" s="209"/>
      <c r="I571" s="132"/>
      <c r="J571" s="212"/>
      <c r="K571" s="132"/>
      <c r="L571" s="130"/>
      <c r="M571" s="133"/>
      <c r="N571" s="220"/>
    </row>
    <row r="572" spans="1:14" ht="12.6" customHeight="1">
      <c r="A572" s="252">
        <v>114</v>
      </c>
      <c r="B572" s="221"/>
      <c r="C572" s="213"/>
      <c r="D572" s="224" t="str">
        <f>IF(B572="","",IF(B572=1,DATE(YEAR($E$3),B572,C572),IF(B572=2,DATE(YEAR($E$3),B572,C572),IF(B572=3,DATE(YEAR($E$3),B572,C572),DATE(YEAR($P$3),B572,C572)))))</f>
        <v/>
      </c>
      <c r="E572" s="232" t="str">
        <f>IF(B572="","",TEXT(WEEKDAY(D572),"aaa"))</f>
        <v/>
      </c>
      <c r="F572" s="213"/>
      <c r="G572" s="229" t="str">
        <f>IF(F572="","",IF(F572&lt;100,VLOOKUP(F572,'研修事項 一覧'!$B$65:$D$109,2,FALSE),IF(F572&gt;=100,VLOOKUP(F572,'研修事項 一覧'!$F$65:$H$87,2,FALSE),"再入力")))</f>
        <v/>
      </c>
      <c r="H572" s="207" t="str">
        <f>IF(F572="","",IF(F572&lt;100,VLOOKUP(F572,'研修事項 一覧'!$B$65:$D$109,3,FALSE),IF(F572&gt;=100,VLOOKUP(F572,'研修事項 一覧'!$F$65:$H$87,3,FALSE),"再入力")))</f>
        <v/>
      </c>
      <c r="I572" s="126"/>
      <c r="J572" s="210"/>
      <c r="K572" s="126"/>
      <c r="L572" s="127"/>
      <c r="M572" s="128"/>
      <c r="N572" s="218"/>
    </row>
    <row r="573" spans="1:14" ht="12.6" customHeight="1">
      <c r="A573" s="252"/>
      <c r="B573" s="222"/>
      <c r="C573" s="214"/>
      <c r="D573" s="225"/>
      <c r="E573" s="233"/>
      <c r="F573" s="214"/>
      <c r="G573" s="230"/>
      <c r="H573" s="208"/>
      <c r="I573" s="129"/>
      <c r="J573" s="211"/>
      <c r="K573" s="129"/>
      <c r="L573" s="130"/>
      <c r="M573" s="131"/>
      <c r="N573" s="219"/>
    </row>
    <row r="574" spans="1:14" ht="12.6" customHeight="1">
      <c r="A574" s="252"/>
      <c r="B574" s="222"/>
      <c r="C574" s="214"/>
      <c r="D574" s="225"/>
      <c r="E574" s="233"/>
      <c r="F574" s="214"/>
      <c r="G574" s="230"/>
      <c r="H574" s="208"/>
      <c r="I574" s="129"/>
      <c r="J574" s="211"/>
      <c r="K574" s="129"/>
      <c r="L574" s="130"/>
      <c r="M574" s="131"/>
      <c r="N574" s="219"/>
    </row>
    <row r="575" spans="1:14" ht="12.6" customHeight="1">
      <c r="A575" s="252"/>
      <c r="B575" s="222"/>
      <c r="C575" s="214"/>
      <c r="D575" s="225"/>
      <c r="E575" s="233"/>
      <c r="F575" s="214"/>
      <c r="G575" s="230"/>
      <c r="H575" s="208"/>
      <c r="I575" s="129"/>
      <c r="J575" s="211"/>
      <c r="K575" s="129"/>
      <c r="L575" s="130"/>
      <c r="M575" s="131"/>
      <c r="N575" s="219"/>
    </row>
    <row r="576" spans="1:14" ht="12.6" customHeight="1">
      <c r="A576" s="252"/>
      <c r="B576" s="223"/>
      <c r="C576" s="215"/>
      <c r="D576" s="226"/>
      <c r="E576" s="234"/>
      <c r="F576" s="215"/>
      <c r="G576" s="231"/>
      <c r="H576" s="209"/>
      <c r="I576" s="132"/>
      <c r="J576" s="212"/>
      <c r="K576" s="132"/>
      <c r="L576" s="130"/>
      <c r="M576" s="133"/>
      <c r="N576" s="220"/>
    </row>
    <row r="577" spans="1:14" ht="12.6" customHeight="1">
      <c r="A577" s="252">
        <v>115</v>
      </c>
      <c r="B577" s="221"/>
      <c r="C577" s="213"/>
      <c r="D577" s="224" t="str">
        <f>IF(B577="","",IF(B577=1,DATE(YEAR($E$3),B577,C577),IF(B577=2,DATE(YEAR($E$3),B577,C577),IF(B577=3,DATE(YEAR($E$3),B577,C577),DATE(YEAR($P$3),B577,C577)))))</f>
        <v/>
      </c>
      <c r="E577" s="232" t="str">
        <f>IF(B577="","",TEXT(WEEKDAY(D577),"aaa"))</f>
        <v/>
      </c>
      <c r="F577" s="213"/>
      <c r="G577" s="229" t="str">
        <f>IF(F577="","",IF(F577&lt;100,VLOOKUP(F577,'研修事項 一覧'!$B$65:$D$109,2,FALSE),IF(F577&gt;=100,VLOOKUP(F577,'研修事項 一覧'!$F$65:$H$87,2,FALSE),"再入力")))</f>
        <v/>
      </c>
      <c r="H577" s="207" t="str">
        <f>IF(F577="","",IF(F577&lt;100,VLOOKUP(F577,'研修事項 一覧'!$B$65:$D$109,3,FALSE),IF(F577&gt;=100,VLOOKUP(F577,'研修事項 一覧'!$F$65:$H$87,3,FALSE),"再入力")))</f>
        <v/>
      </c>
      <c r="I577" s="126"/>
      <c r="J577" s="210"/>
      <c r="K577" s="126"/>
      <c r="L577" s="127"/>
      <c r="M577" s="128"/>
      <c r="N577" s="218"/>
    </row>
    <row r="578" spans="1:14" ht="12.6" customHeight="1">
      <c r="A578" s="252"/>
      <c r="B578" s="222"/>
      <c r="C578" s="214"/>
      <c r="D578" s="225"/>
      <c r="E578" s="233"/>
      <c r="F578" s="214"/>
      <c r="G578" s="230"/>
      <c r="H578" s="208"/>
      <c r="I578" s="129"/>
      <c r="J578" s="211"/>
      <c r="K578" s="129"/>
      <c r="L578" s="130"/>
      <c r="M578" s="131"/>
      <c r="N578" s="219"/>
    </row>
    <row r="579" spans="1:14" ht="12.6" customHeight="1">
      <c r="A579" s="252"/>
      <c r="B579" s="222"/>
      <c r="C579" s="214"/>
      <c r="D579" s="225"/>
      <c r="E579" s="233"/>
      <c r="F579" s="214"/>
      <c r="G579" s="230"/>
      <c r="H579" s="208"/>
      <c r="I579" s="129"/>
      <c r="J579" s="211"/>
      <c r="K579" s="129"/>
      <c r="L579" s="130"/>
      <c r="M579" s="131"/>
      <c r="N579" s="219"/>
    </row>
    <row r="580" spans="1:14" ht="12.6" customHeight="1">
      <c r="A580" s="252"/>
      <c r="B580" s="222"/>
      <c r="C580" s="214"/>
      <c r="D580" s="225"/>
      <c r="E580" s="233"/>
      <c r="F580" s="214"/>
      <c r="G580" s="230"/>
      <c r="H580" s="208"/>
      <c r="I580" s="129"/>
      <c r="J580" s="211"/>
      <c r="K580" s="129"/>
      <c r="L580" s="130"/>
      <c r="M580" s="131"/>
      <c r="N580" s="219"/>
    </row>
    <row r="581" spans="1:14" ht="12.6" customHeight="1">
      <c r="A581" s="252"/>
      <c r="B581" s="223"/>
      <c r="C581" s="215"/>
      <c r="D581" s="226"/>
      <c r="E581" s="234"/>
      <c r="F581" s="215"/>
      <c r="G581" s="231"/>
      <c r="H581" s="209"/>
      <c r="I581" s="132"/>
      <c r="J581" s="212"/>
      <c r="K581" s="132"/>
      <c r="L581" s="130"/>
      <c r="M581" s="133"/>
      <c r="N581" s="220"/>
    </row>
    <row r="582" spans="1:14" ht="12.6" customHeight="1">
      <c r="A582" s="252">
        <v>116</v>
      </c>
      <c r="B582" s="221"/>
      <c r="C582" s="213"/>
      <c r="D582" s="224" t="str">
        <f>IF(B582="","",IF(B582=1,DATE(YEAR($E$3),B582,C582),IF(B582=2,DATE(YEAR($E$3),B582,C582),IF(B582=3,DATE(YEAR($E$3),B582,C582),DATE(YEAR($P$3),B582,C582)))))</f>
        <v/>
      </c>
      <c r="E582" s="232" t="str">
        <f>IF(B582="","",TEXT(WEEKDAY(D582),"aaa"))</f>
        <v/>
      </c>
      <c r="F582" s="213"/>
      <c r="G582" s="229" t="str">
        <f>IF(F582="","",IF(F582&lt;100,VLOOKUP(F582,'研修事項 一覧'!$B$65:$D$109,2,FALSE),IF(F582&gt;=100,VLOOKUP(F582,'研修事項 一覧'!$F$65:$H$87,2,FALSE),"再入力")))</f>
        <v/>
      </c>
      <c r="H582" s="207" t="str">
        <f>IF(F582="","",IF(F582&lt;100,VLOOKUP(F582,'研修事項 一覧'!$B$65:$D$109,3,FALSE),IF(F582&gt;=100,VLOOKUP(F582,'研修事項 一覧'!$F$65:$H$87,3,FALSE),"再入力")))</f>
        <v/>
      </c>
      <c r="I582" s="126"/>
      <c r="J582" s="210"/>
      <c r="K582" s="126"/>
      <c r="L582" s="127"/>
      <c r="M582" s="128"/>
      <c r="N582" s="218"/>
    </row>
    <row r="583" spans="1:14" ht="12.6" customHeight="1">
      <c r="A583" s="252"/>
      <c r="B583" s="222"/>
      <c r="C583" s="214"/>
      <c r="D583" s="225"/>
      <c r="E583" s="233"/>
      <c r="F583" s="214"/>
      <c r="G583" s="230"/>
      <c r="H583" s="208"/>
      <c r="I583" s="129"/>
      <c r="J583" s="211"/>
      <c r="K583" s="129"/>
      <c r="L583" s="130"/>
      <c r="M583" s="131"/>
      <c r="N583" s="219"/>
    </row>
    <row r="584" spans="1:14" ht="12.6" customHeight="1">
      <c r="A584" s="252"/>
      <c r="B584" s="222"/>
      <c r="C584" s="214"/>
      <c r="D584" s="225"/>
      <c r="E584" s="233"/>
      <c r="F584" s="214"/>
      <c r="G584" s="230"/>
      <c r="H584" s="208"/>
      <c r="I584" s="129"/>
      <c r="J584" s="211"/>
      <c r="K584" s="129"/>
      <c r="L584" s="130"/>
      <c r="M584" s="131"/>
      <c r="N584" s="219"/>
    </row>
    <row r="585" spans="1:14" ht="12.6" customHeight="1">
      <c r="A585" s="252"/>
      <c r="B585" s="222"/>
      <c r="C585" s="214"/>
      <c r="D585" s="225"/>
      <c r="E585" s="233"/>
      <c r="F585" s="214"/>
      <c r="G585" s="230"/>
      <c r="H585" s="208"/>
      <c r="I585" s="129"/>
      <c r="J585" s="211"/>
      <c r="K585" s="129"/>
      <c r="L585" s="130"/>
      <c r="M585" s="131"/>
      <c r="N585" s="219"/>
    </row>
    <row r="586" spans="1:14" ht="12.6" customHeight="1">
      <c r="A586" s="252"/>
      <c r="B586" s="223"/>
      <c r="C586" s="215"/>
      <c r="D586" s="226"/>
      <c r="E586" s="234"/>
      <c r="F586" s="215"/>
      <c r="G586" s="231"/>
      <c r="H586" s="209"/>
      <c r="I586" s="132"/>
      <c r="J586" s="212"/>
      <c r="K586" s="132"/>
      <c r="L586" s="130"/>
      <c r="M586" s="133"/>
      <c r="N586" s="220"/>
    </row>
    <row r="587" spans="1:14" ht="12.6" customHeight="1">
      <c r="A587" s="252">
        <v>117</v>
      </c>
      <c r="B587" s="221"/>
      <c r="C587" s="213"/>
      <c r="D587" s="224" t="str">
        <f>IF(B587="","",IF(B587=1,DATE(YEAR($E$3),B587,C587),IF(B587=2,DATE(YEAR($E$3),B587,C587),IF(B587=3,DATE(YEAR($E$3),B587,C587),DATE(YEAR($P$3),B587,C587)))))</f>
        <v/>
      </c>
      <c r="E587" s="232" t="str">
        <f>IF(B587="","",TEXT(WEEKDAY(D587),"aaa"))</f>
        <v/>
      </c>
      <c r="F587" s="213"/>
      <c r="G587" s="229" t="str">
        <f>IF(F587="","",IF(F587&lt;100,VLOOKUP(F587,'研修事項 一覧'!$B$65:$D$109,2,FALSE),IF(F587&gt;=100,VLOOKUP(F587,'研修事項 一覧'!$F$65:$H$87,2,FALSE),"再入力")))</f>
        <v/>
      </c>
      <c r="H587" s="207" t="str">
        <f>IF(F587="","",IF(F587&lt;100,VLOOKUP(F587,'研修事項 一覧'!$B$65:$D$109,3,FALSE),IF(F587&gt;=100,VLOOKUP(F587,'研修事項 一覧'!$F$65:$H$87,3,FALSE),"再入力")))</f>
        <v/>
      </c>
      <c r="I587" s="126"/>
      <c r="J587" s="210"/>
      <c r="K587" s="126"/>
      <c r="L587" s="127"/>
      <c r="M587" s="128"/>
      <c r="N587" s="218"/>
    </row>
    <row r="588" spans="1:14" ht="12.6" customHeight="1">
      <c r="A588" s="252"/>
      <c r="B588" s="222"/>
      <c r="C588" s="214"/>
      <c r="D588" s="225"/>
      <c r="E588" s="233"/>
      <c r="F588" s="214"/>
      <c r="G588" s="230"/>
      <c r="H588" s="208"/>
      <c r="I588" s="129"/>
      <c r="J588" s="211"/>
      <c r="K588" s="129"/>
      <c r="L588" s="130"/>
      <c r="M588" s="131"/>
      <c r="N588" s="219"/>
    </row>
    <row r="589" spans="1:14" ht="12.6" customHeight="1">
      <c r="A589" s="252"/>
      <c r="B589" s="222"/>
      <c r="C589" s="214"/>
      <c r="D589" s="225"/>
      <c r="E589" s="233"/>
      <c r="F589" s="214"/>
      <c r="G589" s="230"/>
      <c r="H589" s="208"/>
      <c r="I589" s="129"/>
      <c r="J589" s="211"/>
      <c r="K589" s="129"/>
      <c r="L589" s="130"/>
      <c r="M589" s="131"/>
      <c r="N589" s="219"/>
    </row>
    <row r="590" spans="1:14" ht="12.6" customHeight="1">
      <c r="A590" s="252"/>
      <c r="B590" s="222"/>
      <c r="C590" s="214"/>
      <c r="D590" s="225"/>
      <c r="E590" s="233"/>
      <c r="F590" s="214"/>
      <c r="G590" s="230"/>
      <c r="H590" s="208"/>
      <c r="I590" s="129"/>
      <c r="J590" s="211"/>
      <c r="K590" s="129"/>
      <c r="L590" s="130"/>
      <c r="M590" s="131"/>
      <c r="N590" s="219"/>
    </row>
    <row r="591" spans="1:14" ht="12.6" customHeight="1">
      <c r="A591" s="252"/>
      <c r="B591" s="223"/>
      <c r="C591" s="215"/>
      <c r="D591" s="226"/>
      <c r="E591" s="234"/>
      <c r="F591" s="215"/>
      <c r="G591" s="231"/>
      <c r="H591" s="209"/>
      <c r="I591" s="132"/>
      <c r="J591" s="212"/>
      <c r="K591" s="132"/>
      <c r="L591" s="134"/>
      <c r="M591" s="133"/>
      <c r="N591" s="220"/>
    </row>
    <row r="592" spans="1:14" ht="12.6" customHeight="1">
      <c r="A592" s="252">
        <v>118</v>
      </c>
      <c r="B592" s="221"/>
      <c r="C592" s="213"/>
      <c r="D592" s="224" t="str">
        <f>IF(B592="","",IF(B592=1,DATE(YEAR($E$3),B592,C592),IF(B592=2,DATE(YEAR($E$3),B592,C592),IF(B592=3,DATE(YEAR($E$3),B592,C592),DATE(YEAR($P$3),B592,C592)))))</f>
        <v/>
      </c>
      <c r="E592" s="232" t="str">
        <f>IF(B592="","",TEXT(WEEKDAY(D592),"aaa"))</f>
        <v/>
      </c>
      <c r="F592" s="213"/>
      <c r="G592" s="229" t="str">
        <f>IF(F592="","",IF(F592&lt;100,VLOOKUP(F592,'研修事項 一覧'!$B$65:$D$109,2,FALSE),IF(F592&gt;=100,VLOOKUP(F592,'研修事項 一覧'!$F$65:$H$87,2,FALSE),"再入力")))</f>
        <v/>
      </c>
      <c r="H592" s="207" t="str">
        <f>IF(F592="","",IF(F592&lt;100,VLOOKUP(F592,'研修事項 一覧'!$B$65:$D$109,3,FALSE),IF(F592&gt;=100,VLOOKUP(F592,'研修事項 一覧'!$F$65:$H$87,3,FALSE),"再入力")))</f>
        <v/>
      </c>
      <c r="I592" s="126"/>
      <c r="J592" s="210"/>
      <c r="K592" s="126"/>
      <c r="L592" s="127"/>
      <c r="M592" s="128"/>
      <c r="N592" s="218"/>
    </row>
    <row r="593" spans="1:14" ht="12.6" customHeight="1">
      <c r="A593" s="252"/>
      <c r="B593" s="222"/>
      <c r="C593" s="214"/>
      <c r="D593" s="225"/>
      <c r="E593" s="233"/>
      <c r="F593" s="214"/>
      <c r="G593" s="230"/>
      <c r="H593" s="208"/>
      <c r="I593" s="129"/>
      <c r="J593" s="211"/>
      <c r="K593" s="129"/>
      <c r="L593" s="130"/>
      <c r="M593" s="131"/>
      <c r="N593" s="219"/>
    </row>
    <row r="594" spans="1:14" ht="12.6" customHeight="1">
      <c r="A594" s="252"/>
      <c r="B594" s="222"/>
      <c r="C594" s="214"/>
      <c r="D594" s="225"/>
      <c r="E594" s="233"/>
      <c r="F594" s="214"/>
      <c r="G594" s="230"/>
      <c r="H594" s="208"/>
      <c r="I594" s="129"/>
      <c r="J594" s="211"/>
      <c r="K594" s="129"/>
      <c r="L594" s="130"/>
      <c r="M594" s="131"/>
      <c r="N594" s="219"/>
    </row>
    <row r="595" spans="1:14" ht="12.6" customHeight="1">
      <c r="A595" s="252"/>
      <c r="B595" s="222"/>
      <c r="C595" s="214"/>
      <c r="D595" s="225"/>
      <c r="E595" s="233"/>
      <c r="F595" s="214"/>
      <c r="G595" s="230"/>
      <c r="H595" s="208"/>
      <c r="I595" s="129"/>
      <c r="J595" s="211"/>
      <c r="K595" s="129"/>
      <c r="L595" s="130"/>
      <c r="M595" s="131"/>
      <c r="N595" s="219"/>
    </row>
    <row r="596" spans="1:14" ht="12.6" customHeight="1">
      <c r="A596" s="252"/>
      <c r="B596" s="223"/>
      <c r="C596" s="215"/>
      <c r="D596" s="226"/>
      <c r="E596" s="234"/>
      <c r="F596" s="215"/>
      <c r="G596" s="231"/>
      <c r="H596" s="209"/>
      <c r="I596" s="132"/>
      <c r="J596" s="212"/>
      <c r="K596" s="132"/>
      <c r="L596" s="130"/>
      <c r="M596" s="133"/>
      <c r="N596" s="220"/>
    </row>
    <row r="597" spans="1:14" ht="12.6" customHeight="1">
      <c r="A597" s="252">
        <v>119</v>
      </c>
      <c r="B597" s="221"/>
      <c r="C597" s="213"/>
      <c r="D597" s="224" t="str">
        <f>IF(B597="","",IF(B597=1,DATE(YEAR($E$3),B597,C597),IF(B597=2,DATE(YEAR($E$3),B597,C597),IF(B597=3,DATE(YEAR($E$3),B597,C597),DATE(YEAR($P$3),B597,C597)))))</f>
        <v/>
      </c>
      <c r="E597" s="232" t="str">
        <f>IF(B597="","",TEXT(WEEKDAY(D597),"aaa"))</f>
        <v/>
      </c>
      <c r="F597" s="213"/>
      <c r="G597" s="229" t="str">
        <f>IF(F597="","",IF(F597&lt;100,VLOOKUP(F597,'研修事項 一覧'!$B$65:$D$109,2,FALSE),IF(F597&gt;=100,VLOOKUP(F597,'研修事項 一覧'!$F$65:$H$87,2,FALSE),"再入力")))</f>
        <v/>
      </c>
      <c r="H597" s="207" t="str">
        <f>IF(F597="","",IF(F597&lt;100,VLOOKUP(F597,'研修事項 一覧'!$B$65:$D$109,3,FALSE),IF(F597&gt;=100,VLOOKUP(F597,'研修事項 一覧'!$F$65:$H$87,3,FALSE),"再入力")))</f>
        <v/>
      </c>
      <c r="I597" s="126"/>
      <c r="J597" s="210"/>
      <c r="K597" s="126"/>
      <c r="L597" s="127"/>
      <c r="M597" s="128"/>
      <c r="N597" s="218"/>
    </row>
    <row r="598" spans="1:14" ht="12.6" customHeight="1">
      <c r="A598" s="252"/>
      <c r="B598" s="222"/>
      <c r="C598" s="214"/>
      <c r="D598" s="225"/>
      <c r="E598" s="233"/>
      <c r="F598" s="214"/>
      <c r="G598" s="230"/>
      <c r="H598" s="208"/>
      <c r="I598" s="129"/>
      <c r="J598" s="211"/>
      <c r="K598" s="129"/>
      <c r="L598" s="130"/>
      <c r="M598" s="131"/>
      <c r="N598" s="219"/>
    </row>
    <row r="599" spans="1:14" ht="12.6" customHeight="1">
      <c r="A599" s="252"/>
      <c r="B599" s="222"/>
      <c r="C599" s="214"/>
      <c r="D599" s="225"/>
      <c r="E599" s="233"/>
      <c r="F599" s="214"/>
      <c r="G599" s="230"/>
      <c r="H599" s="208"/>
      <c r="I599" s="129"/>
      <c r="J599" s="211"/>
      <c r="K599" s="129"/>
      <c r="L599" s="130"/>
      <c r="M599" s="131"/>
      <c r="N599" s="219"/>
    </row>
    <row r="600" spans="1:14" ht="12.6" customHeight="1">
      <c r="A600" s="252"/>
      <c r="B600" s="222"/>
      <c r="C600" s="214"/>
      <c r="D600" s="225"/>
      <c r="E600" s="233"/>
      <c r="F600" s="214"/>
      <c r="G600" s="230"/>
      <c r="H600" s="208"/>
      <c r="I600" s="129"/>
      <c r="J600" s="211"/>
      <c r="K600" s="129"/>
      <c r="L600" s="130"/>
      <c r="M600" s="131"/>
      <c r="N600" s="219"/>
    </row>
    <row r="601" spans="1:14" ht="12.6" customHeight="1">
      <c r="A601" s="252"/>
      <c r="B601" s="223"/>
      <c r="C601" s="215"/>
      <c r="D601" s="226"/>
      <c r="E601" s="234"/>
      <c r="F601" s="215"/>
      <c r="G601" s="231"/>
      <c r="H601" s="209"/>
      <c r="I601" s="132"/>
      <c r="J601" s="212"/>
      <c r="K601" s="132"/>
      <c r="L601" s="130"/>
      <c r="M601" s="133"/>
      <c r="N601" s="220"/>
    </row>
    <row r="602" spans="1:14" ht="12.6" customHeight="1">
      <c r="A602" s="252">
        <v>120</v>
      </c>
      <c r="B602" s="221"/>
      <c r="C602" s="213"/>
      <c r="D602" s="224" t="str">
        <f>IF(B602="","",IF(B602=1,DATE(YEAR($E$3),B602,C602),IF(B602=2,DATE(YEAR($E$3),B602,C602),IF(B602=3,DATE(YEAR($E$3),B602,C602),DATE(YEAR($P$3),B602,C602)))))</f>
        <v/>
      </c>
      <c r="E602" s="232" t="str">
        <f>IF(B602="","",TEXT(WEEKDAY(D602),"aaa"))</f>
        <v/>
      </c>
      <c r="F602" s="213"/>
      <c r="G602" s="229" t="str">
        <f>IF(F602="","",IF(F602&lt;100,VLOOKUP(F602,'研修事項 一覧'!$B$65:$D$109,2,FALSE),IF(F602&gt;=100,VLOOKUP(F602,'研修事項 一覧'!$F$65:$H$87,2,FALSE),"再入力")))</f>
        <v/>
      </c>
      <c r="H602" s="207" t="str">
        <f>IF(F602="","",IF(F602&lt;100,VLOOKUP(F602,'研修事項 一覧'!$B$65:$D$109,3,FALSE),IF(F602&gt;=100,VLOOKUP(F602,'研修事項 一覧'!$F$65:$H$87,3,FALSE),"再入力")))</f>
        <v/>
      </c>
      <c r="I602" s="126"/>
      <c r="J602" s="210"/>
      <c r="K602" s="126"/>
      <c r="L602" s="127"/>
      <c r="M602" s="128"/>
      <c r="N602" s="218"/>
    </row>
    <row r="603" spans="1:14" ht="12.6" customHeight="1">
      <c r="A603" s="252"/>
      <c r="B603" s="222"/>
      <c r="C603" s="214"/>
      <c r="D603" s="225"/>
      <c r="E603" s="233"/>
      <c r="F603" s="214"/>
      <c r="G603" s="230"/>
      <c r="H603" s="208"/>
      <c r="I603" s="129"/>
      <c r="J603" s="211"/>
      <c r="K603" s="129"/>
      <c r="L603" s="130"/>
      <c r="M603" s="131"/>
      <c r="N603" s="219"/>
    </row>
    <row r="604" spans="1:14" ht="12.6" customHeight="1">
      <c r="A604" s="252"/>
      <c r="B604" s="222"/>
      <c r="C604" s="214"/>
      <c r="D604" s="225"/>
      <c r="E604" s="233"/>
      <c r="F604" s="214"/>
      <c r="G604" s="230"/>
      <c r="H604" s="208"/>
      <c r="I604" s="129"/>
      <c r="J604" s="211"/>
      <c r="K604" s="129"/>
      <c r="L604" s="130"/>
      <c r="M604" s="131"/>
      <c r="N604" s="219"/>
    </row>
    <row r="605" spans="1:14" ht="12.6" customHeight="1">
      <c r="A605" s="252"/>
      <c r="B605" s="222"/>
      <c r="C605" s="214"/>
      <c r="D605" s="225"/>
      <c r="E605" s="233"/>
      <c r="F605" s="214"/>
      <c r="G605" s="230"/>
      <c r="H605" s="208"/>
      <c r="I605" s="129"/>
      <c r="J605" s="211"/>
      <c r="K605" s="129"/>
      <c r="L605" s="130"/>
      <c r="M605" s="131"/>
      <c r="N605" s="219"/>
    </row>
    <row r="606" spans="1:14" ht="12.6" customHeight="1">
      <c r="A606" s="252"/>
      <c r="B606" s="223"/>
      <c r="C606" s="215"/>
      <c r="D606" s="226"/>
      <c r="E606" s="234"/>
      <c r="F606" s="215"/>
      <c r="G606" s="231"/>
      <c r="H606" s="209"/>
      <c r="I606" s="132"/>
      <c r="J606" s="212"/>
      <c r="K606" s="132"/>
      <c r="L606" s="130"/>
      <c r="M606" s="133"/>
      <c r="N606" s="220"/>
    </row>
    <row r="607" spans="1:14" ht="12.6" customHeight="1">
      <c r="A607" s="252">
        <v>121</v>
      </c>
      <c r="B607" s="221"/>
      <c r="C607" s="213"/>
      <c r="D607" s="224" t="str">
        <f>IF(B607="","",IF(B607=1,DATE(YEAR($E$3),B607,C607),IF(B607=2,DATE(YEAR($E$3),B607,C607),IF(B607=3,DATE(YEAR($E$3),B607,C607),DATE(YEAR($P$3),B607,C607)))))</f>
        <v/>
      </c>
      <c r="E607" s="232" t="str">
        <f>IF(B607="","",TEXT(WEEKDAY(D607),"aaa"))</f>
        <v/>
      </c>
      <c r="F607" s="213"/>
      <c r="G607" s="229" t="str">
        <f>IF(F607="","",IF(F607&lt;100,VLOOKUP(F607,'研修事項 一覧'!$B$65:$D$109,2,FALSE),IF(F607&gt;=100,VLOOKUP(F607,'研修事項 一覧'!$F$65:$H$87,2,FALSE),"再入力")))</f>
        <v/>
      </c>
      <c r="H607" s="207" t="str">
        <f>IF(F607="","",IF(F607&lt;100,VLOOKUP(F607,'研修事項 一覧'!$B$65:$D$109,3,FALSE),IF(F607&gt;=100,VLOOKUP(F607,'研修事項 一覧'!$F$65:$H$87,3,FALSE),"再入力")))</f>
        <v/>
      </c>
      <c r="I607" s="126"/>
      <c r="J607" s="210"/>
      <c r="K607" s="126"/>
      <c r="L607" s="127"/>
      <c r="M607" s="128"/>
      <c r="N607" s="218"/>
    </row>
    <row r="608" spans="1:14" ht="12.6" customHeight="1">
      <c r="A608" s="252"/>
      <c r="B608" s="222"/>
      <c r="C608" s="214"/>
      <c r="D608" s="225"/>
      <c r="E608" s="233"/>
      <c r="F608" s="214"/>
      <c r="G608" s="230"/>
      <c r="H608" s="208"/>
      <c r="I608" s="129"/>
      <c r="J608" s="211"/>
      <c r="K608" s="129"/>
      <c r="L608" s="130"/>
      <c r="M608" s="131"/>
      <c r="N608" s="219"/>
    </row>
    <row r="609" spans="1:14" ht="12.6" customHeight="1">
      <c r="A609" s="252"/>
      <c r="B609" s="222"/>
      <c r="C609" s="214"/>
      <c r="D609" s="225"/>
      <c r="E609" s="233"/>
      <c r="F609" s="214"/>
      <c r="G609" s="230"/>
      <c r="H609" s="208"/>
      <c r="I609" s="129"/>
      <c r="J609" s="211"/>
      <c r="K609" s="129"/>
      <c r="L609" s="130"/>
      <c r="M609" s="131"/>
      <c r="N609" s="219"/>
    </row>
    <row r="610" spans="1:14" ht="12.6" customHeight="1">
      <c r="A610" s="252"/>
      <c r="B610" s="222"/>
      <c r="C610" s="214"/>
      <c r="D610" s="225"/>
      <c r="E610" s="233"/>
      <c r="F610" s="214"/>
      <c r="G610" s="230"/>
      <c r="H610" s="208"/>
      <c r="I610" s="129"/>
      <c r="J610" s="211"/>
      <c r="K610" s="129"/>
      <c r="L610" s="130"/>
      <c r="M610" s="131"/>
      <c r="N610" s="219"/>
    </row>
    <row r="611" spans="1:14" ht="12.6" customHeight="1">
      <c r="A611" s="252"/>
      <c r="B611" s="223"/>
      <c r="C611" s="215"/>
      <c r="D611" s="226"/>
      <c r="E611" s="234"/>
      <c r="F611" s="215"/>
      <c r="G611" s="231"/>
      <c r="H611" s="209"/>
      <c r="I611" s="132"/>
      <c r="J611" s="212"/>
      <c r="K611" s="132"/>
      <c r="L611" s="130"/>
      <c r="M611" s="133"/>
      <c r="N611" s="220"/>
    </row>
    <row r="612" spans="1:14" ht="12.6" customHeight="1">
      <c r="A612" s="252">
        <v>122</v>
      </c>
      <c r="B612" s="221"/>
      <c r="C612" s="213"/>
      <c r="D612" s="224" t="str">
        <f>IF(B612="","",IF(B612=1,DATE(YEAR($E$3),B612,C612),IF(B612=2,DATE(YEAR($E$3),B612,C612),IF(B612=3,DATE(YEAR($E$3),B612,C612),DATE(YEAR($P$3),B612,C612)))))</f>
        <v/>
      </c>
      <c r="E612" s="232" t="str">
        <f>IF(B612="","",TEXT(WEEKDAY(D612),"aaa"))</f>
        <v/>
      </c>
      <c r="F612" s="213"/>
      <c r="G612" s="229" t="str">
        <f>IF(F612="","",IF(F612&lt;100,VLOOKUP(F612,'研修事項 一覧'!$B$65:$D$109,2,FALSE),IF(F612&gt;=100,VLOOKUP(F612,'研修事項 一覧'!$F$65:$H$87,2,FALSE),"再入力")))</f>
        <v/>
      </c>
      <c r="H612" s="207" t="str">
        <f>IF(F612="","",IF(F612&lt;100,VLOOKUP(F612,'研修事項 一覧'!$B$65:$D$109,3,FALSE),IF(F612&gt;=100,VLOOKUP(F612,'研修事項 一覧'!$F$65:$H$87,3,FALSE),"再入力")))</f>
        <v/>
      </c>
      <c r="I612" s="126"/>
      <c r="J612" s="210"/>
      <c r="K612" s="126"/>
      <c r="L612" s="127"/>
      <c r="M612" s="128"/>
      <c r="N612" s="218"/>
    </row>
    <row r="613" spans="1:14" ht="12.6" customHeight="1">
      <c r="A613" s="252"/>
      <c r="B613" s="222"/>
      <c r="C613" s="214"/>
      <c r="D613" s="225"/>
      <c r="E613" s="233"/>
      <c r="F613" s="214"/>
      <c r="G613" s="230"/>
      <c r="H613" s="208"/>
      <c r="I613" s="129"/>
      <c r="J613" s="211"/>
      <c r="K613" s="129"/>
      <c r="L613" s="130"/>
      <c r="M613" s="131"/>
      <c r="N613" s="219"/>
    </row>
    <row r="614" spans="1:14" ht="12.6" customHeight="1">
      <c r="A614" s="252"/>
      <c r="B614" s="222"/>
      <c r="C614" s="214"/>
      <c r="D614" s="225"/>
      <c r="E614" s="233"/>
      <c r="F614" s="214"/>
      <c r="G614" s="230"/>
      <c r="H614" s="208"/>
      <c r="I614" s="129"/>
      <c r="J614" s="211"/>
      <c r="K614" s="129"/>
      <c r="L614" s="130"/>
      <c r="M614" s="131"/>
      <c r="N614" s="219"/>
    </row>
    <row r="615" spans="1:14" ht="12.6" customHeight="1">
      <c r="A615" s="252"/>
      <c r="B615" s="222"/>
      <c r="C615" s="214"/>
      <c r="D615" s="225"/>
      <c r="E615" s="233"/>
      <c r="F615" s="214"/>
      <c r="G615" s="230"/>
      <c r="H615" s="208"/>
      <c r="I615" s="129"/>
      <c r="J615" s="211"/>
      <c r="K615" s="129"/>
      <c r="L615" s="130"/>
      <c r="M615" s="131"/>
      <c r="N615" s="219"/>
    </row>
    <row r="616" spans="1:14" ht="12.6" customHeight="1">
      <c r="A616" s="252"/>
      <c r="B616" s="223"/>
      <c r="C616" s="215"/>
      <c r="D616" s="226"/>
      <c r="E616" s="234"/>
      <c r="F616" s="215"/>
      <c r="G616" s="231"/>
      <c r="H616" s="209"/>
      <c r="I616" s="132"/>
      <c r="J616" s="212"/>
      <c r="K616" s="132"/>
      <c r="L616" s="130"/>
      <c r="M616" s="133"/>
      <c r="N616" s="220"/>
    </row>
    <row r="617" spans="1:14" ht="12.6" customHeight="1">
      <c r="A617" s="252">
        <v>123</v>
      </c>
      <c r="B617" s="221"/>
      <c r="C617" s="213"/>
      <c r="D617" s="224" t="str">
        <f>IF(B617="","",IF(B617=1,DATE(YEAR($E$3),B617,C617),IF(B617=2,DATE(YEAR($E$3),B617,C617),IF(B617=3,DATE(YEAR($E$3),B617,C617),DATE(YEAR($P$3),B617,C617)))))</f>
        <v/>
      </c>
      <c r="E617" s="232" t="str">
        <f>IF(B617="","",TEXT(WEEKDAY(D617),"aaa"))</f>
        <v/>
      </c>
      <c r="F617" s="213"/>
      <c r="G617" s="229" t="str">
        <f>IF(F617="","",IF(F617&lt;100,VLOOKUP(F617,'研修事項 一覧'!$B$65:$D$109,2,FALSE),IF(F617&gt;=100,VLOOKUP(F617,'研修事項 一覧'!$F$65:$H$87,2,FALSE),"再入力")))</f>
        <v/>
      </c>
      <c r="H617" s="207" t="str">
        <f>IF(F617="","",IF(F617&lt;100,VLOOKUP(F617,'研修事項 一覧'!$B$65:$D$109,3,FALSE),IF(F617&gt;=100,VLOOKUP(F617,'研修事項 一覧'!$F$65:$H$87,3,FALSE),"再入力")))</f>
        <v/>
      </c>
      <c r="I617" s="126"/>
      <c r="J617" s="210"/>
      <c r="K617" s="126"/>
      <c r="L617" s="127"/>
      <c r="M617" s="128"/>
      <c r="N617" s="218"/>
    </row>
    <row r="618" spans="1:14" ht="12.6" customHeight="1">
      <c r="A618" s="252"/>
      <c r="B618" s="222"/>
      <c r="C618" s="214"/>
      <c r="D618" s="225"/>
      <c r="E618" s="233"/>
      <c r="F618" s="214"/>
      <c r="G618" s="230"/>
      <c r="H618" s="208"/>
      <c r="I618" s="129"/>
      <c r="J618" s="211"/>
      <c r="K618" s="129"/>
      <c r="L618" s="130"/>
      <c r="M618" s="131"/>
      <c r="N618" s="219"/>
    </row>
    <row r="619" spans="1:14" ht="12.6" customHeight="1">
      <c r="A619" s="252"/>
      <c r="B619" s="222"/>
      <c r="C619" s="214"/>
      <c r="D619" s="225"/>
      <c r="E619" s="233"/>
      <c r="F619" s="214"/>
      <c r="G619" s="230"/>
      <c r="H619" s="208"/>
      <c r="I619" s="129"/>
      <c r="J619" s="211"/>
      <c r="K619" s="129"/>
      <c r="L619" s="130"/>
      <c r="M619" s="131"/>
      <c r="N619" s="219"/>
    </row>
    <row r="620" spans="1:14" ht="12.6" customHeight="1">
      <c r="A620" s="252"/>
      <c r="B620" s="222"/>
      <c r="C620" s="214"/>
      <c r="D620" s="225"/>
      <c r="E620" s="233"/>
      <c r="F620" s="214"/>
      <c r="G620" s="230"/>
      <c r="H620" s="208"/>
      <c r="I620" s="129"/>
      <c r="J620" s="211"/>
      <c r="K620" s="129"/>
      <c r="L620" s="130"/>
      <c r="M620" s="131"/>
      <c r="N620" s="219"/>
    </row>
    <row r="621" spans="1:14" ht="12.6" customHeight="1">
      <c r="A621" s="252"/>
      <c r="B621" s="223"/>
      <c r="C621" s="215"/>
      <c r="D621" s="226"/>
      <c r="E621" s="234"/>
      <c r="F621" s="215"/>
      <c r="G621" s="231"/>
      <c r="H621" s="209"/>
      <c r="I621" s="132"/>
      <c r="J621" s="212"/>
      <c r="K621" s="132"/>
      <c r="L621" s="130"/>
      <c r="M621" s="133"/>
      <c r="N621" s="220"/>
    </row>
    <row r="622" spans="1:14" ht="12.6" customHeight="1">
      <c r="A622" s="252">
        <v>124</v>
      </c>
      <c r="B622" s="221"/>
      <c r="C622" s="213"/>
      <c r="D622" s="224" t="str">
        <f>IF(B622="","",IF(B622=1,DATE(YEAR($E$3),B622,C622),IF(B622=2,DATE(YEAR($E$3),B622,C622),IF(B622=3,DATE(YEAR($E$3),B622,C622),DATE(YEAR($P$3),B622,C622)))))</f>
        <v/>
      </c>
      <c r="E622" s="232" t="str">
        <f>IF(B622="","",TEXT(WEEKDAY(D622),"aaa"))</f>
        <v/>
      </c>
      <c r="F622" s="213"/>
      <c r="G622" s="229" t="str">
        <f>IF(F622="","",IF(F622&lt;100,VLOOKUP(F622,'研修事項 一覧'!$B$65:$D$109,2,FALSE),IF(F622&gt;=100,VLOOKUP(F622,'研修事項 一覧'!$F$65:$H$87,2,FALSE),"再入力")))</f>
        <v/>
      </c>
      <c r="H622" s="207" t="str">
        <f>IF(F622="","",IF(F622&lt;100,VLOOKUP(F622,'研修事項 一覧'!$B$65:$D$109,3,FALSE),IF(F622&gt;=100,VLOOKUP(F622,'研修事項 一覧'!$F$65:$H$87,3,FALSE),"再入力")))</f>
        <v/>
      </c>
      <c r="I622" s="126"/>
      <c r="J622" s="210"/>
      <c r="K622" s="126"/>
      <c r="L622" s="127"/>
      <c r="M622" s="128"/>
      <c r="N622" s="218"/>
    </row>
    <row r="623" spans="1:14" ht="12.6" customHeight="1">
      <c r="A623" s="252"/>
      <c r="B623" s="222"/>
      <c r="C623" s="214"/>
      <c r="D623" s="225"/>
      <c r="E623" s="233"/>
      <c r="F623" s="214"/>
      <c r="G623" s="230"/>
      <c r="H623" s="208"/>
      <c r="I623" s="129"/>
      <c r="J623" s="211"/>
      <c r="K623" s="129"/>
      <c r="L623" s="130"/>
      <c r="M623" s="131"/>
      <c r="N623" s="219"/>
    </row>
    <row r="624" spans="1:14" ht="12.6" customHeight="1">
      <c r="A624" s="252"/>
      <c r="B624" s="222"/>
      <c r="C624" s="214"/>
      <c r="D624" s="225"/>
      <c r="E624" s="233"/>
      <c r="F624" s="214"/>
      <c r="G624" s="230"/>
      <c r="H624" s="208"/>
      <c r="I624" s="129"/>
      <c r="J624" s="211"/>
      <c r="K624" s="129"/>
      <c r="L624" s="130"/>
      <c r="M624" s="131"/>
      <c r="N624" s="219"/>
    </row>
    <row r="625" spans="1:21" ht="12.6" customHeight="1">
      <c r="A625" s="252"/>
      <c r="B625" s="222"/>
      <c r="C625" s="214"/>
      <c r="D625" s="225"/>
      <c r="E625" s="233"/>
      <c r="F625" s="214"/>
      <c r="G625" s="230"/>
      <c r="H625" s="208"/>
      <c r="I625" s="129"/>
      <c r="J625" s="211"/>
      <c r="K625" s="129"/>
      <c r="L625" s="130"/>
      <c r="M625" s="131"/>
      <c r="N625" s="219"/>
    </row>
    <row r="626" spans="1:21" ht="12.6" customHeight="1">
      <c r="A626" s="252"/>
      <c r="B626" s="223"/>
      <c r="C626" s="215"/>
      <c r="D626" s="226"/>
      <c r="E626" s="234"/>
      <c r="F626" s="215"/>
      <c r="G626" s="231"/>
      <c r="H626" s="209"/>
      <c r="I626" s="132"/>
      <c r="J626" s="212"/>
      <c r="K626" s="132"/>
      <c r="L626" s="134"/>
      <c r="M626" s="133"/>
      <c r="N626" s="220"/>
    </row>
    <row r="627" spans="1:21" ht="12.6" customHeight="1">
      <c r="A627" s="252">
        <v>125</v>
      </c>
      <c r="B627" s="221"/>
      <c r="C627" s="213"/>
      <c r="D627" s="224" t="str">
        <f>IF(B627="","",IF(B627=1,DATE(YEAR($E$3),B627,C627),IF(B627=2,DATE(YEAR($E$3),B627,C627),IF(B627=3,DATE(YEAR($E$3),B627,C627),DATE(YEAR($P$3),B627,C627)))))</f>
        <v/>
      </c>
      <c r="E627" s="232" t="str">
        <f>IF(B627="","",TEXT(WEEKDAY(D627),"aaa"))</f>
        <v/>
      </c>
      <c r="F627" s="213"/>
      <c r="G627" s="229" t="str">
        <f>IF(F627="","",IF(F627&lt;100,VLOOKUP(F627,'研修事項 一覧'!$B$65:$D$109,2,FALSE),IF(F627&gt;=100,VLOOKUP(F627,'研修事項 一覧'!$F$65:$H$87,2,FALSE),"再入力")))</f>
        <v/>
      </c>
      <c r="H627" s="207" t="str">
        <f>IF(F627="","",IF(F627&lt;100,VLOOKUP(F627,'研修事項 一覧'!$B$65:$D$109,3,FALSE),IF(F627&gt;=100,VLOOKUP(F627,'研修事項 一覧'!$F$65:$H$87,3,FALSE),"再入力")))</f>
        <v/>
      </c>
      <c r="I627" s="126"/>
      <c r="J627" s="210"/>
      <c r="K627" s="126"/>
      <c r="L627" s="127"/>
      <c r="M627" s="128"/>
      <c r="N627" s="218"/>
      <c r="P627" s="4"/>
      <c r="R627" s="2"/>
      <c r="S627"/>
      <c r="T627" s="99"/>
      <c r="U627"/>
    </row>
    <row r="628" spans="1:21" ht="12.6" customHeight="1">
      <c r="A628" s="252"/>
      <c r="B628" s="222"/>
      <c r="C628" s="214"/>
      <c r="D628" s="225"/>
      <c r="E628" s="233"/>
      <c r="F628" s="214"/>
      <c r="G628" s="230"/>
      <c r="H628" s="208"/>
      <c r="I628" s="129"/>
      <c r="J628" s="211"/>
      <c r="K628" s="129"/>
      <c r="L628" s="130"/>
      <c r="M628" s="131"/>
      <c r="N628" s="219"/>
      <c r="P628" s="4"/>
      <c r="R628" s="2"/>
      <c r="S628"/>
      <c r="T628" s="99"/>
      <c r="U628"/>
    </row>
    <row r="629" spans="1:21" ht="12.6" customHeight="1">
      <c r="A629" s="252"/>
      <c r="B629" s="222"/>
      <c r="C629" s="214"/>
      <c r="D629" s="225"/>
      <c r="E629" s="233"/>
      <c r="F629" s="214"/>
      <c r="G629" s="230"/>
      <c r="H629" s="208"/>
      <c r="I629" s="129"/>
      <c r="J629" s="211"/>
      <c r="K629" s="129"/>
      <c r="L629" s="130"/>
      <c r="M629" s="131"/>
      <c r="N629" s="219"/>
      <c r="P629" s="4"/>
      <c r="R629" s="2"/>
      <c r="S629"/>
      <c r="T629" s="99"/>
      <c r="U629"/>
    </row>
    <row r="630" spans="1:21" ht="12.6" customHeight="1">
      <c r="A630" s="252"/>
      <c r="B630" s="222"/>
      <c r="C630" s="214"/>
      <c r="D630" s="225"/>
      <c r="E630" s="233"/>
      <c r="F630" s="214"/>
      <c r="G630" s="230"/>
      <c r="H630" s="208"/>
      <c r="I630" s="129"/>
      <c r="J630" s="211"/>
      <c r="K630" s="129"/>
      <c r="L630" s="130"/>
      <c r="M630" s="131"/>
      <c r="N630" s="219"/>
      <c r="P630" s="4"/>
      <c r="R630" s="2"/>
      <c r="S630"/>
      <c r="T630" s="99"/>
      <c r="U630"/>
    </row>
    <row r="631" spans="1:21" ht="12.6" customHeight="1">
      <c r="A631" s="252"/>
      <c r="B631" s="223"/>
      <c r="C631" s="215"/>
      <c r="D631" s="226"/>
      <c r="E631" s="234"/>
      <c r="F631" s="215"/>
      <c r="G631" s="231"/>
      <c r="H631" s="209"/>
      <c r="I631" s="132"/>
      <c r="J631" s="212"/>
      <c r="K631" s="132"/>
      <c r="L631" s="130"/>
      <c r="M631" s="133"/>
      <c r="N631" s="220"/>
      <c r="P631" s="4"/>
      <c r="R631" s="2"/>
      <c r="S631"/>
      <c r="T631" s="99"/>
      <c r="U631"/>
    </row>
    <row r="632" spans="1:21" ht="12.6" customHeight="1">
      <c r="A632" s="252">
        <v>126</v>
      </c>
      <c r="B632" s="221"/>
      <c r="C632" s="213"/>
      <c r="D632" s="224" t="str">
        <f>IF(B632="","",IF(B632=1,DATE(YEAR($E$3),B632,C632),IF(B632=2,DATE(YEAR($E$3),B632,C632),IF(B632=3,DATE(YEAR($E$3),B632,C632),DATE(YEAR($P$3),B632,C632)))))</f>
        <v/>
      </c>
      <c r="E632" s="232" t="str">
        <f>IF(B632="","",TEXT(WEEKDAY(D632),"aaa"))</f>
        <v/>
      </c>
      <c r="F632" s="213"/>
      <c r="G632" s="229" t="str">
        <f>IF(F632="","",IF(F632&lt;100,VLOOKUP(F632,'研修事項 一覧'!$B$65:$D$109,2,FALSE),IF(F632&gt;=100,VLOOKUP(F632,'研修事項 一覧'!$F$65:$H$87,2,FALSE),"再入力")))</f>
        <v/>
      </c>
      <c r="H632" s="207" t="str">
        <f>IF(F632="","",IF(F632&lt;100,VLOOKUP(F632,'研修事項 一覧'!$B$65:$D$109,3,FALSE),IF(F632&gt;=100,VLOOKUP(F632,'研修事項 一覧'!$F$65:$H$87,3,FALSE),"再入力")))</f>
        <v/>
      </c>
      <c r="I632" s="126"/>
      <c r="J632" s="210"/>
      <c r="K632" s="126"/>
      <c r="L632" s="127"/>
      <c r="M632" s="128"/>
      <c r="N632" s="218"/>
      <c r="P632" s="4"/>
      <c r="R632" s="2"/>
      <c r="S632"/>
      <c r="T632" s="99"/>
      <c r="U632"/>
    </row>
    <row r="633" spans="1:21" ht="12.6" customHeight="1">
      <c r="A633" s="252"/>
      <c r="B633" s="222"/>
      <c r="C633" s="214"/>
      <c r="D633" s="225"/>
      <c r="E633" s="233"/>
      <c r="F633" s="214"/>
      <c r="G633" s="230"/>
      <c r="H633" s="208"/>
      <c r="I633" s="129"/>
      <c r="J633" s="211"/>
      <c r="K633" s="129"/>
      <c r="L633" s="130"/>
      <c r="M633" s="131"/>
      <c r="N633" s="219"/>
      <c r="P633" s="4"/>
      <c r="R633" s="2"/>
      <c r="S633"/>
      <c r="T633" s="99"/>
      <c r="U633"/>
    </row>
    <row r="634" spans="1:21" ht="12.6" customHeight="1">
      <c r="A634" s="252"/>
      <c r="B634" s="222"/>
      <c r="C634" s="214"/>
      <c r="D634" s="225"/>
      <c r="E634" s="233"/>
      <c r="F634" s="214"/>
      <c r="G634" s="230"/>
      <c r="H634" s="208"/>
      <c r="I634" s="129"/>
      <c r="J634" s="211"/>
      <c r="K634" s="129"/>
      <c r="L634" s="130"/>
      <c r="M634" s="131"/>
      <c r="N634" s="219"/>
      <c r="P634" s="4"/>
      <c r="R634" s="2"/>
      <c r="S634"/>
      <c r="T634" s="99"/>
      <c r="U634"/>
    </row>
    <row r="635" spans="1:21" ht="12.6" customHeight="1">
      <c r="A635" s="252"/>
      <c r="B635" s="222"/>
      <c r="C635" s="214"/>
      <c r="D635" s="225"/>
      <c r="E635" s="233"/>
      <c r="F635" s="214"/>
      <c r="G635" s="230"/>
      <c r="H635" s="208"/>
      <c r="I635" s="129"/>
      <c r="J635" s="211"/>
      <c r="K635" s="129"/>
      <c r="L635" s="130"/>
      <c r="M635" s="131"/>
      <c r="N635" s="219"/>
      <c r="P635" s="4"/>
      <c r="R635" s="2"/>
      <c r="S635"/>
      <c r="T635" s="99"/>
      <c r="U635"/>
    </row>
    <row r="636" spans="1:21" ht="12.6" customHeight="1">
      <c r="A636" s="252"/>
      <c r="B636" s="223"/>
      <c r="C636" s="215"/>
      <c r="D636" s="226"/>
      <c r="E636" s="234"/>
      <c r="F636" s="215"/>
      <c r="G636" s="231"/>
      <c r="H636" s="209"/>
      <c r="I636" s="132"/>
      <c r="J636" s="212"/>
      <c r="K636" s="132"/>
      <c r="L636" s="130"/>
      <c r="M636" s="133"/>
      <c r="N636" s="220"/>
      <c r="P636" s="4"/>
      <c r="R636" s="2"/>
      <c r="S636"/>
      <c r="T636" s="99"/>
      <c r="U636"/>
    </row>
    <row r="637" spans="1:21" ht="12.6" customHeight="1">
      <c r="A637" s="252">
        <v>127</v>
      </c>
      <c r="B637" s="221"/>
      <c r="C637" s="213"/>
      <c r="D637" s="224" t="str">
        <f>IF(B637="","",IF(B637=1,DATE(YEAR($E$3),B637,C637),IF(B637=2,DATE(YEAR($E$3),B637,C637),IF(B637=3,DATE(YEAR($E$3),B637,C637),DATE(YEAR($P$3),B637,C637)))))</f>
        <v/>
      </c>
      <c r="E637" s="232" t="str">
        <f>IF(B637="","",TEXT(WEEKDAY(D637),"aaa"))</f>
        <v/>
      </c>
      <c r="F637" s="213"/>
      <c r="G637" s="229" t="str">
        <f>IF(F637="","",IF(F637&lt;100,VLOOKUP(F637,'研修事項 一覧'!$B$65:$D$109,2,FALSE),IF(F637&gt;=100,VLOOKUP(F637,'研修事項 一覧'!$F$65:$H$87,2,FALSE),"再入力")))</f>
        <v/>
      </c>
      <c r="H637" s="207" t="str">
        <f>IF(F637="","",IF(F637&lt;100,VLOOKUP(F637,'研修事項 一覧'!$B$65:$D$109,3,FALSE),IF(F637&gt;=100,VLOOKUP(F637,'研修事項 一覧'!$F$65:$H$87,3,FALSE),"再入力")))</f>
        <v/>
      </c>
      <c r="I637" s="126"/>
      <c r="J637" s="210"/>
      <c r="K637" s="126"/>
      <c r="L637" s="127"/>
      <c r="M637" s="128"/>
      <c r="N637" s="218"/>
      <c r="P637" s="4"/>
      <c r="R637" s="2"/>
      <c r="S637"/>
      <c r="T637" s="99"/>
      <c r="U637"/>
    </row>
    <row r="638" spans="1:21" ht="12.6" customHeight="1">
      <c r="A638" s="252"/>
      <c r="B638" s="222"/>
      <c r="C638" s="214"/>
      <c r="D638" s="225"/>
      <c r="E638" s="233"/>
      <c r="F638" s="214"/>
      <c r="G638" s="230"/>
      <c r="H638" s="208"/>
      <c r="I638" s="129"/>
      <c r="J638" s="211"/>
      <c r="K638" s="129"/>
      <c r="L638" s="130"/>
      <c r="M638" s="131"/>
      <c r="N638" s="219"/>
      <c r="P638" s="4"/>
      <c r="R638" s="2"/>
      <c r="S638"/>
      <c r="T638" s="99"/>
      <c r="U638"/>
    </row>
    <row r="639" spans="1:21" ht="12.6" customHeight="1">
      <c r="A639" s="252"/>
      <c r="B639" s="222"/>
      <c r="C639" s="214"/>
      <c r="D639" s="225"/>
      <c r="E639" s="233"/>
      <c r="F639" s="214"/>
      <c r="G639" s="230"/>
      <c r="H639" s="208"/>
      <c r="I639" s="129"/>
      <c r="J639" s="211"/>
      <c r="K639" s="129"/>
      <c r="L639" s="130"/>
      <c r="M639" s="131"/>
      <c r="N639" s="219"/>
      <c r="P639" s="4"/>
      <c r="R639" s="2"/>
      <c r="S639"/>
      <c r="T639" s="99"/>
      <c r="U639"/>
    </row>
    <row r="640" spans="1:21" ht="12.6" customHeight="1">
      <c r="A640" s="252"/>
      <c r="B640" s="222"/>
      <c r="C640" s="214"/>
      <c r="D640" s="225"/>
      <c r="E640" s="233"/>
      <c r="F640" s="214"/>
      <c r="G640" s="230"/>
      <c r="H640" s="208"/>
      <c r="I640" s="129"/>
      <c r="J640" s="211"/>
      <c r="K640" s="129"/>
      <c r="L640" s="130"/>
      <c r="M640" s="131"/>
      <c r="N640" s="219"/>
      <c r="P640" s="4"/>
      <c r="R640" s="2"/>
      <c r="S640"/>
      <c r="T640" s="99"/>
      <c r="U640"/>
    </row>
    <row r="641" spans="1:21" ht="12.6" customHeight="1">
      <c r="A641" s="252"/>
      <c r="B641" s="223"/>
      <c r="C641" s="215"/>
      <c r="D641" s="226"/>
      <c r="E641" s="234"/>
      <c r="F641" s="215"/>
      <c r="G641" s="231"/>
      <c r="H641" s="209"/>
      <c r="I641" s="132"/>
      <c r="J641" s="212"/>
      <c r="K641" s="132"/>
      <c r="L641" s="130"/>
      <c r="M641" s="133"/>
      <c r="N641" s="220"/>
      <c r="P641" s="4"/>
      <c r="R641" s="2"/>
      <c r="S641"/>
      <c r="T641" s="99"/>
      <c r="U641"/>
    </row>
    <row r="642" spans="1:21" ht="12.6" customHeight="1">
      <c r="A642" s="252">
        <v>128</v>
      </c>
      <c r="B642" s="221"/>
      <c r="C642" s="213"/>
      <c r="D642" s="224" t="str">
        <f>IF(B642="","",IF(B642=1,DATE(YEAR($E$3),B642,C642),IF(B642=2,DATE(YEAR($E$3),B642,C642),IF(B642=3,DATE(YEAR($E$3),B642,C642),DATE(YEAR($P$3),B642,C642)))))</f>
        <v/>
      </c>
      <c r="E642" s="232" t="str">
        <f>IF(B642="","",TEXT(WEEKDAY(D642),"aaa"))</f>
        <v/>
      </c>
      <c r="F642" s="213"/>
      <c r="G642" s="229" t="str">
        <f>IF(F642="","",IF(F642&lt;100,VLOOKUP(F642,'研修事項 一覧'!$B$65:$D$109,2,FALSE),IF(F642&gt;=100,VLOOKUP(F642,'研修事項 一覧'!$F$65:$H$87,2,FALSE),"再入力")))</f>
        <v/>
      </c>
      <c r="H642" s="207" t="str">
        <f>IF(F642="","",IF(F642&lt;100,VLOOKUP(F642,'研修事項 一覧'!$B$65:$D$109,3,FALSE),IF(F642&gt;=100,VLOOKUP(F642,'研修事項 一覧'!$F$65:$H$87,3,FALSE),"再入力")))</f>
        <v/>
      </c>
      <c r="I642" s="126"/>
      <c r="J642" s="210"/>
      <c r="K642" s="126"/>
      <c r="L642" s="127"/>
      <c r="M642" s="128"/>
      <c r="N642" s="218"/>
      <c r="P642" s="4"/>
      <c r="R642" s="2"/>
      <c r="S642"/>
      <c r="T642" s="99"/>
      <c r="U642"/>
    </row>
    <row r="643" spans="1:21" ht="12.6" customHeight="1">
      <c r="A643" s="252"/>
      <c r="B643" s="222"/>
      <c r="C643" s="214"/>
      <c r="D643" s="225"/>
      <c r="E643" s="233"/>
      <c r="F643" s="214"/>
      <c r="G643" s="230"/>
      <c r="H643" s="208"/>
      <c r="I643" s="129"/>
      <c r="J643" s="211"/>
      <c r="K643" s="129"/>
      <c r="L643" s="130"/>
      <c r="M643" s="131"/>
      <c r="N643" s="219"/>
      <c r="P643" s="4"/>
      <c r="R643" s="2"/>
      <c r="S643"/>
      <c r="T643" s="99"/>
      <c r="U643"/>
    </row>
    <row r="644" spans="1:21" ht="12.6" customHeight="1">
      <c r="A644" s="252"/>
      <c r="B644" s="222"/>
      <c r="C644" s="214"/>
      <c r="D644" s="225"/>
      <c r="E644" s="233"/>
      <c r="F644" s="214"/>
      <c r="G644" s="230"/>
      <c r="H644" s="208"/>
      <c r="I644" s="129"/>
      <c r="J644" s="211"/>
      <c r="K644" s="129"/>
      <c r="L644" s="130"/>
      <c r="M644" s="131"/>
      <c r="N644" s="219"/>
      <c r="P644" s="4"/>
      <c r="R644" s="2"/>
      <c r="S644"/>
      <c r="T644" s="99"/>
      <c r="U644"/>
    </row>
    <row r="645" spans="1:21" ht="12.6" customHeight="1">
      <c r="A645" s="252"/>
      <c r="B645" s="222"/>
      <c r="C645" s="214"/>
      <c r="D645" s="225"/>
      <c r="E645" s="233"/>
      <c r="F645" s="214"/>
      <c r="G645" s="230"/>
      <c r="H645" s="208"/>
      <c r="I645" s="129"/>
      <c r="J645" s="211"/>
      <c r="K645" s="129"/>
      <c r="L645" s="130"/>
      <c r="M645" s="131"/>
      <c r="N645" s="219"/>
      <c r="P645" s="4"/>
      <c r="R645" s="2"/>
      <c r="S645"/>
      <c r="T645" s="99"/>
      <c r="U645"/>
    </row>
    <row r="646" spans="1:21" ht="12.6" customHeight="1">
      <c r="A646" s="252"/>
      <c r="B646" s="223"/>
      <c r="C646" s="215"/>
      <c r="D646" s="226"/>
      <c r="E646" s="234"/>
      <c r="F646" s="215"/>
      <c r="G646" s="231"/>
      <c r="H646" s="209"/>
      <c r="I646" s="132"/>
      <c r="J646" s="212"/>
      <c r="K646" s="132"/>
      <c r="L646" s="134"/>
      <c r="M646" s="133"/>
      <c r="N646" s="220"/>
      <c r="P646" s="4"/>
      <c r="R646" s="2"/>
      <c r="S646"/>
      <c r="T646" s="99"/>
      <c r="U646"/>
    </row>
    <row r="647" spans="1:21" ht="12.6" customHeight="1">
      <c r="A647" s="252">
        <v>129</v>
      </c>
      <c r="B647" s="221"/>
      <c r="C647" s="213"/>
      <c r="D647" s="224" t="str">
        <f>IF(B647="","",IF(B647=1,DATE(YEAR($E$3),B647,C647),IF(B647=2,DATE(YEAR($E$3),B647,C647),IF(B647=3,DATE(YEAR($E$3),B647,C647),DATE(YEAR($P$3),B647,C647)))))</f>
        <v/>
      </c>
      <c r="E647" s="232" t="str">
        <f>IF(B647="","",TEXT(WEEKDAY(D647),"aaa"))</f>
        <v/>
      </c>
      <c r="F647" s="213"/>
      <c r="G647" s="229" t="str">
        <f>IF(F647="","",IF(F647&lt;100,VLOOKUP(F647,'研修事項 一覧'!$B$65:$D$109,2,FALSE),IF(F647&gt;=100,VLOOKUP(F647,'研修事項 一覧'!$F$65:$H$87,2,FALSE),"再入力")))</f>
        <v/>
      </c>
      <c r="H647" s="207" t="str">
        <f>IF(F647="","",IF(F647&lt;100,VLOOKUP(F647,'研修事項 一覧'!$B$65:$D$109,3,FALSE),IF(F647&gt;=100,VLOOKUP(F647,'研修事項 一覧'!$F$65:$H$87,3,FALSE),"再入力")))</f>
        <v/>
      </c>
      <c r="I647" s="126"/>
      <c r="J647" s="210"/>
      <c r="K647" s="126"/>
      <c r="L647" s="127"/>
      <c r="M647" s="128"/>
      <c r="N647" s="218"/>
      <c r="P647" s="4"/>
      <c r="R647" s="2"/>
      <c r="S647"/>
      <c r="T647" s="99"/>
      <c r="U647"/>
    </row>
    <row r="648" spans="1:21" ht="12.6" customHeight="1">
      <c r="A648" s="252"/>
      <c r="B648" s="222"/>
      <c r="C648" s="214"/>
      <c r="D648" s="225"/>
      <c r="E648" s="233"/>
      <c r="F648" s="214"/>
      <c r="G648" s="230"/>
      <c r="H648" s="208"/>
      <c r="I648" s="129"/>
      <c r="J648" s="211"/>
      <c r="K648" s="129"/>
      <c r="L648" s="130"/>
      <c r="M648" s="131"/>
      <c r="N648" s="219"/>
      <c r="P648" s="4"/>
      <c r="R648" s="2"/>
      <c r="S648"/>
      <c r="T648" s="99"/>
      <c r="U648"/>
    </row>
    <row r="649" spans="1:21" ht="12.6" customHeight="1">
      <c r="A649" s="252"/>
      <c r="B649" s="222"/>
      <c r="C649" s="214"/>
      <c r="D649" s="225"/>
      <c r="E649" s="233"/>
      <c r="F649" s="214"/>
      <c r="G649" s="230"/>
      <c r="H649" s="208"/>
      <c r="I649" s="129"/>
      <c r="J649" s="211"/>
      <c r="K649" s="129"/>
      <c r="L649" s="130"/>
      <c r="M649" s="131"/>
      <c r="N649" s="219"/>
      <c r="P649" s="4"/>
      <c r="R649" s="2"/>
      <c r="S649"/>
      <c r="T649" s="99"/>
      <c r="U649"/>
    </row>
    <row r="650" spans="1:21" ht="12.6" customHeight="1">
      <c r="A650" s="252"/>
      <c r="B650" s="222"/>
      <c r="C650" s="214"/>
      <c r="D650" s="225"/>
      <c r="E650" s="233"/>
      <c r="F650" s="214"/>
      <c r="G650" s="230"/>
      <c r="H650" s="208"/>
      <c r="I650" s="129"/>
      <c r="J650" s="211"/>
      <c r="K650" s="129"/>
      <c r="L650" s="130"/>
      <c r="M650" s="131"/>
      <c r="N650" s="219"/>
      <c r="P650" s="4"/>
      <c r="R650" s="2"/>
      <c r="S650"/>
      <c r="T650" s="99"/>
      <c r="U650"/>
    </row>
    <row r="651" spans="1:21" ht="12.6" customHeight="1">
      <c r="A651" s="252"/>
      <c r="B651" s="223"/>
      <c r="C651" s="215"/>
      <c r="D651" s="226"/>
      <c r="E651" s="234"/>
      <c r="F651" s="215"/>
      <c r="G651" s="231"/>
      <c r="H651" s="209"/>
      <c r="I651" s="132"/>
      <c r="J651" s="212"/>
      <c r="K651" s="132"/>
      <c r="L651" s="130"/>
      <c r="M651" s="133"/>
      <c r="N651" s="220"/>
      <c r="P651" s="4"/>
      <c r="R651" s="2"/>
      <c r="S651"/>
      <c r="T651" s="99"/>
      <c r="U651"/>
    </row>
    <row r="652" spans="1:21" ht="12.6" customHeight="1">
      <c r="A652" s="252">
        <v>130</v>
      </c>
      <c r="B652" s="221"/>
      <c r="C652" s="213"/>
      <c r="D652" s="224" t="str">
        <f>IF(B652="","",IF(B652=1,DATE(YEAR($E$3),B652,C652),IF(B652=2,DATE(YEAR($E$3),B652,C652),IF(B652=3,DATE(YEAR($E$3),B652,C652),DATE(YEAR($P$3),B652,C652)))))</f>
        <v/>
      </c>
      <c r="E652" s="232" t="str">
        <f>IF(B652="","",TEXT(WEEKDAY(D652),"aaa"))</f>
        <v/>
      </c>
      <c r="F652" s="213"/>
      <c r="G652" s="229" t="str">
        <f>IF(F652="","",IF(F652&lt;100,VLOOKUP(F652,'研修事項 一覧'!$B$65:$D$109,2,FALSE),IF(F652&gt;=100,VLOOKUP(F652,'研修事項 一覧'!$F$65:$H$87,2,FALSE),"再入力")))</f>
        <v/>
      </c>
      <c r="H652" s="207" t="str">
        <f>IF(F652="","",IF(F652&lt;100,VLOOKUP(F652,'研修事項 一覧'!$B$65:$D$109,3,FALSE),IF(F652&gt;=100,VLOOKUP(F652,'研修事項 一覧'!$F$65:$H$87,3,FALSE),"再入力")))</f>
        <v/>
      </c>
      <c r="I652" s="126"/>
      <c r="J652" s="210"/>
      <c r="K652" s="126"/>
      <c r="L652" s="127"/>
      <c r="M652" s="128"/>
      <c r="N652" s="218"/>
      <c r="P652" s="4"/>
      <c r="R652" s="2"/>
      <c r="S652"/>
      <c r="T652" s="99"/>
      <c r="U652"/>
    </row>
    <row r="653" spans="1:21" ht="12.6" customHeight="1">
      <c r="A653" s="252"/>
      <c r="B653" s="222"/>
      <c r="C653" s="214"/>
      <c r="D653" s="225"/>
      <c r="E653" s="233"/>
      <c r="F653" s="214"/>
      <c r="G653" s="230"/>
      <c r="H653" s="208"/>
      <c r="I653" s="129"/>
      <c r="J653" s="211"/>
      <c r="K653" s="129"/>
      <c r="L653" s="130"/>
      <c r="M653" s="131"/>
      <c r="N653" s="219"/>
      <c r="P653" s="4"/>
      <c r="R653" s="2"/>
      <c r="S653"/>
      <c r="T653" s="99"/>
      <c r="U653"/>
    </row>
    <row r="654" spans="1:21" ht="12.6" customHeight="1">
      <c r="A654" s="252"/>
      <c r="B654" s="222"/>
      <c r="C654" s="214"/>
      <c r="D654" s="225"/>
      <c r="E654" s="233"/>
      <c r="F654" s="214"/>
      <c r="G654" s="230"/>
      <c r="H654" s="208"/>
      <c r="I654" s="129"/>
      <c r="J654" s="211"/>
      <c r="K654" s="129"/>
      <c r="L654" s="130"/>
      <c r="M654" s="131"/>
      <c r="N654" s="219"/>
      <c r="P654" s="4"/>
      <c r="R654" s="2"/>
      <c r="S654"/>
      <c r="T654" s="99"/>
      <c r="U654"/>
    </row>
    <row r="655" spans="1:21" ht="12.6" customHeight="1">
      <c r="A655" s="252"/>
      <c r="B655" s="222"/>
      <c r="C655" s="214"/>
      <c r="D655" s="225"/>
      <c r="E655" s="233"/>
      <c r="F655" s="214"/>
      <c r="G655" s="230"/>
      <c r="H655" s="208"/>
      <c r="I655" s="129"/>
      <c r="J655" s="211"/>
      <c r="K655" s="129"/>
      <c r="L655" s="130"/>
      <c r="M655" s="131"/>
      <c r="N655" s="219"/>
      <c r="P655" s="4"/>
      <c r="R655" s="2"/>
      <c r="S655"/>
      <c r="T655" s="99"/>
      <c r="U655"/>
    </row>
    <row r="656" spans="1:21" ht="12.6" customHeight="1">
      <c r="A656" s="252"/>
      <c r="B656" s="223"/>
      <c r="C656" s="215"/>
      <c r="D656" s="226"/>
      <c r="E656" s="234"/>
      <c r="F656" s="215"/>
      <c r="G656" s="231"/>
      <c r="H656" s="209"/>
      <c r="I656" s="132"/>
      <c r="J656" s="212"/>
      <c r="K656" s="132"/>
      <c r="L656" s="130"/>
      <c r="M656" s="133"/>
      <c r="N656" s="220"/>
      <c r="P656" s="4"/>
      <c r="R656" s="2"/>
      <c r="S656"/>
      <c r="T656" s="99"/>
      <c r="U656"/>
    </row>
    <row r="657" spans="1:21" ht="12.6" customHeight="1">
      <c r="A657" s="252">
        <v>131</v>
      </c>
      <c r="B657" s="221"/>
      <c r="C657" s="213"/>
      <c r="D657" s="224" t="str">
        <f>IF(B657="","",IF(B657=1,DATE(YEAR($E$3),B657,C657),IF(B657=2,DATE(YEAR($E$3),B657,C657),IF(B657=3,DATE(YEAR($E$3),B657,C657),DATE(YEAR($P$3),B657,C657)))))</f>
        <v/>
      </c>
      <c r="E657" s="232" t="str">
        <f>IF(B657="","",TEXT(WEEKDAY(D657),"aaa"))</f>
        <v/>
      </c>
      <c r="F657" s="213"/>
      <c r="G657" s="229" t="str">
        <f>IF(F657="","",IF(F657&lt;100,VLOOKUP(F657,'研修事項 一覧'!$B$65:$D$109,2,FALSE),IF(F657&gt;=100,VLOOKUP(F657,'研修事項 一覧'!$F$65:$H$87,2,FALSE),"再入力")))</f>
        <v/>
      </c>
      <c r="H657" s="207" t="str">
        <f>IF(F657="","",IF(F657&lt;100,VLOOKUP(F657,'研修事項 一覧'!$B$65:$D$109,3,FALSE),IF(F657&gt;=100,VLOOKUP(F657,'研修事項 一覧'!$F$65:$H$87,3,FALSE),"再入力")))</f>
        <v/>
      </c>
      <c r="I657" s="126"/>
      <c r="J657" s="210"/>
      <c r="K657" s="126"/>
      <c r="L657" s="127"/>
      <c r="M657" s="128"/>
      <c r="N657" s="218"/>
      <c r="P657" s="4"/>
      <c r="R657" s="2"/>
      <c r="S657"/>
      <c r="T657" s="99"/>
      <c r="U657"/>
    </row>
    <row r="658" spans="1:21" ht="12.6" customHeight="1">
      <c r="A658" s="252"/>
      <c r="B658" s="222"/>
      <c r="C658" s="214"/>
      <c r="D658" s="225"/>
      <c r="E658" s="233"/>
      <c r="F658" s="214"/>
      <c r="G658" s="230"/>
      <c r="H658" s="208"/>
      <c r="I658" s="129"/>
      <c r="J658" s="211"/>
      <c r="K658" s="129"/>
      <c r="L658" s="130"/>
      <c r="M658" s="131"/>
      <c r="N658" s="219"/>
      <c r="P658" s="4"/>
      <c r="R658" s="2"/>
      <c r="S658"/>
      <c r="T658" s="99"/>
      <c r="U658"/>
    </row>
    <row r="659" spans="1:21" ht="12.6" customHeight="1">
      <c r="A659" s="252"/>
      <c r="B659" s="222"/>
      <c r="C659" s="214"/>
      <c r="D659" s="225"/>
      <c r="E659" s="233"/>
      <c r="F659" s="214"/>
      <c r="G659" s="230"/>
      <c r="H659" s="208"/>
      <c r="I659" s="129"/>
      <c r="J659" s="211"/>
      <c r="K659" s="129"/>
      <c r="L659" s="130"/>
      <c r="M659" s="131"/>
      <c r="N659" s="219"/>
      <c r="P659" s="4"/>
      <c r="R659" s="2"/>
      <c r="S659"/>
      <c r="T659" s="99"/>
      <c r="U659"/>
    </row>
    <row r="660" spans="1:21" ht="12.6" customHeight="1">
      <c r="A660" s="252"/>
      <c r="B660" s="222"/>
      <c r="C660" s="214"/>
      <c r="D660" s="225"/>
      <c r="E660" s="233"/>
      <c r="F660" s="214"/>
      <c r="G660" s="230"/>
      <c r="H660" s="208"/>
      <c r="I660" s="129"/>
      <c r="J660" s="211"/>
      <c r="K660" s="129"/>
      <c r="L660" s="130"/>
      <c r="M660" s="131"/>
      <c r="N660" s="219"/>
      <c r="P660" s="4"/>
      <c r="R660" s="2"/>
      <c r="S660"/>
      <c r="T660" s="99"/>
      <c r="U660"/>
    </row>
    <row r="661" spans="1:21" ht="12.6" customHeight="1">
      <c r="A661" s="252"/>
      <c r="B661" s="223"/>
      <c r="C661" s="215"/>
      <c r="D661" s="226"/>
      <c r="E661" s="234"/>
      <c r="F661" s="215"/>
      <c r="G661" s="231"/>
      <c r="H661" s="209"/>
      <c r="I661" s="132"/>
      <c r="J661" s="212"/>
      <c r="K661" s="132"/>
      <c r="L661" s="130"/>
      <c r="M661" s="133"/>
      <c r="N661" s="220"/>
      <c r="P661" s="4"/>
      <c r="R661" s="2"/>
      <c r="S661"/>
      <c r="T661" s="99"/>
      <c r="U661"/>
    </row>
    <row r="662" spans="1:21" ht="12.6" customHeight="1">
      <c r="A662" s="252">
        <v>132</v>
      </c>
      <c r="B662" s="221"/>
      <c r="C662" s="213"/>
      <c r="D662" s="224" t="str">
        <f>IF(B662="","",IF(B662=1,DATE(YEAR($E$3),B662,C662),IF(B662=2,DATE(YEAR($E$3),B662,C662),IF(B662=3,DATE(YEAR($E$3),B662,C662),DATE(YEAR($P$3),B662,C662)))))</f>
        <v/>
      </c>
      <c r="E662" s="232" t="str">
        <f>IF(B662="","",TEXT(WEEKDAY(D662),"aaa"))</f>
        <v/>
      </c>
      <c r="F662" s="213"/>
      <c r="G662" s="229" t="str">
        <f>IF(F662="","",IF(F662&lt;100,VLOOKUP(F662,'研修事項 一覧'!$B$65:$D$109,2,FALSE),IF(F662&gt;=100,VLOOKUP(F662,'研修事項 一覧'!$F$65:$H$87,2,FALSE),"再入力")))</f>
        <v/>
      </c>
      <c r="H662" s="207" t="str">
        <f>IF(F662="","",IF(F662&lt;100,VLOOKUP(F662,'研修事項 一覧'!$B$65:$D$109,3,FALSE),IF(F662&gt;=100,VLOOKUP(F662,'研修事項 一覧'!$F$65:$H$87,3,FALSE),"再入力")))</f>
        <v/>
      </c>
      <c r="I662" s="126"/>
      <c r="J662" s="210"/>
      <c r="K662" s="126"/>
      <c r="L662" s="127"/>
      <c r="M662" s="128"/>
      <c r="N662" s="218"/>
      <c r="P662" s="4"/>
      <c r="R662" s="2"/>
      <c r="S662"/>
      <c r="T662" s="99"/>
      <c r="U662"/>
    </row>
    <row r="663" spans="1:21" ht="12.6" customHeight="1">
      <c r="A663" s="252"/>
      <c r="B663" s="222"/>
      <c r="C663" s="214"/>
      <c r="D663" s="225"/>
      <c r="E663" s="233"/>
      <c r="F663" s="214"/>
      <c r="G663" s="230"/>
      <c r="H663" s="208"/>
      <c r="I663" s="129"/>
      <c r="J663" s="211"/>
      <c r="K663" s="129"/>
      <c r="L663" s="130"/>
      <c r="M663" s="131"/>
      <c r="N663" s="219"/>
      <c r="P663" s="4"/>
      <c r="R663" s="2"/>
      <c r="S663"/>
      <c r="T663" s="99"/>
      <c r="U663"/>
    </row>
    <row r="664" spans="1:21" ht="12.6" customHeight="1">
      <c r="A664" s="252"/>
      <c r="B664" s="222"/>
      <c r="C664" s="214"/>
      <c r="D664" s="225"/>
      <c r="E664" s="233"/>
      <c r="F664" s="214"/>
      <c r="G664" s="230"/>
      <c r="H664" s="208"/>
      <c r="I664" s="129"/>
      <c r="J664" s="211"/>
      <c r="K664" s="129"/>
      <c r="L664" s="130"/>
      <c r="M664" s="131"/>
      <c r="N664" s="219"/>
      <c r="P664" s="4"/>
      <c r="R664" s="2"/>
      <c r="S664"/>
      <c r="T664" s="99"/>
      <c r="U664"/>
    </row>
    <row r="665" spans="1:21" ht="12.6" customHeight="1">
      <c r="A665" s="252"/>
      <c r="B665" s="222"/>
      <c r="C665" s="214"/>
      <c r="D665" s="225"/>
      <c r="E665" s="233"/>
      <c r="F665" s="214"/>
      <c r="G665" s="230"/>
      <c r="H665" s="208"/>
      <c r="I665" s="129"/>
      <c r="J665" s="211"/>
      <c r="K665" s="129"/>
      <c r="L665" s="130"/>
      <c r="M665" s="131"/>
      <c r="N665" s="219"/>
      <c r="P665" s="4"/>
      <c r="R665" s="2"/>
      <c r="S665"/>
      <c r="T665" s="99"/>
      <c r="U665"/>
    </row>
    <row r="666" spans="1:21" ht="12.6" customHeight="1">
      <c r="A666" s="252"/>
      <c r="B666" s="223"/>
      <c r="C666" s="215"/>
      <c r="D666" s="226"/>
      <c r="E666" s="234"/>
      <c r="F666" s="215"/>
      <c r="G666" s="231"/>
      <c r="H666" s="209"/>
      <c r="I666" s="132"/>
      <c r="J666" s="212"/>
      <c r="K666" s="132"/>
      <c r="L666" s="130"/>
      <c r="M666" s="133"/>
      <c r="N666" s="220"/>
      <c r="P666" s="4"/>
      <c r="R666" s="2"/>
      <c r="S666"/>
      <c r="T666" s="99"/>
      <c r="U666"/>
    </row>
    <row r="667" spans="1:21" ht="12.6" customHeight="1">
      <c r="A667" s="252">
        <v>133</v>
      </c>
      <c r="B667" s="221"/>
      <c r="C667" s="213"/>
      <c r="D667" s="224" t="str">
        <f>IF(B667="","",IF(B667=1,DATE(YEAR($E$3),B667,C667),IF(B667=2,DATE(YEAR($E$3),B667,C667),IF(B667=3,DATE(YEAR($E$3),B667,C667),DATE(YEAR($P$3),B667,C667)))))</f>
        <v/>
      </c>
      <c r="E667" s="232" t="str">
        <f>IF(B667="","",TEXT(WEEKDAY(D667),"aaa"))</f>
        <v/>
      </c>
      <c r="F667" s="213"/>
      <c r="G667" s="229" t="str">
        <f>IF(F667="","",IF(F667&lt;100,VLOOKUP(F667,'研修事項 一覧'!$B$65:$D$109,2,FALSE),IF(F667&gt;=100,VLOOKUP(F667,'研修事項 一覧'!$F$65:$H$87,2,FALSE),"再入力")))</f>
        <v/>
      </c>
      <c r="H667" s="207" t="str">
        <f>IF(F667="","",IF(F667&lt;100,VLOOKUP(F667,'研修事項 一覧'!$B$65:$D$109,3,FALSE),IF(F667&gt;=100,VLOOKUP(F667,'研修事項 一覧'!$F$65:$H$87,3,FALSE),"再入力")))</f>
        <v/>
      </c>
      <c r="I667" s="126"/>
      <c r="J667" s="210"/>
      <c r="K667" s="126"/>
      <c r="L667" s="127"/>
      <c r="M667" s="128"/>
      <c r="N667" s="218"/>
      <c r="P667" s="4"/>
      <c r="R667" s="2"/>
      <c r="S667"/>
      <c r="T667" s="99"/>
      <c r="U667"/>
    </row>
    <row r="668" spans="1:21" ht="12.6" customHeight="1">
      <c r="A668" s="252"/>
      <c r="B668" s="222"/>
      <c r="C668" s="214"/>
      <c r="D668" s="225"/>
      <c r="E668" s="233"/>
      <c r="F668" s="214"/>
      <c r="G668" s="230"/>
      <c r="H668" s="208"/>
      <c r="I668" s="129"/>
      <c r="J668" s="211"/>
      <c r="K668" s="129"/>
      <c r="L668" s="130"/>
      <c r="M668" s="131"/>
      <c r="N668" s="219"/>
      <c r="P668" s="4"/>
      <c r="R668" s="2"/>
      <c r="S668"/>
      <c r="T668" s="99"/>
      <c r="U668"/>
    </row>
    <row r="669" spans="1:21" ht="12.6" customHeight="1">
      <c r="A669" s="252"/>
      <c r="B669" s="222"/>
      <c r="C669" s="214"/>
      <c r="D669" s="225"/>
      <c r="E669" s="233"/>
      <c r="F669" s="214"/>
      <c r="G669" s="230"/>
      <c r="H669" s="208"/>
      <c r="I669" s="129"/>
      <c r="J669" s="211"/>
      <c r="K669" s="129"/>
      <c r="L669" s="130"/>
      <c r="M669" s="131"/>
      <c r="N669" s="219"/>
      <c r="P669" s="4"/>
      <c r="R669" s="2"/>
      <c r="S669"/>
      <c r="T669" s="99"/>
      <c r="U669"/>
    </row>
    <row r="670" spans="1:21" ht="12.6" customHeight="1">
      <c r="A670" s="252"/>
      <c r="B670" s="222"/>
      <c r="C670" s="214"/>
      <c r="D670" s="225"/>
      <c r="E670" s="233"/>
      <c r="F670" s="214"/>
      <c r="G670" s="230"/>
      <c r="H670" s="208"/>
      <c r="I670" s="129"/>
      <c r="J670" s="211"/>
      <c r="K670" s="129"/>
      <c r="L670" s="130"/>
      <c r="M670" s="131"/>
      <c r="N670" s="219"/>
      <c r="P670" s="4"/>
      <c r="R670" s="2"/>
      <c r="S670"/>
      <c r="T670" s="99"/>
      <c r="U670"/>
    </row>
    <row r="671" spans="1:21" ht="12.6" customHeight="1">
      <c r="A671" s="252"/>
      <c r="B671" s="223"/>
      <c r="C671" s="215"/>
      <c r="D671" s="226"/>
      <c r="E671" s="234"/>
      <c r="F671" s="215"/>
      <c r="G671" s="231"/>
      <c r="H671" s="209"/>
      <c r="I671" s="132"/>
      <c r="J671" s="212"/>
      <c r="K671" s="132"/>
      <c r="L671" s="130"/>
      <c r="M671" s="133"/>
      <c r="N671" s="220"/>
      <c r="P671" s="4"/>
      <c r="R671" s="2"/>
      <c r="S671"/>
      <c r="T671" s="99"/>
      <c r="U671"/>
    </row>
    <row r="672" spans="1:21" ht="12.6" customHeight="1">
      <c r="A672" s="252">
        <v>134</v>
      </c>
      <c r="B672" s="221"/>
      <c r="C672" s="213"/>
      <c r="D672" s="224" t="str">
        <f>IF(B672="","",IF(B672=1,DATE(YEAR($E$3),B672,C672),IF(B672=2,DATE(YEAR($E$3),B672,C672),IF(B672=3,DATE(YEAR($E$3),B672,C672),DATE(YEAR($P$3),B672,C672)))))</f>
        <v/>
      </c>
      <c r="E672" s="232" t="str">
        <f>IF(B672="","",TEXT(WEEKDAY(D672),"aaa"))</f>
        <v/>
      </c>
      <c r="F672" s="213"/>
      <c r="G672" s="229" t="str">
        <f>IF(F672="","",IF(F672&lt;100,VLOOKUP(F672,'研修事項 一覧'!$B$65:$D$109,2,FALSE),IF(F672&gt;=100,VLOOKUP(F672,'研修事項 一覧'!$F$65:$H$87,2,FALSE),"再入力")))</f>
        <v/>
      </c>
      <c r="H672" s="207" t="str">
        <f>IF(F672="","",IF(F672&lt;100,VLOOKUP(F672,'研修事項 一覧'!$B$65:$D$109,3,FALSE),IF(F672&gt;=100,VLOOKUP(F672,'研修事項 一覧'!$F$65:$H$87,3,FALSE),"再入力")))</f>
        <v/>
      </c>
      <c r="I672" s="126"/>
      <c r="J672" s="210"/>
      <c r="K672" s="126"/>
      <c r="L672" s="127"/>
      <c r="M672" s="128"/>
      <c r="N672" s="218"/>
      <c r="P672" s="4"/>
      <c r="R672" s="2"/>
      <c r="S672"/>
      <c r="T672" s="99"/>
      <c r="U672"/>
    </row>
    <row r="673" spans="1:21" ht="12.6" customHeight="1">
      <c r="A673" s="252"/>
      <c r="B673" s="222"/>
      <c r="C673" s="214"/>
      <c r="D673" s="225"/>
      <c r="E673" s="233"/>
      <c r="F673" s="214"/>
      <c r="G673" s="230"/>
      <c r="H673" s="208"/>
      <c r="I673" s="129"/>
      <c r="J673" s="211"/>
      <c r="K673" s="129"/>
      <c r="L673" s="130"/>
      <c r="M673" s="131"/>
      <c r="N673" s="219"/>
      <c r="P673" s="4"/>
      <c r="R673" s="2"/>
      <c r="S673"/>
      <c r="T673" s="99"/>
      <c r="U673"/>
    </row>
    <row r="674" spans="1:21" ht="12.6" customHeight="1">
      <c r="A674" s="252"/>
      <c r="B674" s="222"/>
      <c r="C674" s="214"/>
      <c r="D674" s="225"/>
      <c r="E674" s="233"/>
      <c r="F674" s="214"/>
      <c r="G674" s="230"/>
      <c r="H674" s="208"/>
      <c r="I674" s="129"/>
      <c r="J674" s="211"/>
      <c r="K674" s="129"/>
      <c r="L674" s="130"/>
      <c r="M674" s="131"/>
      <c r="N674" s="219"/>
      <c r="P674" s="4"/>
      <c r="R674" s="2"/>
      <c r="S674"/>
      <c r="T674" s="99"/>
      <c r="U674"/>
    </row>
    <row r="675" spans="1:21" ht="12.6" customHeight="1">
      <c r="A675" s="252"/>
      <c r="B675" s="222"/>
      <c r="C675" s="214"/>
      <c r="D675" s="225"/>
      <c r="E675" s="233"/>
      <c r="F675" s="214"/>
      <c r="G675" s="230"/>
      <c r="H675" s="208"/>
      <c r="I675" s="129"/>
      <c r="J675" s="211"/>
      <c r="K675" s="129"/>
      <c r="L675" s="130"/>
      <c r="M675" s="131"/>
      <c r="N675" s="219"/>
      <c r="P675" s="4"/>
      <c r="R675" s="2"/>
      <c r="S675"/>
      <c r="T675" s="99"/>
      <c r="U675"/>
    </row>
    <row r="676" spans="1:21" ht="12.6" customHeight="1">
      <c r="A676" s="252"/>
      <c r="B676" s="223"/>
      <c r="C676" s="215"/>
      <c r="D676" s="226"/>
      <c r="E676" s="234"/>
      <c r="F676" s="215"/>
      <c r="G676" s="231"/>
      <c r="H676" s="209"/>
      <c r="I676" s="132"/>
      <c r="J676" s="212"/>
      <c r="K676" s="132"/>
      <c r="L676" s="130"/>
      <c r="M676" s="133"/>
      <c r="N676" s="220"/>
      <c r="P676" s="4"/>
      <c r="R676" s="2"/>
      <c r="S676"/>
      <c r="T676" s="99"/>
      <c r="U676"/>
    </row>
    <row r="677" spans="1:21" ht="12.6" customHeight="1">
      <c r="A677" s="252">
        <v>135</v>
      </c>
      <c r="B677" s="221"/>
      <c r="C677" s="213"/>
      <c r="D677" s="224" t="str">
        <f>IF(B677="","",IF(B677=1,DATE(YEAR($E$3),B677,C677),IF(B677=2,DATE(YEAR($E$3),B677,C677),IF(B677=3,DATE(YEAR($E$3),B677,C677),DATE(YEAR($P$3),B677,C677)))))</f>
        <v/>
      </c>
      <c r="E677" s="232" t="str">
        <f>IF(B677="","",TEXT(WEEKDAY(D677),"aaa"))</f>
        <v/>
      </c>
      <c r="F677" s="213"/>
      <c r="G677" s="229" t="str">
        <f>IF(F677="","",IF(F677&lt;100,VLOOKUP(F677,'研修事項 一覧'!$B$65:$D$109,2,FALSE),IF(F677&gt;=100,VLOOKUP(F677,'研修事項 一覧'!$F$65:$H$87,2,FALSE),"再入力")))</f>
        <v/>
      </c>
      <c r="H677" s="207" t="str">
        <f>IF(F677="","",IF(F677&lt;100,VLOOKUP(F677,'研修事項 一覧'!$B$65:$D$109,3,FALSE),IF(F677&gt;=100,VLOOKUP(F677,'研修事項 一覧'!$F$65:$H$87,3,FALSE),"再入力")))</f>
        <v/>
      </c>
      <c r="I677" s="126"/>
      <c r="J677" s="210"/>
      <c r="K677" s="126"/>
      <c r="L677" s="127"/>
      <c r="M677" s="128"/>
      <c r="N677" s="218"/>
      <c r="P677" s="4"/>
      <c r="R677" s="2"/>
      <c r="S677"/>
      <c r="T677" s="99"/>
      <c r="U677"/>
    </row>
    <row r="678" spans="1:21" ht="12.6" customHeight="1">
      <c r="A678" s="252"/>
      <c r="B678" s="222"/>
      <c r="C678" s="214"/>
      <c r="D678" s="225"/>
      <c r="E678" s="233"/>
      <c r="F678" s="214"/>
      <c r="G678" s="230"/>
      <c r="H678" s="208"/>
      <c r="I678" s="129"/>
      <c r="J678" s="211"/>
      <c r="K678" s="129"/>
      <c r="L678" s="130"/>
      <c r="M678" s="131"/>
      <c r="N678" s="219"/>
      <c r="P678" s="4"/>
      <c r="R678" s="2"/>
      <c r="S678"/>
      <c r="T678" s="99"/>
      <c r="U678"/>
    </row>
    <row r="679" spans="1:21" ht="12.6" customHeight="1">
      <c r="A679" s="252"/>
      <c r="B679" s="222"/>
      <c r="C679" s="214"/>
      <c r="D679" s="225"/>
      <c r="E679" s="233"/>
      <c r="F679" s="214"/>
      <c r="G679" s="230"/>
      <c r="H679" s="208"/>
      <c r="I679" s="129"/>
      <c r="J679" s="211"/>
      <c r="K679" s="129"/>
      <c r="L679" s="130"/>
      <c r="M679" s="131"/>
      <c r="N679" s="219"/>
      <c r="P679" s="4"/>
      <c r="R679" s="2"/>
      <c r="S679"/>
      <c r="T679" s="99"/>
      <c r="U679"/>
    </row>
    <row r="680" spans="1:21" ht="12.6" customHeight="1">
      <c r="A680" s="252"/>
      <c r="B680" s="222"/>
      <c r="C680" s="214"/>
      <c r="D680" s="225"/>
      <c r="E680" s="233"/>
      <c r="F680" s="214"/>
      <c r="G680" s="230"/>
      <c r="H680" s="208"/>
      <c r="I680" s="129"/>
      <c r="J680" s="211"/>
      <c r="K680" s="129"/>
      <c r="L680" s="130"/>
      <c r="M680" s="131"/>
      <c r="N680" s="219"/>
      <c r="P680" s="4"/>
      <c r="R680" s="2"/>
      <c r="S680"/>
      <c r="T680" s="99"/>
      <c r="U680"/>
    </row>
    <row r="681" spans="1:21" ht="12.6" customHeight="1">
      <c r="A681" s="252"/>
      <c r="B681" s="223"/>
      <c r="C681" s="215"/>
      <c r="D681" s="226"/>
      <c r="E681" s="234"/>
      <c r="F681" s="215"/>
      <c r="G681" s="231"/>
      <c r="H681" s="209"/>
      <c r="I681" s="132"/>
      <c r="J681" s="212"/>
      <c r="K681" s="132"/>
      <c r="L681" s="134"/>
      <c r="M681" s="133"/>
      <c r="N681" s="220"/>
      <c r="P681" s="4"/>
      <c r="R681" s="2"/>
      <c r="S681"/>
      <c r="T681" s="99"/>
      <c r="U681"/>
    </row>
    <row r="682" spans="1:21" ht="12.6" customHeight="1">
      <c r="E682" s="139"/>
      <c r="F682" s="115"/>
      <c r="G682" s="116"/>
      <c r="H682" s="117"/>
      <c r="I682" s="114" t="s">
        <v>547</v>
      </c>
      <c r="J682" s="227" t="s">
        <v>548</v>
      </c>
      <c r="K682" s="227"/>
      <c r="L682" s="227"/>
      <c r="M682" s="227"/>
      <c r="N682" s="249" t="s">
        <v>141</v>
      </c>
      <c r="P682" s="4"/>
      <c r="R682" s="2"/>
      <c r="S682"/>
      <c r="T682" s="99"/>
      <c r="U682"/>
    </row>
    <row r="683" spans="1:21" ht="12.6" customHeight="1">
      <c r="E683" s="140"/>
      <c r="F683" s="228" t="s">
        <v>149</v>
      </c>
      <c r="G683" s="228"/>
      <c r="H683" s="228"/>
      <c r="I683" s="114">
        <f>I691</f>
        <v>0</v>
      </c>
      <c r="J683" s="227">
        <f>J691</f>
        <v>0</v>
      </c>
      <c r="K683" s="227"/>
      <c r="L683" s="227"/>
      <c r="M683" s="227"/>
      <c r="N683" s="250"/>
      <c r="P683" s="4"/>
      <c r="R683" s="2"/>
      <c r="S683"/>
      <c r="T683" s="99"/>
      <c r="U683"/>
    </row>
    <row r="684" spans="1:21" ht="12.6" customHeight="1">
      <c r="E684" s="140"/>
      <c r="F684" s="227" t="s">
        <v>150</v>
      </c>
      <c r="G684" s="227"/>
      <c r="H684" s="227"/>
      <c r="I684" s="114">
        <f>K691</f>
        <v>0</v>
      </c>
      <c r="J684" s="227">
        <f>L691</f>
        <v>0</v>
      </c>
      <c r="K684" s="227"/>
      <c r="L684" s="227"/>
      <c r="M684" s="227"/>
      <c r="N684" s="250"/>
      <c r="P684" s="4"/>
      <c r="R684" s="2"/>
      <c r="S684"/>
      <c r="T684" s="99"/>
      <c r="U684"/>
    </row>
    <row r="685" spans="1:21" ht="12.6" customHeight="1">
      <c r="E685" s="140"/>
      <c r="F685" s="227" t="s">
        <v>151</v>
      </c>
      <c r="G685" s="227"/>
      <c r="H685" s="227"/>
      <c r="I685" s="114">
        <f>M691</f>
        <v>0</v>
      </c>
      <c r="J685" s="227">
        <f>N691</f>
        <v>0</v>
      </c>
      <c r="K685" s="227"/>
      <c r="L685" s="227"/>
      <c r="M685" s="227"/>
      <c r="N685" s="251"/>
      <c r="P685" s="4"/>
      <c r="R685" s="2"/>
      <c r="S685"/>
      <c r="T685" s="99"/>
      <c r="U685"/>
    </row>
    <row r="686" spans="1:21" ht="12.6" customHeight="1">
      <c r="E686" s="140"/>
      <c r="F686" s="227" t="s">
        <v>155</v>
      </c>
      <c r="G686" s="227"/>
      <c r="H686" s="227"/>
      <c r="I686" s="227" t="str">
        <f>IF(DSUM(B5:J681,J5,J7:J681)=130,130,"130時間ではありません")</f>
        <v>130時間ではありません</v>
      </c>
      <c r="J686" s="227"/>
      <c r="K686" s="227"/>
      <c r="L686" s="227"/>
      <c r="M686" s="227"/>
      <c r="N686" s="113">
        <f>COUNTIF(N7:N681,"○")</f>
        <v>0</v>
      </c>
      <c r="P686" s="4"/>
      <c r="R686" s="2"/>
      <c r="S686"/>
      <c r="T686" s="99"/>
      <c r="U686"/>
    </row>
    <row r="687" spans="1:21">
      <c r="P687" s="4"/>
      <c r="R687" s="2"/>
      <c r="S687"/>
      <c r="T687" s="99"/>
      <c r="U687"/>
    </row>
    <row r="688" spans="1:21">
      <c r="P688" s="4"/>
      <c r="R688" s="2"/>
      <c r="S688"/>
      <c r="T688" s="99"/>
      <c r="U688"/>
    </row>
    <row r="689" spans="1:21" ht="10.5" hidden="1" customHeight="1">
      <c r="P689" s="4"/>
      <c r="R689" s="2"/>
      <c r="S689"/>
      <c r="T689" s="99"/>
      <c r="U689"/>
    </row>
    <row r="690" spans="1:21" hidden="1">
      <c r="I690" s="1" t="s">
        <v>152</v>
      </c>
      <c r="J690" s="1" t="s">
        <v>161</v>
      </c>
      <c r="K690" s="4" t="s">
        <v>153</v>
      </c>
      <c r="L690" s="4" t="s">
        <v>161</v>
      </c>
      <c r="M690" s="4" t="s">
        <v>154</v>
      </c>
      <c r="N690" s="1" t="s">
        <v>161</v>
      </c>
      <c r="P690" s="4"/>
      <c r="R690" s="2"/>
      <c r="S690"/>
      <c r="T690" s="99"/>
      <c r="U690"/>
    </row>
    <row r="691" spans="1:21" hidden="1">
      <c r="I691" s="1">
        <f t="shared" ref="I691:N691" si="0">SUM(I692:I825)</f>
        <v>0</v>
      </c>
      <c r="J691" s="1">
        <f t="shared" si="0"/>
        <v>0</v>
      </c>
      <c r="K691" s="1">
        <f t="shared" si="0"/>
        <v>0</v>
      </c>
      <c r="L691" s="1">
        <f t="shared" si="0"/>
        <v>0</v>
      </c>
      <c r="M691" s="1">
        <f t="shared" si="0"/>
        <v>0</v>
      </c>
      <c r="N691" s="1">
        <f t="shared" si="0"/>
        <v>0</v>
      </c>
      <c r="P691" s="4"/>
      <c r="R691" s="2"/>
      <c r="S691"/>
      <c r="T691" s="99"/>
      <c r="U691"/>
    </row>
    <row r="692" spans="1:21" ht="10.15" hidden="1" customHeight="1">
      <c r="A692" s="1"/>
      <c r="G692" s="197">
        <v>1</v>
      </c>
      <c r="I692" s="113" t="str">
        <f>IF(AND($B7&gt;=4,$B7&lt;9,$F7&lt;100),$J7,"")</f>
        <v/>
      </c>
      <c r="J692" s="113" t="str">
        <f>IF(AND($B7&gt;=4,$B7&lt;9,$F7&gt;=100),$J7,"")</f>
        <v/>
      </c>
      <c r="K692" s="113" t="str">
        <f>IF(AND($B7&gt;=9,$B7&lt;13,$F7&lt;100),$J7,"")</f>
        <v/>
      </c>
      <c r="L692" s="113" t="str">
        <f>IF(AND($B7&gt;=9,$B7&lt;13,$F7&gt;=100),$J7,"")</f>
        <v/>
      </c>
      <c r="M692" s="113" t="str">
        <f>IF(AND($B7&gt;=1,$B7&lt;4,$F7&lt;100),$J7,"")</f>
        <v/>
      </c>
      <c r="N692" s="113" t="str">
        <f>IF(AND($B7&gt;=1,$B7&lt;4,$F7&gt;=100),$J7,"")</f>
        <v/>
      </c>
      <c r="P692" s="4"/>
      <c r="R692" s="2"/>
      <c r="S692"/>
      <c r="T692" s="99"/>
      <c r="U692"/>
    </row>
    <row r="693" spans="1:21" ht="10.15" hidden="1" customHeight="1">
      <c r="A693" s="1"/>
      <c r="G693" s="197">
        <v>2</v>
      </c>
      <c r="I693" s="113" t="str">
        <f>IF(AND($B12&gt;=4,$B12&lt;9,$F12&lt;100),$J12,"")</f>
        <v/>
      </c>
      <c r="J693" s="113" t="str">
        <f>IF(AND($B12&gt;=4,$B12&lt;9,$F12&gt;=100),$J12,"")</f>
        <v/>
      </c>
      <c r="K693" s="113" t="str">
        <f>IF(AND($B12&gt;=9,$B12&lt;13,$F12&lt;100),$J12,"")</f>
        <v/>
      </c>
      <c r="L693" s="113" t="str">
        <f>IF(AND($B12&gt;=9,$B12&lt;13,$F12&gt;=100),$J12,"")</f>
        <v/>
      </c>
      <c r="M693" s="113" t="str">
        <f>IF(AND($B12&gt;=1,$B12&lt;4,$F12&lt;100),$J12,"")</f>
        <v/>
      </c>
      <c r="N693" s="113" t="str">
        <f>IF(AND($B12&gt;=1,$B12&lt;4,$F12&gt;=100),$J12,"")</f>
        <v/>
      </c>
      <c r="P693" s="4"/>
      <c r="R693" s="2"/>
      <c r="S693"/>
      <c r="T693" s="99"/>
      <c r="U693"/>
    </row>
    <row r="694" spans="1:21" ht="10.15" hidden="1" customHeight="1">
      <c r="A694" s="1"/>
      <c r="G694" s="197">
        <v>3</v>
      </c>
      <c r="I694" s="113" t="str">
        <f>IF(AND($B17&gt;=4,$B17&lt;9,$F17&lt;100),$J17,"")</f>
        <v/>
      </c>
      <c r="J694" s="113" t="str">
        <f>IF(AND($B17&gt;=4,$B17&lt;9,$F17&gt;=100),$J17,"")</f>
        <v/>
      </c>
      <c r="K694" s="113" t="str">
        <f>IF(AND($B17&gt;=9,$B17&lt;13,$F17&lt;100),$J17,"")</f>
        <v/>
      </c>
      <c r="L694" s="113" t="str">
        <f>IF(AND($B17&gt;=9,$B17&lt;13,$F17&gt;=100),$J17,"")</f>
        <v/>
      </c>
      <c r="M694" s="113" t="str">
        <f>IF(AND($B17&gt;=1,$B17&lt;4,$F17&lt;100),$J17,"")</f>
        <v/>
      </c>
      <c r="N694" s="113" t="str">
        <f>IF(AND($B17&gt;=1,$B17&lt;4,$F17&gt;=100),$J17,"")</f>
        <v/>
      </c>
      <c r="P694" s="4"/>
      <c r="R694" s="2"/>
      <c r="S694"/>
      <c r="T694" s="99"/>
      <c r="U694"/>
    </row>
    <row r="695" spans="1:21" ht="10.15" hidden="1" customHeight="1">
      <c r="A695" s="1"/>
      <c r="G695" s="197">
        <v>4</v>
      </c>
      <c r="I695" s="113" t="str">
        <f>IF(AND($B22&gt;=4,$B22&lt;9,$F22&lt;100),$J22,"")</f>
        <v/>
      </c>
      <c r="J695" s="113" t="str">
        <f>IF(AND($B22&gt;=4,$B22&lt;9,$F22&gt;=100),$J22,"")</f>
        <v/>
      </c>
      <c r="K695" s="113" t="str">
        <f>IF(AND($B22&gt;=9,$B22&lt;13,$F22&lt;100),$J22,"")</f>
        <v/>
      </c>
      <c r="L695" s="113" t="str">
        <f>IF(AND($B22&gt;=9,$B22&lt;13,$F22&gt;=100),$J22,"")</f>
        <v/>
      </c>
      <c r="M695" s="113" t="str">
        <f>IF(AND($B22&gt;=1,$B22&lt;4,$F22&lt;100),$J22,"")</f>
        <v/>
      </c>
      <c r="N695" s="113" t="str">
        <f>IF(AND($B22&gt;=1,$B22&lt;4,$F22&gt;=100),$J22,"")</f>
        <v/>
      </c>
      <c r="P695" s="4"/>
      <c r="R695" s="2"/>
      <c r="S695"/>
      <c r="T695" s="99"/>
      <c r="U695"/>
    </row>
    <row r="696" spans="1:21" ht="10.15" hidden="1" customHeight="1">
      <c r="A696" s="1"/>
      <c r="G696" s="197">
        <v>5</v>
      </c>
      <c r="I696" s="113" t="str">
        <f>IF(AND($B27&gt;=4,$B27&lt;9,$F27&lt;100),$J27,"")</f>
        <v/>
      </c>
      <c r="J696" s="113" t="str">
        <f>IF(AND($B27&gt;=4,$B27&lt;9,$F27&gt;=100),$J27,"")</f>
        <v/>
      </c>
      <c r="K696" s="113" t="str">
        <f>IF(AND($B27&gt;=9,$B27&lt;13,$F27&lt;100),$J27,"")</f>
        <v/>
      </c>
      <c r="L696" s="113" t="str">
        <f>IF(AND($B27&gt;=9,$B27&lt;13,$F27&gt;=100),$J27,"")</f>
        <v/>
      </c>
      <c r="M696" s="113" t="str">
        <f>IF(AND($B27&gt;=1,$B27&lt;4,$F27&lt;100),$J27,"")</f>
        <v/>
      </c>
      <c r="N696" s="113" t="str">
        <f>IF(AND($B27&gt;=1,$B27&lt;4,$F27&gt;=100),$J27,"")</f>
        <v/>
      </c>
      <c r="P696" s="4"/>
      <c r="R696" s="2"/>
      <c r="S696"/>
      <c r="T696" s="99"/>
      <c r="U696"/>
    </row>
    <row r="697" spans="1:21" ht="10.15" hidden="1" customHeight="1">
      <c r="A697" s="1"/>
      <c r="G697" s="197">
        <v>6</v>
      </c>
      <c r="I697" s="113" t="str">
        <f>IF(AND($B32&gt;=4,$B32&lt;9,$F32&lt;100),$J32,"")</f>
        <v/>
      </c>
      <c r="J697" s="113" t="str">
        <f>IF(AND($B32&gt;=4,$B32&lt;9,$F32&gt;=100),$J32,"")</f>
        <v/>
      </c>
      <c r="K697" s="113" t="str">
        <f>IF(AND($B32&gt;=9,$B32&lt;13,$F32&lt;100),$J32,"")</f>
        <v/>
      </c>
      <c r="L697" s="113" t="str">
        <f>IF(AND($B32&gt;=9,$B32&lt;13,$F32&gt;=100),$J32,"")</f>
        <v/>
      </c>
      <c r="M697" s="113" t="str">
        <f>IF(AND($B32&gt;=1,$B32&lt;4,$F32&lt;100),$J32,"")</f>
        <v/>
      </c>
      <c r="N697" s="113" t="str">
        <f>IF(AND($B32&gt;=1,$B32&lt;4,$F32&gt;=100),$J32,"")</f>
        <v/>
      </c>
      <c r="P697" s="4"/>
      <c r="R697" s="2"/>
      <c r="S697"/>
      <c r="T697" s="99"/>
      <c r="U697"/>
    </row>
    <row r="698" spans="1:21" ht="10.15" hidden="1" customHeight="1">
      <c r="A698" s="1"/>
      <c r="G698" s="197">
        <v>7</v>
      </c>
      <c r="I698" s="113" t="str">
        <f>IF(AND($B37&gt;=4,$B37&lt;9,$F37&lt;100),$J37,"")</f>
        <v/>
      </c>
      <c r="J698" s="113" t="str">
        <f>IF(AND($B37&gt;=4,$B37&lt;9,$F37&gt;=100),$J37,"")</f>
        <v/>
      </c>
      <c r="K698" s="113" t="str">
        <f>IF(AND($B37&gt;=9,$B37&lt;13,$F37&lt;100),$J37,"")</f>
        <v/>
      </c>
      <c r="L698" s="113" t="str">
        <f>IF(AND($B37&gt;=9,$B37&lt;13,$F37&gt;=100),$J37,"")</f>
        <v/>
      </c>
      <c r="M698" s="113" t="str">
        <f>IF(AND($B37&gt;=1,$B37&lt;4,$F37&lt;100),$J37,"")</f>
        <v/>
      </c>
      <c r="N698" s="113" t="str">
        <f>IF(AND($B37&gt;=1,$B37&lt;4,$F37&gt;=100),$J37,"")</f>
        <v/>
      </c>
      <c r="P698" s="4"/>
      <c r="R698" s="2"/>
      <c r="S698"/>
      <c r="T698" s="99"/>
      <c r="U698"/>
    </row>
    <row r="699" spans="1:21" ht="10.15" hidden="1" customHeight="1">
      <c r="A699" s="1"/>
      <c r="G699" s="197">
        <v>8</v>
      </c>
      <c r="I699" s="113" t="str">
        <f>IF(AND($B42&gt;=4,$B42&lt;9,$F42&lt;100),$J42,"")</f>
        <v/>
      </c>
      <c r="J699" s="113" t="str">
        <f>IF(AND($B42&gt;=4,$B42&lt;9,$F42&gt;=100),$J42,"")</f>
        <v/>
      </c>
      <c r="K699" s="113" t="str">
        <f>IF(AND($B42&gt;=9,$B42&lt;13,$F42&lt;100),$J42,"")</f>
        <v/>
      </c>
      <c r="L699" s="113" t="str">
        <f>IF(AND($B42&gt;=9,$B42&lt;13,$F42&gt;=100),$J42,"")</f>
        <v/>
      </c>
      <c r="M699" s="113" t="str">
        <f>IF(AND($B42&gt;=1,$B42&lt;4,$F42&lt;100),$J42,"")</f>
        <v/>
      </c>
      <c r="N699" s="113" t="str">
        <f>IF(AND($B42&gt;=1,$B42&lt;4,$F42&gt;=100),$J42,"")</f>
        <v/>
      </c>
      <c r="P699" s="4"/>
      <c r="R699" s="2"/>
      <c r="S699"/>
      <c r="T699" s="99"/>
      <c r="U699"/>
    </row>
    <row r="700" spans="1:21" ht="10.15" hidden="1" customHeight="1">
      <c r="A700" s="1"/>
      <c r="G700" s="197">
        <v>9</v>
      </c>
      <c r="I700" s="113" t="str">
        <f>IF(AND($B47&gt;=4,$B47&lt;9,$F47&lt;100),$J47,"")</f>
        <v/>
      </c>
      <c r="J700" s="113" t="str">
        <f>IF(AND($B47&gt;=4,$B47&lt;9,$F47&gt;=100),$J47,"")</f>
        <v/>
      </c>
      <c r="K700" s="113" t="str">
        <f>IF(AND($B47&gt;=9,$B47&lt;13,$F47&lt;100),$J47,"")</f>
        <v/>
      </c>
      <c r="L700" s="113" t="str">
        <f>IF(AND($B47&gt;=9,$B47&lt;13,$F47&gt;=100),$J47,"")</f>
        <v/>
      </c>
      <c r="M700" s="113" t="str">
        <f>IF(AND($B47&gt;=1,$B47&lt;4,$F47&lt;100),$J47,"")</f>
        <v/>
      </c>
      <c r="N700" s="113" t="str">
        <f>IF(AND($B47&gt;=1,$B47&lt;4,$F47&gt;=100),$J47,"")</f>
        <v/>
      </c>
      <c r="P700" s="4"/>
      <c r="R700" s="2"/>
      <c r="S700"/>
      <c r="T700" s="99"/>
      <c r="U700"/>
    </row>
    <row r="701" spans="1:21" ht="10.15" hidden="1" customHeight="1">
      <c r="A701" s="1"/>
      <c r="G701" s="197">
        <v>10</v>
      </c>
      <c r="I701" s="113" t="str">
        <f>IF(AND($B52&gt;=4,$B52&lt;9,$F52&lt;100),$J52,"")</f>
        <v/>
      </c>
      <c r="J701" s="113" t="str">
        <f>IF(AND($B52&gt;=4,$B52&lt;9,$F52&gt;=100),$J52,"")</f>
        <v/>
      </c>
      <c r="K701" s="113" t="str">
        <f>IF(AND($B52&gt;=9,$B52&lt;13,$F52&lt;100),$J52,"")</f>
        <v/>
      </c>
      <c r="L701" s="113" t="str">
        <f>IF(AND($B52&gt;=9,$B52&lt;13,$F52&gt;=100),$J52,"")</f>
        <v/>
      </c>
      <c r="M701" s="113" t="str">
        <f>IF(AND($B52&gt;=1,$B52&lt;4,$F52&lt;100),$J52,"")</f>
        <v/>
      </c>
      <c r="N701" s="113" t="str">
        <f>IF(AND($B52&gt;=1,$B52&lt;4,$F52&gt;=100),$J52,"")</f>
        <v/>
      </c>
      <c r="P701" s="4"/>
      <c r="R701" s="2"/>
      <c r="S701"/>
      <c r="T701" s="99"/>
      <c r="U701"/>
    </row>
    <row r="702" spans="1:21" ht="10.15" hidden="1" customHeight="1">
      <c r="A702" s="1"/>
      <c r="G702" s="197">
        <v>11</v>
      </c>
      <c r="I702" s="113" t="str">
        <f>IF(AND($B57&gt;=4,$B57&lt;9,$F57&lt;100),$J57,"")</f>
        <v/>
      </c>
      <c r="J702" s="113" t="str">
        <f>IF(AND($B57&gt;=4,$B57&lt;9,$F57&gt;=100),$J57,"")</f>
        <v/>
      </c>
      <c r="K702" s="113" t="str">
        <f>IF(AND($B57&gt;=9,$B57&lt;13,$F57&lt;100),$J57,"")</f>
        <v/>
      </c>
      <c r="L702" s="113" t="str">
        <f>IF(AND($B57&gt;=9,$B57&lt;13,$F57&gt;=100),$J57,"")</f>
        <v/>
      </c>
      <c r="M702" s="113" t="str">
        <f>IF(AND($B57&gt;=1,$B57&lt;4,$F57&lt;100),$J57,"")</f>
        <v/>
      </c>
      <c r="N702" s="113" t="str">
        <f>IF(AND($B57&gt;=1,$B57&lt;4,$F57&gt;=100),$J57,"")</f>
        <v/>
      </c>
      <c r="P702" s="4"/>
      <c r="R702" s="2"/>
      <c r="S702"/>
      <c r="T702" s="99"/>
      <c r="U702"/>
    </row>
    <row r="703" spans="1:21" ht="10.15" hidden="1" customHeight="1">
      <c r="A703" s="1"/>
      <c r="G703" s="197">
        <v>12</v>
      </c>
      <c r="I703" s="113" t="str">
        <f>IF(AND($B62&gt;=4,$B62&lt;9,$F62&lt;100),$J62,"")</f>
        <v/>
      </c>
      <c r="J703" s="113" t="str">
        <f>IF(AND($B62&gt;=4,$B62&lt;9,$F62&gt;=100),$J62,"")</f>
        <v/>
      </c>
      <c r="K703" s="113" t="str">
        <f>IF(AND($B62&gt;=9,$B62&lt;13,$F62&lt;100),$J62,"")</f>
        <v/>
      </c>
      <c r="L703" s="113" t="str">
        <f>IF(AND($B62&gt;=9,$B62&lt;13,$F62&gt;=100),$J62,"")</f>
        <v/>
      </c>
      <c r="M703" s="113" t="str">
        <f>IF(AND($B62&gt;=1,$B62&lt;4,$F62&lt;100),$J62,"")</f>
        <v/>
      </c>
      <c r="N703" s="113" t="str">
        <f>IF(AND($B62&gt;=1,$B62&lt;4,$F62&gt;=100),$J62,"")</f>
        <v/>
      </c>
      <c r="P703" s="4"/>
      <c r="R703" s="2"/>
      <c r="S703"/>
      <c r="T703" s="99"/>
      <c r="U703"/>
    </row>
    <row r="704" spans="1:21" ht="10.15" hidden="1" customHeight="1">
      <c r="A704" s="1"/>
      <c r="G704" s="197">
        <v>13</v>
      </c>
      <c r="I704" s="113" t="str">
        <f>IF(AND($B67&gt;=4,$B67&lt;9,$F67&lt;100),$J67,"")</f>
        <v/>
      </c>
      <c r="J704" s="113" t="str">
        <f>IF(AND($B67&gt;=4,$B67&lt;9,$F67&gt;=100),$J67,"")</f>
        <v/>
      </c>
      <c r="K704" s="113" t="str">
        <f>IF(AND($B67&gt;=9,$B67&lt;13,$F67&lt;100),$J67,"")</f>
        <v/>
      </c>
      <c r="L704" s="113" t="str">
        <f>IF(AND($B67&gt;=9,$B67&lt;13,$F67&gt;=100),$J67,"")</f>
        <v/>
      </c>
      <c r="M704" s="113" t="str">
        <f>IF(AND($B67&gt;=1,$B67&lt;4,$F67&lt;100),$J67,"")</f>
        <v/>
      </c>
      <c r="N704" s="113" t="str">
        <f>IF(AND($B67&gt;=1,$B67&lt;4,$F67&gt;=100),$J67,"")</f>
        <v/>
      </c>
      <c r="P704" s="4"/>
      <c r="R704" s="2"/>
      <c r="S704"/>
      <c r="T704" s="99"/>
      <c r="U704"/>
    </row>
    <row r="705" spans="1:21" ht="10.15" hidden="1" customHeight="1">
      <c r="A705" s="1"/>
      <c r="G705" s="197">
        <v>14</v>
      </c>
      <c r="I705" s="113" t="str">
        <f>IF(AND($B72&gt;=4,$B72&lt;9,$F72&lt;100),$J72,"")</f>
        <v/>
      </c>
      <c r="J705" s="113" t="str">
        <f>IF(AND($B72&gt;=4,$B72&lt;9,$F72&gt;=100),$J72,"")</f>
        <v/>
      </c>
      <c r="K705" s="113" t="str">
        <f>IF(AND($B72&gt;=9,$B72&lt;13,$F72&lt;100),$J72,"")</f>
        <v/>
      </c>
      <c r="L705" s="113" t="str">
        <f>IF(AND($B72&gt;=9,$B72&lt;13,$F72&gt;=100),$J72,"")</f>
        <v/>
      </c>
      <c r="M705" s="113" t="str">
        <f>IF(AND($B72&gt;=1,$B72&lt;4,$F72&lt;100),$J72,"")</f>
        <v/>
      </c>
      <c r="N705" s="113" t="str">
        <f>IF(AND($B72&gt;=1,$B72&lt;4,$F72&gt;=100),$J72,"")</f>
        <v/>
      </c>
      <c r="P705" s="4"/>
      <c r="R705" s="2"/>
      <c r="S705"/>
      <c r="T705" s="99"/>
      <c r="U705"/>
    </row>
    <row r="706" spans="1:21" ht="10.15" hidden="1" customHeight="1">
      <c r="A706" s="1"/>
      <c r="G706" s="197">
        <v>15</v>
      </c>
      <c r="I706" s="113" t="str">
        <f>IF(AND($B77&gt;=4,$B77&lt;9,$F77&lt;100),$J77,"")</f>
        <v/>
      </c>
      <c r="J706" s="113" t="str">
        <f>IF(AND($B77&gt;=4,$B77&lt;9,$F77&gt;=100),$J77,"")</f>
        <v/>
      </c>
      <c r="K706" s="113" t="str">
        <f>IF(AND($B77&gt;=9,$B77&lt;13,$F77&lt;100),$J77,"")</f>
        <v/>
      </c>
      <c r="L706" s="113" t="str">
        <f>IF(AND($B77&gt;=9,$B77&lt;13,$F77&gt;=100),$J77,"")</f>
        <v/>
      </c>
      <c r="M706" s="113" t="str">
        <f>IF(AND($B77&gt;=1,$B77&lt;4,$F77&lt;100),$J77,"")</f>
        <v/>
      </c>
      <c r="N706" s="113" t="str">
        <f>IF(AND($B77&gt;=1,$B77&lt;4,$F77&gt;=100),$J77,"")</f>
        <v/>
      </c>
      <c r="P706" s="4"/>
      <c r="R706" s="2"/>
      <c r="S706"/>
      <c r="T706" s="99"/>
      <c r="U706"/>
    </row>
    <row r="707" spans="1:21" ht="10.15" hidden="1" customHeight="1">
      <c r="A707" s="1"/>
      <c r="G707" s="197">
        <v>16</v>
      </c>
      <c r="I707" s="113" t="str">
        <f>IF(AND($B82&gt;=4,$B82&lt;9,$F82&lt;100),$J82,"")</f>
        <v/>
      </c>
      <c r="J707" s="113" t="str">
        <f>IF(AND($B82&gt;=4,$B82&lt;9,$F82&gt;=100),$J82,"")</f>
        <v/>
      </c>
      <c r="K707" s="113" t="str">
        <f>IF(AND($B82&gt;=9,$B82&lt;13,$F82&lt;100),$J82,"")</f>
        <v/>
      </c>
      <c r="L707" s="113" t="str">
        <f>IF(AND($B82&gt;=9,$B82&lt;13,$F82&gt;=100),$J82,"")</f>
        <v/>
      </c>
      <c r="M707" s="113" t="str">
        <f>IF(AND($B82&gt;=1,$B82&lt;4,$F82&lt;100),$J82,"")</f>
        <v/>
      </c>
      <c r="N707" s="113" t="str">
        <f>IF(AND($B82&gt;=1,$B82&lt;4,$F82&gt;=100),$J82,"")</f>
        <v/>
      </c>
      <c r="P707" s="4"/>
      <c r="R707" s="2"/>
      <c r="S707"/>
      <c r="T707" s="99"/>
      <c r="U707"/>
    </row>
    <row r="708" spans="1:21" ht="10.15" hidden="1" customHeight="1">
      <c r="A708" s="1"/>
      <c r="G708" s="197">
        <v>17</v>
      </c>
      <c r="I708" s="113" t="str">
        <f>IF(AND($B87&gt;=4,$B87&lt;9,$F87&lt;100),$J87,"")</f>
        <v/>
      </c>
      <c r="J708" s="113" t="str">
        <f>IF(AND($B87&gt;=4,$B87&lt;9,$F87&gt;=100),$J87,"")</f>
        <v/>
      </c>
      <c r="K708" s="113" t="str">
        <f>IF(AND($B87&gt;=9,$B87&lt;13,$F87&lt;100),$J87,"")</f>
        <v/>
      </c>
      <c r="L708" s="113" t="str">
        <f>IF(AND($B87&gt;=9,$B87&lt;13,$F87&gt;=100),$J87,"")</f>
        <v/>
      </c>
      <c r="M708" s="113" t="str">
        <f>IF(AND($B87&gt;=1,$B87&lt;4,$F87&lt;100),$J87,"")</f>
        <v/>
      </c>
      <c r="N708" s="113" t="str">
        <f>IF(AND($B87&gt;=1,$B87&lt;4,$F87&gt;=100),$J87,"")</f>
        <v/>
      </c>
      <c r="P708" s="4"/>
      <c r="R708" s="2"/>
      <c r="S708"/>
      <c r="T708" s="99"/>
      <c r="U708"/>
    </row>
    <row r="709" spans="1:21" ht="10.15" hidden="1" customHeight="1">
      <c r="A709" s="1"/>
      <c r="G709" s="197">
        <v>18</v>
      </c>
      <c r="I709" s="113" t="str">
        <f>IF(AND($B92&gt;=4,$B92&lt;9,$F92&lt;100),$J92,"")</f>
        <v/>
      </c>
      <c r="J709" s="113" t="str">
        <f>IF(AND($B92&gt;=4,$B92&lt;9,$F92&gt;=100),$J92,"")</f>
        <v/>
      </c>
      <c r="K709" s="113" t="str">
        <f>IF(AND($B92&gt;=9,$B92&lt;13,$F92&lt;100),$J92,"")</f>
        <v/>
      </c>
      <c r="L709" s="113" t="str">
        <f>IF(AND($B92&gt;=9,$B92&lt;13,$F92&gt;=100),$J92,"")</f>
        <v/>
      </c>
      <c r="M709" s="113" t="str">
        <f>IF(AND($B92&gt;=1,$B92&lt;4,$F92&lt;100),$J92,"")</f>
        <v/>
      </c>
      <c r="N709" s="113" t="str">
        <f>IF(AND($B92&gt;=1,$B92&lt;4,$F92&gt;=100),$J92,"")</f>
        <v/>
      </c>
      <c r="P709" s="4"/>
      <c r="R709" s="2"/>
      <c r="S709"/>
      <c r="T709" s="99"/>
      <c r="U709"/>
    </row>
    <row r="710" spans="1:21" ht="10.15" hidden="1" customHeight="1">
      <c r="A710" s="1"/>
      <c r="G710" s="197">
        <v>19</v>
      </c>
      <c r="I710" s="113" t="str">
        <f>IF(AND($B97&gt;=4,$B97&lt;9,$F97&lt;100),$J97,"")</f>
        <v/>
      </c>
      <c r="J710" s="113" t="str">
        <f>IF(AND($B97&gt;=4,$B97&lt;9,$F97&gt;=100),$J97,"")</f>
        <v/>
      </c>
      <c r="K710" s="113" t="str">
        <f>IF(AND($B97&gt;=9,$B97&lt;13,$F97&lt;100),$J97,"")</f>
        <v/>
      </c>
      <c r="L710" s="113" t="str">
        <f>IF(AND($B97&gt;=9,$B97&lt;13,$F97&gt;=100),$J97,"")</f>
        <v/>
      </c>
      <c r="M710" s="113" t="str">
        <f>IF(AND($B97&gt;=1,$B97&lt;4,$F97&lt;100),$J97,"")</f>
        <v/>
      </c>
      <c r="N710" s="113" t="str">
        <f>IF(AND($B97&gt;=1,$B97&lt;4,$F97&gt;=100),$J97,"")</f>
        <v/>
      </c>
      <c r="P710" s="4"/>
      <c r="R710" s="2"/>
      <c r="S710"/>
      <c r="T710" s="99"/>
      <c r="U710"/>
    </row>
    <row r="711" spans="1:21" ht="10.15" hidden="1" customHeight="1">
      <c r="A711" s="1"/>
      <c r="G711" s="197">
        <v>20</v>
      </c>
      <c r="I711" s="113" t="str">
        <f>IF(AND($B102&gt;=4,$B102&lt;9,$F102&lt;100),$J102,"")</f>
        <v/>
      </c>
      <c r="J711" s="113" t="str">
        <f>IF(AND($B102&gt;=4,$B102&lt;9,$F102&gt;=100),$J102,"")</f>
        <v/>
      </c>
      <c r="K711" s="113" t="str">
        <f>IF(AND($B102&gt;=9,$B102&lt;13,$F102&lt;100),$J102,"")</f>
        <v/>
      </c>
      <c r="L711" s="113" t="str">
        <f>IF(AND($B102&gt;=9,$B102&lt;13,$F102&gt;=100),$J102,"")</f>
        <v/>
      </c>
      <c r="M711" s="113" t="str">
        <f>IF(AND($B102&gt;=1,$B102&lt;4,$F102&lt;100),$J102,"")</f>
        <v/>
      </c>
      <c r="N711" s="113" t="str">
        <f>IF(AND($B102&gt;=1,$B102&lt;4,$F102&gt;=100),$J102,"")</f>
        <v/>
      </c>
      <c r="P711" s="4"/>
      <c r="R711" s="2"/>
      <c r="S711"/>
      <c r="T711" s="99"/>
      <c r="U711"/>
    </row>
    <row r="712" spans="1:21" ht="10.15" hidden="1" customHeight="1">
      <c r="A712" s="1"/>
      <c r="G712" s="197">
        <v>21</v>
      </c>
      <c r="I712" s="113" t="str">
        <f>IF(AND($B107&gt;=4,$B107&lt;9,$F107&lt;100),$J107,"")</f>
        <v/>
      </c>
      <c r="J712" s="113" t="str">
        <f>IF(AND($B107&gt;=4,$B107&lt;9,$F107&gt;=100),$J107,"")</f>
        <v/>
      </c>
      <c r="K712" s="113" t="str">
        <f>IF(AND($B107&gt;=9,$B107&lt;13,$F107&lt;100),$J107,"")</f>
        <v/>
      </c>
      <c r="L712" s="113" t="str">
        <f>IF(AND($B107&gt;=9,$B107&lt;13,$F107&gt;=100),$J107,"")</f>
        <v/>
      </c>
      <c r="M712" s="113" t="str">
        <f>IF(AND($B107&gt;=1,$B107&lt;4,$F107&lt;100),$J107,"")</f>
        <v/>
      </c>
      <c r="N712" s="113" t="str">
        <f>IF(AND($B107&gt;=1,$B107&lt;4,$F107&gt;=100),$J107,"")</f>
        <v/>
      </c>
      <c r="P712" s="4"/>
      <c r="R712" s="2"/>
      <c r="S712"/>
      <c r="T712" s="99"/>
      <c r="U712"/>
    </row>
    <row r="713" spans="1:21" ht="10.15" hidden="1" customHeight="1">
      <c r="A713" s="1"/>
      <c r="G713" s="197">
        <v>22</v>
      </c>
      <c r="I713" s="113" t="str">
        <f>IF(AND($B112&gt;=4,$B112&lt;9,$F112&lt;100),$J112,"")</f>
        <v/>
      </c>
      <c r="J713" s="113" t="str">
        <f>IF(AND($B112&gt;=4,$B112&lt;9,$F112&gt;=100),$J112,"")</f>
        <v/>
      </c>
      <c r="K713" s="113" t="str">
        <f>IF(AND($B112&gt;=9,$B112&lt;13,$F112&lt;100),$J112,"")</f>
        <v/>
      </c>
      <c r="L713" s="113" t="str">
        <f>IF(AND($B112&gt;=9,$B112&lt;13,$F112&gt;=100),$J112,"")</f>
        <v/>
      </c>
      <c r="M713" s="113" t="str">
        <f>IF(AND($B112&gt;=1,$B112&lt;4,$F112&lt;100),$J112,"")</f>
        <v/>
      </c>
      <c r="N713" s="113" t="str">
        <f>IF(AND($B112&gt;=1,$B112&lt;4,$F112&gt;=100),$J112,"")</f>
        <v/>
      </c>
      <c r="P713" s="4"/>
      <c r="R713" s="2"/>
      <c r="S713"/>
      <c r="T713" s="99"/>
      <c r="U713"/>
    </row>
    <row r="714" spans="1:21" ht="10.15" hidden="1" customHeight="1">
      <c r="A714" s="1"/>
      <c r="G714" s="197">
        <v>23</v>
      </c>
      <c r="I714" s="113" t="str">
        <f>IF(AND($B117&gt;=4,$B117&lt;9,$F117&lt;100),$J117,"")</f>
        <v/>
      </c>
      <c r="J714" s="113" t="str">
        <f>IF(AND($B117&gt;=4,$B117&lt;9,$F117&gt;=100),$J117,"")</f>
        <v/>
      </c>
      <c r="K714" s="113" t="str">
        <f>IF(AND($B117&gt;=9,$B117&lt;13,$F117&lt;100),$J117,"")</f>
        <v/>
      </c>
      <c r="L714" s="113" t="str">
        <f>IF(AND($B117&gt;=9,$B117&lt;13,$F117&gt;=100),$J117,"")</f>
        <v/>
      </c>
      <c r="M714" s="113" t="str">
        <f>IF(AND($B117&gt;=1,$B117&lt;4,$F117&lt;100),$J117,"")</f>
        <v/>
      </c>
      <c r="N714" s="113" t="str">
        <f>IF(AND($B117&gt;=1,$B117&lt;4,$F117&gt;=100),$J117,"")</f>
        <v/>
      </c>
      <c r="P714" s="4"/>
      <c r="R714" s="2"/>
      <c r="S714"/>
      <c r="T714" s="99"/>
      <c r="U714"/>
    </row>
    <row r="715" spans="1:21" ht="10.15" hidden="1" customHeight="1">
      <c r="A715" s="1"/>
      <c r="G715" s="197">
        <v>24</v>
      </c>
      <c r="I715" s="113" t="str">
        <f>IF(AND($B122&gt;=4,$B122&lt;9,$F122&lt;100),$J122,"")</f>
        <v/>
      </c>
      <c r="J715" s="113" t="str">
        <f>IF(AND($B122&gt;=4,$B122&lt;9,$F122&gt;=100),$J122,"")</f>
        <v/>
      </c>
      <c r="K715" s="113" t="str">
        <f>IF(AND($B122&gt;=9,$B122&lt;13,$F122&lt;100),$J122,"")</f>
        <v/>
      </c>
      <c r="L715" s="113" t="str">
        <f>IF(AND($B122&gt;=9,$B122&lt;13,$F122&gt;=100),$J122,"")</f>
        <v/>
      </c>
      <c r="M715" s="113" t="str">
        <f>IF(AND($B122&gt;=1,$B122&lt;4,$F122&lt;100),$J122,"")</f>
        <v/>
      </c>
      <c r="N715" s="113" t="str">
        <f>IF(AND($B122&gt;=1,$B122&lt;4,$F122&gt;=100),$J122,"")</f>
        <v/>
      </c>
      <c r="P715" s="4"/>
      <c r="R715" s="2"/>
      <c r="S715"/>
      <c r="T715" s="99"/>
      <c r="U715"/>
    </row>
    <row r="716" spans="1:21" ht="10.15" hidden="1" customHeight="1">
      <c r="A716" s="1"/>
      <c r="G716" s="197">
        <v>25</v>
      </c>
      <c r="I716" s="113" t="str">
        <f>IF(AND($B127&gt;=4,$B127&lt;9,$F127&lt;100),$J127,"")</f>
        <v/>
      </c>
      <c r="J716" s="113" t="str">
        <f>IF(AND($B127&gt;=4,$B127&lt;9,$F127&gt;=100),$J127,"")</f>
        <v/>
      </c>
      <c r="K716" s="113" t="str">
        <f>IF(AND($B127&gt;=9,$B127&lt;13,$F127&lt;100),$J127,"")</f>
        <v/>
      </c>
      <c r="L716" s="113" t="str">
        <f>IF(AND($B127&gt;=9,$B127&lt;13,$F127&gt;=100),$J127,"")</f>
        <v/>
      </c>
      <c r="M716" s="113" t="str">
        <f>IF(AND($B127&gt;=1,$B127&lt;4,$F127&lt;100),$J127,"")</f>
        <v/>
      </c>
      <c r="N716" s="113" t="str">
        <f>IF(AND($B127&gt;=1,$B127&lt;4,$F127&gt;=100),$J127,"")</f>
        <v/>
      </c>
      <c r="P716" s="4"/>
      <c r="R716" s="2"/>
      <c r="S716"/>
      <c r="T716" s="99"/>
      <c r="U716"/>
    </row>
    <row r="717" spans="1:21" ht="10.15" hidden="1" customHeight="1">
      <c r="A717" s="1"/>
      <c r="G717" s="197">
        <v>26</v>
      </c>
      <c r="I717" s="113" t="str">
        <f>IF(AND($B132&gt;=4,$B132&lt;9,$F132&lt;100),$J132,"")</f>
        <v/>
      </c>
      <c r="J717" s="113" t="str">
        <f>IF(AND($B132&gt;=4,$B132&lt;9,$F132&gt;=100),$J132,"")</f>
        <v/>
      </c>
      <c r="K717" s="113" t="str">
        <f>IF(AND($B132&gt;=9,$B132&lt;13,$F132&lt;100),$J132,"")</f>
        <v/>
      </c>
      <c r="L717" s="113" t="str">
        <f>IF(AND($B132&gt;=9,$B132&lt;13,$F132&gt;=100),$J132,"")</f>
        <v/>
      </c>
      <c r="M717" s="113" t="str">
        <f>IF(AND($B132&gt;=1,$B132&lt;4,$F132&lt;100),$J132,"")</f>
        <v/>
      </c>
      <c r="N717" s="113" t="str">
        <f>IF(AND($B132&gt;=1,$B132&lt;4,$F132&gt;=100),$J132,"")</f>
        <v/>
      </c>
      <c r="P717" s="4"/>
      <c r="R717" s="2"/>
      <c r="S717"/>
      <c r="T717" s="99"/>
      <c r="U717"/>
    </row>
    <row r="718" spans="1:21" ht="10.15" hidden="1" customHeight="1">
      <c r="A718" s="1"/>
      <c r="G718" s="197">
        <v>27</v>
      </c>
      <c r="I718" s="113" t="str">
        <f>IF(AND($B137&gt;=4,$B137&lt;9,$F137&lt;100),$J137,"")</f>
        <v/>
      </c>
      <c r="J718" s="113" t="str">
        <f>IF(AND($B137&gt;=4,$B137&lt;9,$F137&gt;=100),$J137,"")</f>
        <v/>
      </c>
      <c r="K718" s="113" t="str">
        <f>IF(AND($B137&gt;=9,$B137&lt;13,$F137&lt;100),$J137,"")</f>
        <v/>
      </c>
      <c r="L718" s="113" t="str">
        <f>IF(AND($B137&gt;=9,$B137&lt;13,$F137&gt;=100),$J137,"")</f>
        <v/>
      </c>
      <c r="M718" s="113" t="str">
        <f>IF(AND($B137&gt;=1,$B137&lt;4,$F137&lt;100),$J137,"")</f>
        <v/>
      </c>
      <c r="N718" s="113" t="str">
        <f>IF(AND($B137&gt;=1,$B137&lt;4,$F137&gt;=100),$J137,"")</f>
        <v/>
      </c>
      <c r="P718" s="4"/>
      <c r="R718" s="2"/>
      <c r="S718"/>
      <c r="T718" s="99"/>
      <c r="U718"/>
    </row>
    <row r="719" spans="1:21" ht="10.15" hidden="1" customHeight="1">
      <c r="A719" s="1"/>
      <c r="G719" s="197">
        <v>28</v>
      </c>
      <c r="I719" s="113" t="str">
        <f>IF(AND($B142&gt;=4,$B142&lt;9,$F142&lt;100),$J142,"")</f>
        <v/>
      </c>
      <c r="J719" s="113" t="str">
        <f>IF(AND($B142&gt;=4,$B142&lt;9,$F142&gt;=100),$J142,"")</f>
        <v/>
      </c>
      <c r="K719" s="113" t="str">
        <f>IF(AND($B142&gt;=9,$B142&lt;13,$F142&lt;100),$J142,"")</f>
        <v/>
      </c>
      <c r="L719" s="113" t="str">
        <f>IF(AND($B142&gt;=9,$B142&lt;13,$F142&gt;=100),$J142,"")</f>
        <v/>
      </c>
      <c r="M719" s="113" t="str">
        <f>IF(AND($B142&gt;=1,$B142&lt;4,$F142&lt;100),$J142,"")</f>
        <v/>
      </c>
      <c r="N719" s="113" t="str">
        <f>IF(AND($B142&gt;=1,$B142&lt;4,$F142&gt;=100),$J142,"")</f>
        <v/>
      </c>
      <c r="P719" s="4"/>
      <c r="R719" s="2"/>
      <c r="S719"/>
      <c r="T719" s="99"/>
      <c r="U719"/>
    </row>
    <row r="720" spans="1:21" ht="10.15" hidden="1" customHeight="1">
      <c r="A720" s="1"/>
      <c r="G720" s="197">
        <v>29</v>
      </c>
      <c r="I720" s="113" t="str">
        <f>IF(AND($B147&gt;=4,$B147&lt;9,$F147&lt;100),$J147,"")</f>
        <v/>
      </c>
      <c r="J720" s="113" t="str">
        <f>IF(AND($B147&gt;=4,$B147&lt;9,$F147&gt;=100),$J147,"")</f>
        <v/>
      </c>
      <c r="K720" s="113" t="str">
        <f>IF(AND($B147&gt;=9,$B147&lt;13,$F147&lt;100),$J147,"")</f>
        <v/>
      </c>
      <c r="L720" s="113" t="str">
        <f>IF(AND($B147&gt;=9,$B147&lt;13,$F147&gt;=100),$J147,"")</f>
        <v/>
      </c>
      <c r="M720" s="113" t="str">
        <f>IF(AND($B147&gt;=1,$B147&lt;4,$F147&lt;100),$J147,"")</f>
        <v/>
      </c>
      <c r="N720" s="113" t="str">
        <f>IF(AND($B147&gt;=1,$B147&lt;4,$F147&gt;=100),$J147,"")</f>
        <v/>
      </c>
      <c r="P720" s="4"/>
      <c r="R720" s="2"/>
      <c r="S720"/>
      <c r="T720" s="99"/>
      <c r="U720"/>
    </row>
    <row r="721" spans="1:21" ht="10.15" hidden="1" customHeight="1">
      <c r="A721" s="1"/>
      <c r="G721" s="197">
        <v>30</v>
      </c>
      <c r="I721" s="113" t="str">
        <f>IF(AND($B152&gt;=4,$B152&lt;9,$F152&lt;100),$J152,"")</f>
        <v/>
      </c>
      <c r="J721" s="113" t="str">
        <f>IF(AND($B152&gt;=4,$B152&lt;9,$F152&gt;=100),$J152,"")</f>
        <v/>
      </c>
      <c r="K721" s="113" t="str">
        <f>IF(AND($B152&gt;=9,$B152&lt;13,$F152&lt;100),$J152,"")</f>
        <v/>
      </c>
      <c r="L721" s="113" t="str">
        <f>IF(AND($B152&gt;=9,$B152&lt;13,$F152&gt;=100),$J152,"")</f>
        <v/>
      </c>
      <c r="M721" s="113" t="str">
        <f>IF(AND($B152&gt;=1,$B152&lt;4,$F152&lt;100),$J152,"")</f>
        <v/>
      </c>
      <c r="N721" s="113" t="str">
        <f>IF(AND($B152&gt;=1,$B152&lt;4,$F152&gt;=100),$J152,"")</f>
        <v/>
      </c>
      <c r="P721" s="4"/>
      <c r="R721" s="2"/>
      <c r="S721"/>
      <c r="T721" s="99"/>
      <c r="U721"/>
    </row>
    <row r="722" spans="1:21" ht="10.15" hidden="1" customHeight="1">
      <c r="A722" s="1"/>
      <c r="G722" s="197">
        <v>31</v>
      </c>
      <c r="I722" s="113" t="str">
        <f>IF(AND($B157&gt;=4,$B157&lt;9,$F157&lt;100),$J157,"")</f>
        <v/>
      </c>
      <c r="J722" s="113" t="str">
        <f>IF(AND($B157&gt;=4,$B157&lt;9,$F157&gt;=100),$J157,"")</f>
        <v/>
      </c>
      <c r="K722" s="113" t="str">
        <f>IF(AND($B157&gt;=9,$B157&lt;13,$F157&lt;100),$J157,"")</f>
        <v/>
      </c>
      <c r="L722" s="113" t="str">
        <f>IF(AND($B157&gt;=9,$B157&lt;13,$F157&gt;=100),$J157,"")</f>
        <v/>
      </c>
      <c r="M722" s="113" t="str">
        <f>IF(AND($B157&gt;=1,$B157&lt;4,$F157&lt;100),$J157,"")</f>
        <v/>
      </c>
      <c r="N722" s="113" t="str">
        <f>IF(AND($B157&gt;=1,$B157&lt;4,$F157&gt;=100),$J157,"")</f>
        <v/>
      </c>
      <c r="P722" s="4"/>
      <c r="R722" s="2"/>
      <c r="S722"/>
      <c r="T722" s="99"/>
      <c r="U722"/>
    </row>
    <row r="723" spans="1:21" ht="10.15" hidden="1" customHeight="1">
      <c r="A723" s="1"/>
      <c r="G723" s="197">
        <v>32</v>
      </c>
      <c r="I723" s="113" t="str">
        <f>IF(AND($B162&gt;=4,$B162&lt;9,$F162&lt;100),$J162,"")</f>
        <v/>
      </c>
      <c r="J723" s="113" t="str">
        <f>IF(AND($B162&gt;=4,$B162&lt;9,$F162&gt;=100),$J162,"")</f>
        <v/>
      </c>
      <c r="K723" s="113" t="str">
        <f>IF(AND($B162&gt;=9,$B162&lt;13,$F162&lt;100),$J162,"")</f>
        <v/>
      </c>
      <c r="L723" s="113" t="str">
        <f>IF(AND($B162&gt;=9,$B162&lt;13,$F162&gt;=100),$J162,"")</f>
        <v/>
      </c>
      <c r="M723" s="113" t="str">
        <f>IF(AND($B162&gt;=1,$B162&lt;4,$F162&lt;100),$J162,"")</f>
        <v/>
      </c>
      <c r="N723" s="113" t="str">
        <f>IF(AND($B162&gt;=1,$B162&lt;4,$F162&gt;=100),$J162,"")</f>
        <v/>
      </c>
      <c r="P723" s="4"/>
      <c r="R723" s="2"/>
      <c r="S723"/>
      <c r="T723" s="99"/>
      <c r="U723"/>
    </row>
    <row r="724" spans="1:21" ht="10.15" hidden="1" customHeight="1">
      <c r="A724" s="1"/>
      <c r="G724" s="197">
        <v>33</v>
      </c>
      <c r="I724" s="113" t="str">
        <f>IF(AND($B167&gt;=4,$B167&lt;9,$F167&lt;100),$J167,"")</f>
        <v/>
      </c>
      <c r="J724" s="113" t="str">
        <f>IF(AND($B167&gt;=4,$B167&lt;9,$F167&gt;=100),$J167,"")</f>
        <v/>
      </c>
      <c r="K724" s="113" t="str">
        <f>IF(AND($B167&gt;=9,$B167&lt;13,$F167&lt;100),$J167,"")</f>
        <v/>
      </c>
      <c r="L724" s="113" t="str">
        <f>IF(AND($B167&gt;=9,$B167&lt;13,$F167&gt;=100),$J167,"")</f>
        <v/>
      </c>
      <c r="M724" s="113" t="str">
        <f>IF(AND($B167&gt;=1,$B167&lt;4,$F167&lt;100),$J167,"")</f>
        <v/>
      </c>
      <c r="N724" s="113" t="str">
        <f>IF(AND($B167&gt;=1,$B167&lt;4,$F167&gt;=100),$J167,"")</f>
        <v/>
      </c>
      <c r="P724" s="4"/>
      <c r="R724" s="2"/>
      <c r="S724"/>
      <c r="T724" s="99"/>
      <c r="U724"/>
    </row>
    <row r="725" spans="1:21" ht="10.15" hidden="1" customHeight="1">
      <c r="A725" s="1"/>
      <c r="G725" s="197">
        <v>34</v>
      </c>
      <c r="I725" s="113" t="str">
        <f>IF(AND($B172&gt;=4,$B172&lt;9,$F172&lt;100),$J172,"")</f>
        <v/>
      </c>
      <c r="J725" s="113" t="str">
        <f>IF(AND($B172&gt;=4,$B172&lt;9,$F172&gt;=100),$J172,"")</f>
        <v/>
      </c>
      <c r="K725" s="113" t="str">
        <f>IF(AND($B172&gt;=9,$B172&lt;13,$F172&lt;100),$J172,"")</f>
        <v/>
      </c>
      <c r="L725" s="113" t="str">
        <f>IF(AND($B172&gt;=9,$B172&lt;13,$F172&gt;=100),$J172,"")</f>
        <v/>
      </c>
      <c r="M725" s="113" t="str">
        <f>IF(AND($B172&gt;=1,$B172&lt;4,$F172&lt;100),$J172,"")</f>
        <v/>
      </c>
      <c r="N725" s="113" t="str">
        <f>IF(AND($B172&gt;=1,$B172&lt;4,$F172&gt;=100),$J172,"")</f>
        <v/>
      </c>
      <c r="P725" s="4"/>
      <c r="R725" s="2"/>
      <c r="S725"/>
      <c r="T725" s="99"/>
      <c r="U725"/>
    </row>
    <row r="726" spans="1:21" ht="10.15" hidden="1" customHeight="1">
      <c r="A726" s="1"/>
      <c r="G726" s="197">
        <v>35</v>
      </c>
      <c r="I726" s="113" t="str">
        <f>IF(AND($B177&gt;=4,$B177&lt;9,$F177&lt;100),$J177,"")</f>
        <v/>
      </c>
      <c r="J726" s="113" t="str">
        <f>IF(AND($B177&gt;=4,$B177&lt;9,$F177&gt;=100),$J177,"")</f>
        <v/>
      </c>
      <c r="K726" s="113" t="str">
        <f>IF(AND($B177&gt;=9,$B177&lt;13,$F177&lt;100),$J177,"")</f>
        <v/>
      </c>
      <c r="L726" s="113" t="str">
        <f>IF(AND($B177&gt;=9,$B177&lt;13,$F177&gt;=100),$J177,"")</f>
        <v/>
      </c>
      <c r="M726" s="113" t="str">
        <f>IF(AND($B177&gt;=1,$B177&lt;4,$F177&lt;100),$J177,"")</f>
        <v/>
      </c>
      <c r="N726" s="113" t="str">
        <f>IF(AND($B177&gt;=1,$B177&lt;4,$F177&gt;=100),$J177,"")</f>
        <v/>
      </c>
      <c r="P726" s="4"/>
      <c r="R726" s="2"/>
      <c r="S726"/>
      <c r="T726" s="99"/>
      <c r="U726"/>
    </row>
    <row r="727" spans="1:21" ht="10.15" hidden="1" customHeight="1">
      <c r="A727" s="1"/>
      <c r="G727" s="197">
        <v>36</v>
      </c>
      <c r="I727" s="113" t="str">
        <f>IF(AND($B182&gt;=4,$B182&lt;9,$F182&lt;100),$J182,"")</f>
        <v/>
      </c>
      <c r="J727" s="113" t="str">
        <f>IF(AND($B182&gt;=4,$B182&lt;9,$F182&gt;=100),$J182,"")</f>
        <v/>
      </c>
      <c r="K727" s="113" t="str">
        <f>IF(AND($B182&gt;=9,$B182&lt;13,$F182&lt;100),$J182,"")</f>
        <v/>
      </c>
      <c r="L727" s="113" t="str">
        <f>IF(AND($B182&gt;=9,$B182&lt;13,$F182&gt;=100),$J182,"")</f>
        <v/>
      </c>
      <c r="M727" s="113" t="str">
        <f>IF(AND($B182&gt;=1,$B182&lt;4,$F182&lt;100),$J182,"")</f>
        <v/>
      </c>
      <c r="N727" s="113" t="str">
        <f>IF(AND($B182&gt;=1,$B182&lt;4,$F182&gt;=100),$J182,"")</f>
        <v/>
      </c>
      <c r="P727" s="4"/>
      <c r="R727" s="2"/>
      <c r="S727"/>
      <c r="T727" s="99"/>
      <c r="U727"/>
    </row>
    <row r="728" spans="1:21" ht="10.15" hidden="1" customHeight="1">
      <c r="A728" s="1"/>
      <c r="G728" s="197">
        <v>37</v>
      </c>
      <c r="I728" s="113" t="str">
        <f>IF(AND($B187&gt;=4,$B187&lt;9,$F187&lt;100),$J187,"")</f>
        <v/>
      </c>
      <c r="J728" s="113" t="str">
        <f>IF(AND($B187&gt;=4,$B187&lt;9,$F187&gt;=100),$J187,"")</f>
        <v/>
      </c>
      <c r="K728" s="113" t="str">
        <f>IF(AND($B187&gt;=9,$B187&lt;13,$F187&lt;100),$J187,"")</f>
        <v/>
      </c>
      <c r="L728" s="113" t="str">
        <f>IF(AND($B187&gt;=9,$B187&lt;13,$F187&gt;=100),$J187,"")</f>
        <v/>
      </c>
      <c r="M728" s="113" t="str">
        <f>IF(AND($B187&gt;=1,$B187&lt;4,$F187&lt;100),$J187,"")</f>
        <v/>
      </c>
      <c r="N728" s="113" t="str">
        <f>IF(AND($B187&gt;=1,$B187&lt;4,$F187&gt;=100),$J187,"")</f>
        <v/>
      </c>
      <c r="P728" s="4"/>
      <c r="R728" s="2"/>
      <c r="S728"/>
      <c r="T728" s="99"/>
      <c r="U728"/>
    </row>
    <row r="729" spans="1:21" ht="10.15" hidden="1" customHeight="1">
      <c r="A729" s="1"/>
      <c r="G729" s="197">
        <v>38</v>
      </c>
      <c r="I729" s="113" t="str">
        <f>IF(AND($B192&gt;=4,$B192&lt;9,$F192&lt;100),$J192,"")</f>
        <v/>
      </c>
      <c r="J729" s="113" t="str">
        <f>IF(AND($B192&gt;=4,$B192&lt;9,$F192&gt;=100),$J192,"")</f>
        <v/>
      </c>
      <c r="K729" s="113" t="str">
        <f>IF(AND($B192&gt;=9,$B192&lt;13,$F192&lt;100),$J192,"")</f>
        <v/>
      </c>
      <c r="L729" s="113" t="str">
        <f>IF(AND($B192&gt;=9,$B192&lt;13,$F192&gt;=100),$J192,"")</f>
        <v/>
      </c>
      <c r="M729" s="113" t="str">
        <f>IF(AND($B192&gt;=1,$B192&lt;4,$F192&lt;100),$J192,"")</f>
        <v/>
      </c>
      <c r="N729" s="113" t="str">
        <f>IF(AND($B192&gt;=1,$B192&lt;4,$F192&gt;=100),$J192,"")</f>
        <v/>
      </c>
      <c r="P729" s="4"/>
      <c r="R729" s="2"/>
      <c r="S729"/>
      <c r="T729" s="99"/>
      <c r="U729"/>
    </row>
    <row r="730" spans="1:21" ht="10.15" hidden="1" customHeight="1">
      <c r="A730" s="1"/>
      <c r="G730" s="197">
        <v>39</v>
      </c>
      <c r="I730" s="113" t="str">
        <f>IF(AND($B197&gt;=4,$B197&lt;9,$F197&lt;100),$J197,"")</f>
        <v/>
      </c>
      <c r="J730" s="113" t="str">
        <f>IF(AND($B197&gt;=4,$B197&lt;9,$F197&gt;=100),$J197,"")</f>
        <v/>
      </c>
      <c r="K730" s="113" t="str">
        <f>IF(AND($B197&gt;=9,$B197&lt;13,$F197&lt;100),$J197,"")</f>
        <v/>
      </c>
      <c r="L730" s="113" t="str">
        <f>IF(AND($B197&gt;=9,$B197&lt;13,$F197&gt;=100),$J197,"")</f>
        <v/>
      </c>
      <c r="M730" s="113" t="str">
        <f>IF(AND($B197&gt;=1,$B197&lt;4,$F197&lt;100),$J197,"")</f>
        <v/>
      </c>
      <c r="N730" s="113" t="str">
        <f>IF(AND($B197&gt;=1,$B197&lt;4,$F197&gt;=100),$J197,"")</f>
        <v/>
      </c>
      <c r="P730" s="4"/>
      <c r="R730" s="2"/>
      <c r="S730"/>
      <c r="T730" s="99"/>
      <c r="U730"/>
    </row>
    <row r="731" spans="1:21" ht="10.15" hidden="1" customHeight="1">
      <c r="A731" s="1"/>
      <c r="G731" s="197">
        <v>40</v>
      </c>
      <c r="I731" s="113" t="str">
        <f>IF(AND($B202&gt;=4,$B202&lt;9,$F202&lt;100),$J202,"")</f>
        <v/>
      </c>
      <c r="J731" s="113" t="str">
        <f>IF(AND($B202&gt;=4,$B202&lt;9,$F202&gt;=100),$J202,"")</f>
        <v/>
      </c>
      <c r="K731" s="113" t="str">
        <f>IF(AND($B202&gt;=9,$B202&lt;13,$F202&lt;100),$J202,"")</f>
        <v/>
      </c>
      <c r="L731" s="113" t="str">
        <f>IF(AND($B202&gt;=9,$B202&lt;13,$F202&gt;=100),$J202,"")</f>
        <v/>
      </c>
      <c r="M731" s="113" t="str">
        <f>IF(AND($B202&gt;=1,$B202&lt;4,$F202&lt;100),$J202,"")</f>
        <v/>
      </c>
      <c r="N731" s="113" t="str">
        <f>IF(AND($B202&gt;=1,$B202&lt;4,$F202&gt;=100),$J202,"")</f>
        <v/>
      </c>
      <c r="P731" s="4"/>
      <c r="R731" s="2"/>
      <c r="S731"/>
      <c r="T731" s="99"/>
      <c r="U731"/>
    </row>
    <row r="732" spans="1:21" ht="10.15" hidden="1" customHeight="1">
      <c r="A732" s="1"/>
      <c r="G732" s="197">
        <v>41</v>
      </c>
      <c r="I732" s="113" t="str">
        <f>IF(AND($B207&gt;=4,$B207&lt;9,$F207&lt;100),$J207,"")</f>
        <v/>
      </c>
      <c r="J732" s="113" t="str">
        <f>IF(AND($B207&gt;=4,$B207&lt;9,$F207&gt;=100),$J207,"")</f>
        <v/>
      </c>
      <c r="K732" s="113" t="str">
        <f>IF(AND($B207&gt;=9,$B207&lt;13,$F207&lt;100),$J207,"")</f>
        <v/>
      </c>
      <c r="L732" s="113" t="str">
        <f>IF(AND($B207&gt;=9,$B207&lt;13,$F207&gt;=100),$J207,"")</f>
        <v/>
      </c>
      <c r="M732" s="113" t="str">
        <f>IF(AND($B207&gt;=1,$B207&lt;4,$F207&lt;100),$J207,"")</f>
        <v/>
      </c>
      <c r="N732" s="113" t="str">
        <f>IF(AND($B207&gt;=1,$B207&lt;4,$F207&gt;=100),$J207,"")</f>
        <v/>
      </c>
      <c r="P732" s="4"/>
      <c r="R732" s="2"/>
      <c r="S732"/>
      <c r="T732" s="99"/>
      <c r="U732"/>
    </row>
    <row r="733" spans="1:21" ht="10.15" hidden="1" customHeight="1">
      <c r="A733" s="1"/>
      <c r="G733" s="197">
        <v>42</v>
      </c>
      <c r="I733" s="113" t="str">
        <f>IF(AND($B212&gt;=4,$B212&lt;9,$F212&lt;100),$J212,"")</f>
        <v/>
      </c>
      <c r="J733" s="113" t="str">
        <f>IF(AND($B212&gt;=4,$B212&lt;9,$F212&gt;=100),$J212,"")</f>
        <v/>
      </c>
      <c r="K733" s="113" t="str">
        <f>IF(AND($B212&gt;=9,$B212&lt;13,$F212&lt;100),$J212,"")</f>
        <v/>
      </c>
      <c r="L733" s="113" t="str">
        <f>IF(AND($B212&gt;=9,$B212&lt;13,$F212&gt;=100),$J212,"")</f>
        <v/>
      </c>
      <c r="M733" s="113" t="str">
        <f>IF(AND($B212&gt;=1,$B212&lt;4,$F212&lt;100),$J212,"")</f>
        <v/>
      </c>
      <c r="N733" s="113" t="str">
        <f>IF(AND($B212&gt;=1,$B212&lt;4,$F212&gt;=100),$J212,"")</f>
        <v/>
      </c>
      <c r="P733" s="4"/>
      <c r="R733" s="2"/>
      <c r="S733"/>
      <c r="T733" s="99"/>
      <c r="U733"/>
    </row>
    <row r="734" spans="1:21" ht="10.15" hidden="1" customHeight="1">
      <c r="A734" s="1"/>
      <c r="G734" s="197">
        <v>43</v>
      </c>
      <c r="I734" s="113" t="str">
        <f>IF(AND($B217&gt;=4,$B217&lt;9,$F217&lt;100),$J217,"")</f>
        <v/>
      </c>
      <c r="J734" s="113" t="str">
        <f>IF(AND($B217&gt;=4,$B217&lt;9,$F217&gt;=100),$J217,"")</f>
        <v/>
      </c>
      <c r="K734" s="113" t="str">
        <f>IF(AND($B217&gt;=9,$B217&lt;13,$F217&lt;100),$J217,"")</f>
        <v/>
      </c>
      <c r="L734" s="113" t="str">
        <f>IF(AND($B217&gt;=9,$B217&lt;13,$F217&gt;=100),$J217,"")</f>
        <v/>
      </c>
      <c r="M734" s="113" t="str">
        <f>IF(AND($B217&gt;=1,$B217&lt;4,$F217&lt;100),$J217,"")</f>
        <v/>
      </c>
      <c r="N734" s="113" t="str">
        <f>IF(AND($B217&gt;=1,$B217&lt;4,$F217&gt;=100),$J217,"")</f>
        <v/>
      </c>
      <c r="P734" s="4"/>
      <c r="R734" s="2"/>
      <c r="S734"/>
      <c r="T734" s="99"/>
      <c r="U734"/>
    </row>
    <row r="735" spans="1:21" ht="10.15" hidden="1" customHeight="1">
      <c r="A735" s="1"/>
      <c r="G735" s="197">
        <v>44</v>
      </c>
      <c r="I735" s="113" t="str">
        <f>IF(AND($B222&gt;=4,$B222&lt;9,$F222&lt;100),$J222,"")</f>
        <v/>
      </c>
      <c r="J735" s="113" t="str">
        <f>IF(AND($B222&gt;=4,$B222&lt;9,$F222&gt;=100),$J222,"")</f>
        <v/>
      </c>
      <c r="K735" s="113" t="str">
        <f>IF(AND($B222&gt;=9,$B222&lt;13,$F222&lt;100),$J222,"")</f>
        <v/>
      </c>
      <c r="L735" s="113" t="str">
        <f>IF(AND($B222&gt;=9,$B222&lt;13,$F222&gt;=100),$J222,"")</f>
        <v/>
      </c>
      <c r="M735" s="113" t="str">
        <f>IF(AND($B222&gt;=1,$B222&lt;4,$F222&lt;100),$J222,"")</f>
        <v/>
      </c>
      <c r="N735" s="113" t="str">
        <f>IF(AND($B222&gt;=1,$B222&lt;4,$F222&gt;=100),$J222,"")</f>
        <v/>
      </c>
      <c r="P735" s="4"/>
      <c r="R735" s="2"/>
      <c r="S735"/>
      <c r="T735" s="99"/>
      <c r="U735"/>
    </row>
    <row r="736" spans="1:21" ht="10.15" hidden="1" customHeight="1">
      <c r="A736" s="1"/>
      <c r="G736" s="197">
        <v>45</v>
      </c>
      <c r="I736" s="113" t="str">
        <f>IF(AND($B227&gt;=4,$B227&lt;9,$F227&lt;100),$J227,"")</f>
        <v/>
      </c>
      <c r="J736" s="113" t="str">
        <f>IF(AND($B227&gt;=4,$B227&lt;9,$F227&gt;=100),$J227,"")</f>
        <v/>
      </c>
      <c r="K736" s="113" t="str">
        <f>IF(AND($B227&gt;=9,$B227&lt;13,$F227&lt;100),$J227,"")</f>
        <v/>
      </c>
      <c r="L736" s="113" t="str">
        <f>IF(AND($B227&gt;=9,$B227&lt;13,$F227&gt;=100),$J227,"")</f>
        <v/>
      </c>
      <c r="M736" s="113" t="str">
        <f>IF(AND($B227&gt;=1,$B227&lt;4,$F227&lt;100),$J227,"")</f>
        <v/>
      </c>
      <c r="N736" s="113" t="str">
        <f>IF(AND($B227&gt;=1,$B227&lt;4,$F227&gt;=100),$J227,"")</f>
        <v/>
      </c>
      <c r="P736" s="4"/>
      <c r="R736" s="2"/>
      <c r="S736"/>
      <c r="T736" s="99"/>
      <c r="U736"/>
    </row>
    <row r="737" spans="1:21" ht="10.15" hidden="1" customHeight="1">
      <c r="A737" s="1"/>
      <c r="G737" s="197">
        <v>46</v>
      </c>
      <c r="I737" s="113" t="str">
        <f>IF(AND($B232&gt;=4,$B232&lt;9,$F232&lt;100),$J232,"")</f>
        <v/>
      </c>
      <c r="J737" s="113" t="str">
        <f>IF(AND($B232&gt;=4,$B232&lt;9,$F232&gt;=100),$J232,"")</f>
        <v/>
      </c>
      <c r="K737" s="113" t="str">
        <f>IF(AND($B232&gt;=9,$B232&lt;13,$F232&lt;100),$J232,"")</f>
        <v/>
      </c>
      <c r="L737" s="113" t="str">
        <f>IF(AND($B232&gt;=9,$B232&lt;13,$F232&gt;=100),$J232,"")</f>
        <v/>
      </c>
      <c r="M737" s="113" t="str">
        <f>IF(AND($B232&gt;=1,$B232&lt;4,$F232&lt;100),$J232,"")</f>
        <v/>
      </c>
      <c r="N737" s="113" t="str">
        <f>IF(AND($B232&gt;=1,$B232&lt;4,$F232&gt;=100),$J232,"")</f>
        <v/>
      </c>
      <c r="P737" s="4"/>
      <c r="R737" s="2"/>
      <c r="S737"/>
      <c r="T737" s="99"/>
      <c r="U737"/>
    </row>
    <row r="738" spans="1:21" ht="10.15" hidden="1" customHeight="1">
      <c r="A738" s="1"/>
      <c r="G738" s="197">
        <v>47</v>
      </c>
      <c r="I738" s="113" t="str">
        <f>IF(AND($B237&gt;=4,$B237&lt;9,$F237&lt;100),$J237,"")</f>
        <v/>
      </c>
      <c r="J738" s="113" t="str">
        <f>IF(AND($B237&gt;=4,$B237&lt;9,$F237&gt;=100),$J237,"")</f>
        <v/>
      </c>
      <c r="K738" s="113" t="str">
        <f>IF(AND($B237&gt;=9,$B237&lt;13,$F237&lt;100),$J237,"")</f>
        <v/>
      </c>
      <c r="L738" s="113" t="str">
        <f>IF(AND($B237&gt;=9,$B237&lt;13,$F237&gt;=100),$J237,"")</f>
        <v/>
      </c>
      <c r="M738" s="113" t="str">
        <f>IF(AND($B237&gt;=1,$B237&lt;4,$F237&lt;100),$J237,"")</f>
        <v/>
      </c>
      <c r="N738" s="113" t="str">
        <f>IF(AND($B237&gt;=1,$B237&lt;4,$F237&gt;=100),$J237,"")</f>
        <v/>
      </c>
      <c r="P738" s="4"/>
      <c r="R738" s="2"/>
      <c r="S738"/>
      <c r="T738" s="99"/>
      <c r="U738"/>
    </row>
    <row r="739" spans="1:21" ht="10.15" hidden="1" customHeight="1">
      <c r="A739" s="1"/>
      <c r="G739" s="197">
        <v>48</v>
      </c>
      <c r="I739" s="113" t="str">
        <f>IF(AND($B242&gt;=4,$B242&lt;9,$F242&lt;100),$J242,"")</f>
        <v/>
      </c>
      <c r="J739" s="113" t="str">
        <f>IF(AND($B242&gt;=4,$B242&lt;9,$F242&gt;=100),$J242,"")</f>
        <v/>
      </c>
      <c r="K739" s="113" t="str">
        <f>IF(AND($B242&gt;=9,$B242&lt;13,$F242&lt;100),$J242,"")</f>
        <v/>
      </c>
      <c r="L739" s="113" t="str">
        <f>IF(AND($B242&gt;=9,$B242&lt;13,$F242&gt;=100),$J242,"")</f>
        <v/>
      </c>
      <c r="M739" s="113" t="str">
        <f>IF(AND($B242&gt;=1,$B242&lt;4,$F242&lt;100),$J242,"")</f>
        <v/>
      </c>
      <c r="N739" s="113" t="str">
        <f>IF(AND($B242&gt;=1,$B242&lt;4,$F242&gt;=100),$J242,"")</f>
        <v/>
      </c>
      <c r="P739" s="4"/>
      <c r="R739" s="2"/>
      <c r="S739"/>
      <c r="T739" s="99"/>
      <c r="U739"/>
    </row>
    <row r="740" spans="1:21" ht="10.15" hidden="1" customHeight="1">
      <c r="A740" s="1"/>
      <c r="G740" s="197">
        <v>49</v>
      </c>
      <c r="I740" s="113" t="str">
        <f>IF(AND($B247&gt;=4,$B247&lt;9,$F247&lt;100),$J247,"")</f>
        <v/>
      </c>
      <c r="J740" s="113" t="str">
        <f>IF(AND($B247&gt;=4,$B247&lt;9,$F247&gt;=100),$J247,"")</f>
        <v/>
      </c>
      <c r="K740" s="113" t="str">
        <f>IF(AND($B247&gt;=9,$B247&lt;13,$F247&lt;100),$J247,"")</f>
        <v/>
      </c>
      <c r="L740" s="113" t="str">
        <f>IF(AND($B247&gt;=9,$B247&lt;13,$F247&gt;=100),$J247,"")</f>
        <v/>
      </c>
      <c r="M740" s="113" t="str">
        <f>IF(AND($B247&gt;=1,$B247&lt;4,$F247&lt;100),$J247,"")</f>
        <v/>
      </c>
      <c r="N740" s="113" t="str">
        <f>IF(AND($B247&gt;=1,$B247&lt;4,$F247&gt;=100),$J247,"")</f>
        <v/>
      </c>
      <c r="P740" s="4"/>
      <c r="R740" s="2"/>
      <c r="S740"/>
      <c r="T740" s="99"/>
      <c r="U740"/>
    </row>
    <row r="741" spans="1:21" ht="10.15" hidden="1" customHeight="1">
      <c r="A741" s="1"/>
      <c r="G741" s="197">
        <v>50</v>
      </c>
      <c r="I741" s="113" t="str">
        <f>IF(AND($B252&gt;=4,$B252&lt;9,$F252&lt;100),$J252,"")</f>
        <v/>
      </c>
      <c r="J741" s="113" t="str">
        <f>IF(AND($B252&gt;=4,$B252&lt;9,$F252&gt;=100),$J252,"")</f>
        <v/>
      </c>
      <c r="K741" s="113" t="str">
        <f>IF(AND($B252&gt;=9,$B252&lt;13,$F252&lt;100),$J252,"")</f>
        <v/>
      </c>
      <c r="L741" s="113" t="str">
        <f>IF(AND($B252&gt;=9,$B252&lt;13,$F252&gt;=100),$J252,"")</f>
        <v/>
      </c>
      <c r="M741" s="113" t="str">
        <f>IF(AND($B252&gt;=1,$B252&lt;4,$F252&lt;100),$J252,"")</f>
        <v/>
      </c>
      <c r="N741" s="113" t="str">
        <f>IF(AND($B252&gt;=1,$B252&lt;4,$F252&gt;=100),$J252,"")</f>
        <v/>
      </c>
      <c r="P741" s="4"/>
      <c r="R741" s="2"/>
      <c r="S741"/>
      <c r="T741" s="99"/>
      <c r="U741"/>
    </row>
    <row r="742" spans="1:21" ht="10.15" hidden="1" customHeight="1">
      <c r="A742" s="1"/>
      <c r="G742" s="197">
        <v>51</v>
      </c>
      <c r="I742" s="113" t="str">
        <f>IF(AND($B257&gt;=4,$B257&lt;9,$F257&lt;100),$J257,"")</f>
        <v/>
      </c>
      <c r="J742" s="113" t="str">
        <f>IF(AND($B257&gt;=4,$B257&lt;9,$F257&gt;=100),$J257,"")</f>
        <v/>
      </c>
      <c r="K742" s="113" t="str">
        <f>IF(AND($B257&gt;=9,$B257&lt;13,$F257&lt;100),$J257,"")</f>
        <v/>
      </c>
      <c r="L742" s="113" t="str">
        <f>IF(AND($B257&gt;=9,$B257&lt;13,$F257&gt;=100),$J257,"")</f>
        <v/>
      </c>
      <c r="M742" s="113" t="str">
        <f>IF(AND($B257&gt;=1,$B257&lt;4,$F257&lt;100),$J257,"")</f>
        <v/>
      </c>
      <c r="N742" s="113" t="str">
        <f>IF(AND($B257&gt;=1,$B257&lt;4,$F257&gt;=100),$J257,"")</f>
        <v/>
      </c>
      <c r="P742" s="4"/>
      <c r="R742" s="2"/>
      <c r="S742"/>
      <c r="T742" s="99"/>
      <c r="U742"/>
    </row>
    <row r="743" spans="1:21" ht="10.15" hidden="1" customHeight="1">
      <c r="A743" s="1"/>
      <c r="G743" s="197">
        <v>52</v>
      </c>
      <c r="I743" s="113" t="str">
        <f>IF(AND($B262&gt;=4,$B262&lt;9,$F262&lt;100),$J262,"")</f>
        <v/>
      </c>
      <c r="J743" s="113" t="str">
        <f>IF(AND($B262&gt;=4,$B262&lt;9,$F262&gt;=100),$J262,"")</f>
        <v/>
      </c>
      <c r="K743" s="113" t="str">
        <f>IF(AND($B262&gt;=9,$B262&lt;13,$F262&lt;100),$J262,"")</f>
        <v/>
      </c>
      <c r="L743" s="113" t="str">
        <f>IF(AND($B262&gt;=9,$B262&lt;13,$F262&gt;=100),$J262,"")</f>
        <v/>
      </c>
      <c r="M743" s="113" t="str">
        <f>IF(AND($B262&gt;=1,$B262&lt;4,$F262&lt;100),$J262,"")</f>
        <v/>
      </c>
      <c r="N743" s="113" t="str">
        <f>IF(AND($B262&gt;=1,$B262&lt;4,$F262&gt;=100),$J262,"")</f>
        <v/>
      </c>
      <c r="P743" s="4"/>
      <c r="R743" s="2"/>
      <c r="S743"/>
      <c r="T743" s="99"/>
      <c r="U743"/>
    </row>
    <row r="744" spans="1:21" ht="10.15" hidden="1" customHeight="1">
      <c r="A744" s="1"/>
      <c r="G744" s="197">
        <v>53</v>
      </c>
      <c r="I744" s="113" t="str">
        <f>IF(AND($B267&gt;=4,$B267&lt;9,$F267&lt;100),$J267,"")</f>
        <v/>
      </c>
      <c r="J744" s="113" t="str">
        <f>IF(AND($B267&gt;=4,$B267&lt;9,$F267&gt;=100),$J267,"")</f>
        <v/>
      </c>
      <c r="K744" s="113" t="str">
        <f>IF(AND($B267&gt;=9,$B267&lt;13,$F267&lt;100),$J267,"")</f>
        <v/>
      </c>
      <c r="L744" s="113" t="str">
        <f>IF(AND($B267&gt;=9,$B267&lt;13,$F267&gt;=100),$J267,"")</f>
        <v/>
      </c>
      <c r="M744" s="113" t="str">
        <f>IF(AND($B267&gt;=1,$B267&lt;4,$F267&lt;100),$J267,"")</f>
        <v/>
      </c>
      <c r="N744" s="113" t="str">
        <f>IF(AND($B267&gt;=1,$B267&lt;4,$F267&gt;=100),$J267,"")</f>
        <v/>
      </c>
      <c r="P744" s="4"/>
      <c r="R744" s="2"/>
      <c r="S744"/>
      <c r="T744" s="99"/>
      <c r="U744"/>
    </row>
    <row r="745" spans="1:21" ht="10.15" hidden="1" customHeight="1">
      <c r="A745" s="1"/>
      <c r="G745" s="197">
        <v>54</v>
      </c>
      <c r="I745" s="113" t="str">
        <f>IF(AND($B272&gt;=4,$B272&lt;9,$F272&lt;100),$J272,"")</f>
        <v/>
      </c>
      <c r="J745" s="113" t="str">
        <f>IF(AND($B272&gt;=4,$B272&lt;9,$F272&gt;=100),$J272,"")</f>
        <v/>
      </c>
      <c r="K745" s="113" t="str">
        <f>IF(AND($B272&gt;=9,$B272&lt;13,$F272&lt;100),$J272,"")</f>
        <v/>
      </c>
      <c r="L745" s="113" t="str">
        <f>IF(AND($B272&gt;=9,$B272&lt;13,$F272&gt;=100),$J272,"")</f>
        <v/>
      </c>
      <c r="M745" s="113" t="str">
        <f>IF(AND($B272&gt;=1,$B272&lt;4,$F272&lt;100),$J272,"")</f>
        <v/>
      </c>
      <c r="N745" s="113" t="str">
        <f>IF(AND($B272&gt;=1,$B272&lt;4,$F272&gt;=100),$J272,"")</f>
        <v/>
      </c>
      <c r="P745" s="4"/>
      <c r="R745" s="2"/>
      <c r="S745"/>
      <c r="T745" s="99"/>
      <c r="U745"/>
    </row>
    <row r="746" spans="1:21" ht="10.15" hidden="1" customHeight="1">
      <c r="A746" s="1"/>
      <c r="G746" s="197">
        <v>55</v>
      </c>
      <c r="I746" s="113" t="str">
        <f>IF(AND($B277&gt;=4,$B277&lt;9,$F277&lt;100),$J277,"")</f>
        <v/>
      </c>
      <c r="J746" s="113" t="str">
        <f>IF(AND($B277&gt;=4,$B277&lt;9,$F277&gt;=100),$J277,"")</f>
        <v/>
      </c>
      <c r="K746" s="113" t="str">
        <f>IF(AND($B277&gt;=9,$B277&lt;13,$F277&lt;100),$J277,"")</f>
        <v/>
      </c>
      <c r="L746" s="113" t="str">
        <f>IF(AND($B277&gt;=9,$B277&lt;13,$F277&gt;=100),$J277,"")</f>
        <v/>
      </c>
      <c r="M746" s="113" t="str">
        <f>IF(AND($B277&gt;=1,$B277&lt;4,$F277&lt;100),$J277,"")</f>
        <v/>
      </c>
      <c r="N746" s="113" t="str">
        <f>IF(AND($B277&gt;=1,$B277&lt;4,$F277&gt;=100),$J277,"")</f>
        <v/>
      </c>
      <c r="P746" s="4"/>
      <c r="R746" s="2"/>
      <c r="S746"/>
      <c r="T746" s="99"/>
      <c r="U746"/>
    </row>
    <row r="747" spans="1:21" ht="10.15" hidden="1" customHeight="1">
      <c r="A747" s="1"/>
      <c r="G747" s="197">
        <v>56</v>
      </c>
      <c r="I747" s="113" t="str">
        <f>IF(AND($B282&gt;=4,$B282&lt;9,$F282&lt;100),$J282,"")</f>
        <v/>
      </c>
      <c r="J747" s="113" t="str">
        <f>IF(AND($B282&gt;=4,$B282&lt;9,$F282&gt;=100),$J282,"")</f>
        <v/>
      </c>
      <c r="K747" s="113" t="str">
        <f>IF(AND($B282&gt;=9,$B282&lt;13,$F282&lt;100),$J282,"")</f>
        <v/>
      </c>
      <c r="L747" s="113" t="str">
        <f>IF(AND($B282&gt;=9,$B282&lt;13,$F282&gt;=100),$J282,"")</f>
        <v/>
      </c>
      <c r="M747" s="113" t="str">
        <f>IF(AND($B282&gt;=1,$B282&lt;4,$F282&lt;100),$J282,"")</f>
        <v/>
      </c>
      <c r="N747" s="113" t="str">
        <f>IF(AND($B282&gt;=1,$B282&lt;4,$F282&gt;=100),$J282,"")</f>
        <v/>
      </c>
      <c r="P747" s="4"/>
      <c r="R747" s="2"/>
      <c r="S747"/>
      <c r="T747" s="99"/>
      <c r="U747"/>
    </row>
    <row r="748" spans="1:21" ht="10.15" hidden="1" customHeight="1">
      <c r="A748" s="1"/>
      <c r="G748" s="197">
        <v>57</v>
      </c>
      <c r="I748" s="113" t="str">
        <f>IF(AND($B287&gt;=4,$B287&lt;9,$F287&lt;100),$J287,"")</f>
        <v/>
      </c>
      <c r="J748" s="113" t="str">
        <f>IF(AND($B287&gt;=4,$B287&lt;9,$F287&gt;=100),$J287,"")</f>
        <v/>
      </c>
      <c r="K748" s="113" t="str">
        <f>IF(AND($B287&gt;=9,$B287&lt;13,$F287&lt;100),$J287,"")</f>
        <v/>
      </c>
      <c r="L748" s="113" t="str">
        <f>IF(AND($B287&gt;=9,$B287&lt;13,$F287&gt;=100),$J287,"")</f>
        <v/>
      </c>
      <c r="M748" s="113" t="str">
        <f>IF(AND($B287&gt;=1,$B287&lt;4,$F287&lt;100),$J287,"")</f>
        <v/>
      </c>
      <c r="N748" s="113" t="str">
        <f>IF(AND($B287&gt;=1,$B287&lt;4,$F287&gt;=100),$J287,"")</f>
        <v/>
      </c>
      <c r="P748" s="4"/>
      <c r="R748" s="2"/>
      <c r="S748"/>
      <c r="T748" s="99"/>
      <c r="U748"/>
    </row>
    <row r="749" spans="1:21" ht="10.15" hidden="1" customHeight="1">
      <c r="A749" s="1"/>
      <c r="G749" s="197">
        <v>58</v>
      </c>
      <c r="I749" s="113" t="str">
        <f>IF(AND($B292&gt;=4,$B292&lt;9,$F292&lt;100),$J292,"")</f>
        <v/>
      </c>
      <c r="J749" s="113" t="str">
        <f>IF(AND($B292&gt;=4,$B292&lt;9,$F292&gt;=100),$J292,"")</f>
        <v/>
      </c>
      <c r="K749" s="113" t="str">
        <f>IF(AND($B292&gt;=9,$B292&lt;13,$F292&lt;100),$J292,"")</f>
        <v/>
      </c>
      <c r="L749" s="113" t="str">
        <f>IF(AND($B292&gt;=9,$B292&lt;13,$F292&gt;=100),$J292,"")</f>
        <v/>
      </c>
      <c r="M749" s="113" t="str">
        <f>IF(AND($B292&gt;=1,$B292&lt;4,$F292&lt;100),$J292,"")</f>
        <v/>
      </c>
      <c r="N749" s="113" t="str">
        <f>IF(AND($B292&gt;=1,$B292&lt;4,$F292&gt;=100),$J292,"")</f>
        <v/>
      </c>
      <c r="P749" s="4"/>
      <c r="R749" s="2"/>
      <c r="S749"/>
      <c r="T749" s="99"/>
      <c r="U749"/>
    </row>
    <row r="750" spans="1:21" ht="10.15" hidden="1" customHeight="1">
      <c r="A750" s="1"/>
      <c r="G750" s="197">
        <v>59</v>
      </c>
      <c r="I750" s="113" t="str">
        <f>IF(AND($B297&gt;=4,$B297&lt;9,$F297&lt;100),$J297,"")</f>
        <v/>
      </c>
      <c r="J750" s="113" t="str">
        <f>IF(AND($B297&gt;=4,$B297&lt;9,$F297&gt;=100),$J297,"")</f>
        <v/>
      </c>
      <c r="K750" s="113" t="str">
        <f>IF(AND($B297&gt;=9,$B297&lt;13,$F297&lt;100),$J297,"")</f>
        <v/>
      </c>
      <c r="L750" s="113" t="str">
        <f>IF(AND($B297&gt;=9,$B297&lt;13,$F297&gt;=100),$J297,"")</f>
        <v/>
      </c>
      <c r="M750" s="113" t="str">
        <f>IF(AND($B297&gt;=1,$B297&lt;4,$F297&lt;100),$J297,"")</f>
        <v/>
      </c>
      <c r="N750" s="113" t="str">
        <f>IF(AND($B297&gt;=1,$B297&lt;4,$F297&gt;=100),$J297,"")</f>
        <v/>
      </c>
      <c r="P750" s="4"/>
      <c r="R750" s="2"/>
      <c r="S750"/>
      <c r="T750" s="99"/>
      <c r="U750"/>
    </row>
    <row r="751" spans="1:21" ht="10.15" hidden="1" customHeight="1">
      <c r="A751" s="1"/>
      <c r="G751" s="197">
        <v>60</v>
      </c>
      <c r="I751" s="113" t="str">
        <f>IF(AND($B302&gt;=4,$B302&lt;9,$F302&lt;100),$J302,"")</f>
        <v/>
      </c>
      <c r="J751" s="113" t="str">
        <f>IF(AND($B302&gt;=4,$B302&lt;9,$F302&gt;=100),$J302,"")</f>
        <v/>
      </c>
      <c r="K751" s="113" t="str">
        <f>IF(AND($B302&gt;=9,$B302&lt;13,$F302&lt;100),$J302,"")</f>
        <v/>
      </c>
      <c r="L751" s="113" t="str">
        <f>IF(AND($B302&gt;=9,$B302&lt;13,$F302&gt;=100),$J302,"")</f>
        <v/>
      </c>
      <c r="M751" s="113" t="str">
        <f>IF(AND($B302&gt;=1,$B302&lt;4,$F302&lt;100),$J302,"")</f>
        <v/>
      </c>
      <c r="N751" s="113" t="str">
        <f>IF(AND($B302&gt;=1,$B302&lt;4,$F302&gt;=100),$J302,"")</f>
        <v/>
      </c>
      <c r="P751" s="4"/>
      <c r="R751" s="2"/>
      <c r="S751"/>
      <c r="T751" s="99"/>
      <c r="U751"/>
    </row>
    <row r="752" spans="1:21" ht="10.15" hidden="1" customHeight="1">
      <c r="A752" s="1"/>
      <c r="G752" s="197">
        <v>61</v>
      </c>
      <c r="I752" s="113" t="str">
        <f>IF(AND($B307&gt;=4,$B307&lt;9,$F307&lt;100),$J307,"")</f>
        <v/>
      </c>
      <c r="J752" s="113" t="str">
        <f>IF(AND($B307&gt;=4,$B307&lt;9,$F307&gt;=100),$J307,"")</f>
        <v/>
      </c>
      <c r="K752" s="113" t="str">
        <f>IF(AND($B307&gt;=9,$B307&lt;13,$F307&lt;100),$J307,"")</f>
        <v/>
      </c>
      <c r="L752" s="113" t="str">
        <f>IF(AND($B307&gt;=9,$B307&lt;13,$F307&gt;=100),$J307,"")</f>
        <v/>
      </c>
      <c r="M752" s="113" t="str">
        <f>IF(AND($B307&gt;=1,$B307&lt;4,$F307&lt;100),$J307,"")</f>
        <v/>
      </c>
      <c r="N752" s="113" t="str">
        <f>IF(AND($B307&gt;=1,$B307&lt;4,$F307&gt;=100),$J307,"")</f>
        <v/>
      </c>
      <c r="P752" s="4"/>
      <c r="R752" s="2"/>
      <c r="S752"/>
      <c r="T752" s="99"/>
      <c r="U752"/>
    </row>
    <row r="753" spans="1:21" ht="10.15" hidden="1" customHeight="1">
      <c r="A753" s="1"/>
      <c r="G753" s="197">
        <v>62</v>
      </c>
      <c r="I753" s="113" t="str">
        <f>IF(AND($B312&gt;=4,$B312&lt;9,$F312&lt;100),$J312,"")</f>
        <v/>
      </c>
      <c r="J753" s="113" t="str">
        <f>IF(AND($B312&gt;=4,$B312&lt;9,$F312&gt;=100),$J312,"")</f>
        <v/>
      </c>
      <c r="K753" s="113" t="str">
        <f>IF(AND($B312&gt;=9,$B312&lt;13,$F312&lt;100),$J312,"")</f>
        <v/>
      </c>
      <c r="L753" s="113" t="str">
        <f>IF(AND($B312&gt;=9,$B312&lt;13,$F312&gt;=100),$J312,"")</f>
        <v/>
      </c>
      <c r="M753" s="113" t="str">
        <f>IF(AND($B312&gt;=1,$B312&lt;4,$F312&lt;100),$J312,"")</f>
        <v/>
      </c>
      <c r="N753" s="113" t="str">
        <f>IF(AND($B312&gt;=1,$B312&lt;4,$F312&gt;=100),$J312,"")</f>
        <v/>
      </c>
      <c r="P753" s="4"/>
      <c r="R753" s="2"/>
      <c r="S753"/>
      <c r="T753" s="99"/>
      <c r="U753"/>
    </row>
    <row r="754" spans="1:21" ht="10.15" hidden="1" customHeight="1">
      <c r="A754" s="1"/>
      <c r="G754" s="197">
        <v>63</v>
      </c>
      <c r="I754" s="113" t="str">
        <f>IF(AND($B317&gt;=4,$B317&lt;9,$F317&lt;100),$J317,"")</f>
        <v/>
      </c>
      <c r="J754" s="113" t="str">
        <f>IF(AND($B317&gt;=4,$B317&lt;9,$F317&gt;=100),$J317,"")</f>
        <v/>
      </c>
      <c r="K754" s="113" t="str">
        <f>IF(AND($B317&gt;=9,$B317&lt;13,$F317&lt;100),$J317,"")</f>
        <v/>
      </c>
      <c r="L754" s="113" t="str">
        <f>IF(AND($B317&gt;=9,$B317&lt;13,$F317&gt;=100),$J317,"")</f>
        <v/>
      </c>
      <c r="M754" s="113" t="str">
        <f>IF(AND($B317&gt;=1,$B317&lt;4,$F317&lt;100),$J317,"")</f>
        <v/>
      </c>
      <c r="N754" s="113" t="str">
        <f>IF(AND($B317&gt;=1,$B317&lt;4,$F317&gt;=100),$J317,"")</f>
        <v/>
      </c>
      <c r="P754" s="4"/>
      <c r="R754" s="2"/>
      <c r="S754"/>
      <c r="T754" s="99"/>
      <c r="U754"/>
    </row>
    <row r="755" spans="1:21" ht="10.15" hidden="1" customHeight="1">
      <c r="A755" s="1"/>
      <c r="G755" s="197">
        <v>64</v>
      </c>
      <c r="I755" s="113" t="str">
        <f>IF(AND($B322&gt;=4,$B322&lt;9,$F322&lt;100),$J322,"")</f>
        <v/>
      </c>
      <c r="J755" s="113" t="str">
        <f>IF(AND($B322&gt;=4,$B322&lt;9,$F322&gt;=100),$J322,"")</f>
        <v/>
      </c>
      <c r="K755" s="113" t="str">
        <f>IF(AND($B322&gt;=9,$B322&lt;13,$F322&lt;100),$J322,"")</f>
        <v/>
      </c>
      <c r="L755" s="113" t="str">
        <f>IF(AND($B322&gt;=9,$B322&lt;13,$F322&gt;=100),$J322,"")</f>
        <v/>
      </c>
      <c r="M755" s="113" t="str">
        <f>IF(AND($B322&gt;=1,$B322&lt;4,$F322&lt;100),$J322,"")</f>
        <v/>
      </c>
      <c r="N755" s="113" t="str">
        <f>IF(AND($B322&gt;=1,$B322&lt;4,$F322&gt;=100),$J322,"")</f>
        <v/>
      </c>
      <c r="P755" s="4"/>
      <c r="R755" s="2"/>
      <c r="S755"/>
      <c r="T755" s="99"/>
      <c r="U755"/>
    </row>
    <row r="756" spans="1:21" ht="10.15" hidden="1" customHeight="1">
      <c r="A756" s="1"/>
      <c r="G756" s="197">
        <v>65</v>
      </c>
      <c r="I756" s="113" t="str">
        <f>IF(AND($B327&gt;=4,$B327&lt;9,$F327&lt;100),$J327,"")</f>
        <v/>
      </c>
      <c r="J756" s="113" t="str">
        <f>IF(AND($B327&gt;=4,$B327&lt;9,$F327&gt;=100),$J327,"")</f>
        <v/>
      </c>
      <c r="K756" s="113" t="str">
        <f>IF(AND($B327&gt;=9,$B327&lt;13,$F327&lt;100),$J327,"")</f>
        <v/>
      </c>
      <c r="L756" s="113" t="str">
        <f>IF(AND($B327&gt;=9,$B327&lt;13,$F327&gt;=100),$J327,"")</f>
        <v/>
      </c>
      <c r="M756" s="113" t="str">
        <f>IF(AND($B327&gt;=1,$B327&lt;4,$F327&lt;100),$J327,"")</f>
        <v/>
      </c>
      <c r="N756" s="113" t="str">
        <f>IF(AND($B327&gt;=1,$B327&lt;4,$F327&gt;=100),$J327,"")</f>
        <v/>
      </c>
      <c r="P756" s="4"/>
      <c r="R756" s="2"/>
      <c r="S756"/>
      <c r="T756" s="99"/>
      <c r="U756"/>
    </row>
    <row r="757" spans="1:21" ht="10.15" hidden="1" customHeight="1">
      <c r="A757" s="1"/>
      <c r="G757" s="197">
        <v>66</v>
      </c>
      <c r="I757" s="113" t="str">
        <f>IF(AND($B332&gt;=4,$B332&lt;9,$F332&lt;100),$J332,"")</f>
        <v/>
      </c>
      <c r="J757" s="113" t="str">
        <f>IF(AND($B332&gt;=4,$B332&lt;9,$F332&gt;=100),$J332,"")</f>
        <v/>
      </c>
      <c r="K757" s="113" t="str">
        <f>IF(AND($B332&gt;=9,$B332&lt;13,$F332&lt;100),$J332,"")</f>
        <v/>
      </c>
      <c r="L757" s="113" t="str">
        <f>IF(AND($B332&gt;=9,$B332&lt;13,$F332&gt;=100),$J332,"")</f>
        <v/>
      </c>
      <c r="M757" s="113" t="str">
        <f>IF(AND($B332&gt;=1,$B332&lt;4,$F332&lt;100),$J332,"")</f>
        <v/>
      </c>
      <c r="N757" s="113" t="str">
        <f>IF(AND($B332&gt;=1,$B332&lt;4,$F332&gt;=100),$J332,"")</f>
        <v/>
      </c>
      <c r="P757" s="4"/>
      <c r="R757" s="2"/>
      <c r="S757"/>
      <c r="T757" s="99"/>
      <c r="U757"/>
    </row>
    <row r="758" spans="1:21" ht="10.15" hidden="1" customHeight="1">
      <c r="A758" s="1"/>
      <c r="G758" s="197">
        <v>67</v>
      </c>
      <c r="I758" s="113" t="str">
        <f>IF(AND($B337&gt;=4,$B337&lt;9,$F337&lt;100),$J337,"")</f>
        <v/>
      </c>
      <c r="J758" s="113" t="str">
        <f>IF(AND($B337&gt;=4,$B337&lt;9,$F337&gt;=100),$J337,"")</f>
        <v/>
      </c>
      <c r="K758" s="113" t="str">
        <f>IF(AND($B337&gt;=9,$B337&lt;13,$F337&lt;100),$J337,"")</f>
        <v/>
      </c>
      <c r="L758" s="113" t="str">
        <f>IF(AND($B337&gt;=9,$B337&lt;13,$F337&gt;=100),$J337,"")</f>
        <v/>
      </c>
      <c r="M758" s="113" t="str">
        <f>IF(AND($B337&gt;=1,$B337&lt;4,$F337&lt;100),$J337,"")</f>
        <v/>
      </c>
      <c r="N758" s="113" t="str">
        <f>IF(AND($B337&gt;=1,$B337&lt;4,$F337&gt;=100),$J337,"")</f>
        <v/>
      </c>
      <c r="P758" s="4"/>
      <c r="R758" s="2"/>
      <c r="S758"/>
      <c r="T758" s="99"/>
      <c r="U758"/>
    </row>
    <row r="759" spans="1:21" ht="10.15" hidden="1" customHeight="1">
      <c r="A759" s="1"/>
      <c r="G759" s="197">
        <v>68</v>
      </c>
      <c r="I759" s="113" t="str">
        <f>IF(AND($B342&gt;=4,$B342&lt;9,$F342&lt;100),$J342,"")</f>
        <v/>
      </c>
      <c r="J759" s="113" t="str">
        <f>IF(AND($B342&gt;=4,$B342&lt;9,$F342&gt;=100),$J342,"")</f>
        <v/>
      </c>
      <c r="K759" s="113" t="str">
        <f>IF(AND($B342&gt;=9,$B342&lt;13,$F342&lt;100),$J342,"")</f>
        <v/>
      </c>
      <c r="L759" s="113" t="str">
        <f>IF(AND($B342&gt;=9,$B342&lt;13,$F342&gt;=100),$J342,"")</f>
        <v/>
      </c>
      <c r="M759" s="113" t="str">
        <f>IF(AND($B342&gt;=1,$B342&lt;4,$F342&lt;100),$J342,"")</f>
        <v/>
      </c>
      <c r="N759" s="113" t="str">
        <f>IF(AND($B342&gt;=1,$B342&lt;4,$F342&gt;=100),$J342,"")</f>
        <v/>
      </c>
      <c r="P759" s="4"/>
      <c r="R759" s="2"/>
      <c r="S759"/>
      <c r="T759" s="99"/>
      <c r="U759"/>
    </row>
    <row r="760" spans="1:21" ht="10.15" hidden="1" customHeight="1">
      <c r="A760" s="1"/>
      <c r="G760" s="197">
        <v>69</v>
      </c>
      <c r="I760" s="113" t="str">
        <f>IF(AND($B347&gt;=4,$B347&lt;9,$F347&lt;100),$J347,"")</f>
        <v/>
      </c>
      <c r="J760" s="113" t="str">
        <f>IF(AND($B347&gt;=4,$B347&lt;9,$F347&gt;=100),$J347,"")</f>
        <v/>
      </c>
      <c r="K760" s="113" t="str">
        <f>IF(AND($B347&gt;=9,$B347&lt;13,$F347&lt;100),$J347,"")</f>
        <v/>
      </c>
      <c r="L760" s="113" t="str">
        <f>IF(AND($B347&gt;=9,$B347&lt;13,$F347&gt;=100),$J347,"")</f>
        <v/>
      </c>
      <c r="M760" s="113" t="str">
        <f>IF(AND($B347&gt;=1,$B347&lt;4,$F347&lt;100),$J347,"")</f>
        <v/>
      </c>
      <c r="N760" s="113" t="str">
        <f>IF(AND($B347&gt;=1,$B347&lt;4,$F347&gt;=100),$J347,"")</f>
        <v/>
      </c>
      <c r="P760" s="4"/>
      <c r="R760" s="2"/>
      <c r="S760"/>
      <c r="T760" s="99"/>
      <c r="U760"/>
    </row>
    <row r="761" spans="1:21" ht="10.15" hidden="1" customHeight="1">
      <c r="A761" s="1"/>
      <c r="G761" s="197">
        <v>70</v>
      </c>
      <c r="I761" s="113" t="str">
        <f>IF(AND($B352&gt;=4,$B352&lt;9,$F352&lt;100),$J352,"")</f>
        <v/>
      </c>
      <c r="J761" s="113" t="str">
        <f>IF(AND($B352&gt;=4,$B352&lt;9,$F352&gt;=100),$J352,"")</f>
        <v/>
      </c>
      <c r="K761" s="113" t="str">
        <f>IF(AND($B352&gt;=9,$B352&lt;13,$F352&lt;100),$J352,"")</f>
        <v/>
      </c>
      <c r="L761" s="113" t="str">
        <f>IF(AND($B352&gt;=9,$B352&lt;13,$F352&gt;=100),$J352,"")</f>
        <v/>
      </c>
      <c r="M761" s="113" t="str">
        <f>IF(AND($B352&gt;=1,$B352&lt;4,$F352&lt;100),$J352,"")</f>
        <v/>
      </c>
      <c r="N761" s="113" t="str">
        <f>IF(AND($B352&gt;=1,$B352&lt;4,$F352&gt;=100),$J352,"")</f>
        <v/>
      </c>
      <c r="P761" s="4"/>
      <c r="R761" s="2"/>
      <c r="S761"/>
      <c r="T761" s="99"/>
      <c r="U761"/>
    </row>
    <row r="762" spans="1:21" ht="10.15" hidden="1" customHeight="1">
      <c r="A762" s="1"/>
      <c r="G762" s="197">
        <v>71</v>
      </c>
      <c r="I762" s="113" t="str">
        <f>IF(AND($B357&gt;=4,$B357&lt;9,$F357&lt;100),$J357,"")</f>
        <v/>
      </c>
      <c r="J762" s="113" t="str">
        <f>IF(AND($B357&gt;=4,$B357&lt;9,$F357&gt;=100),$J357,"")</f>
        <v/>
      </c>
      <c r="K762" s="113" t="str">
        <f>IF(AND($B357&gt;=9,$B357&lt;13,$F357&lt;100),$J357,"")</f>
        <v/>
      </c>
      <c r="L762" s="113" t="str">
        <f>IF(AND($B357&gt;=9,$B357&lt;13,$F357&gt;=100),$J357,"")</f>
        <v/>
      </c>
      <c r="M762" s="113" t="str">
        <f>IF(AND($B357&gt;=1,$B357&lt;4,$F357&lt;100),$J357,"")</f>
        <v/>
      </c>
      <c r="N762" s="113" t="str">
        <f>IF(AND($B357&gt;=1,$B357&lt;4,$F357&gt;=100),$J357,"")</f>
        <v/>
      </c>
      <c r="P762" s="4"/>
      <c r="R762" s="2"/>
      <c r="S762"/>
      <c r="T762" s="99"/>
      <c r="U762"/>
    </row>
    <row r="763" spans="1:21" ht="10.15" hidden="1" customHeight="1">
      <c r="A763" s="1"/>
      <c r="G763" s="197">
        <v>72</v>
      </c>
      <c r="I763" s="113" t="str">
        <f>IF(AND($B362&gt;=4,$B362&lt;9,$F362&lt;100),$J362,"")</f>
        <v/>
      </c>
      <c r="J763" s="113" t="str">
        <f>IF(AND($B362&gt;=4,$B362&lt;9,$F362&gt;=100),$J362,"")</f>
        <v/>
      </c>
      <c r="K763" s="113" t="str">
        <f>IF(AND($B362&gt;=9,$B362&lt;13,$F362&lt;100),$J362,"")</f>
        <v/>
      </c>
      <c r="L763" s="113" t="str">
        <f>IF(AND($B362&gt;=9,$B362&lt;13,$F362&gt;=100),$J362,"")</f>
        <v/>
      </c>
      <c r="M763" s="113" t="str">
        <f>IF(AND($B362&gt;=1,$B362&lt;4,$F362&lt;100),$J362,"")</f>
        <v/>
      </c>
      <c r="N763" s="113" t="str">
        <f>IF(AND($B362&gt;=1,$B362&lt;4,$F362&gt;=100),$J362,"")</f>
        <v/>
      </c>
      <c r="P763" s="4"/>
      <c r="R763" s="2"/>
      <c r="S763"/>
      <c r="T763" s="99"/>
      <c r="U763"/>
    </row>
    <row r="764" spans="1:21" ht="10.15" hidden="1" customHeight="1">
      <c r="A764" s="1"/>
      <c r="G764" s="197">
        <v>73</v>
      </c>
      <c r="I764" s="113" t="str">
        <f>IF(AND($B367&gt;=4,$B367&lt;9,$F367&lt;100),$J367,"")</f>
        <v/>
      </c>
      <c r="J764" s="113" t="str">
        <f>IF(AND($B367&gt;=4,$B367&lt;9,$F367&gt;=100),$J367,"")</f>
        <v/>
      </c>
      <c r="K764" s="113" t="str">
        <f>IF(AND($B367&gt;=9,$B367&lt;13,$F367&lt;100),$J367,"")</f>
        <v/>
      </c>
      <c r="L764" s="113" t="str">
        <f>IF(AND($B367&gt;=9,$B367&lt;13,$F367&gt;=100),$J367,"")</f>
        <v/>
      </c>
      <c r="M764" s="113" t="str">
        <f>IF(AND($B367&gt;=1,$B367&lt;4,$F367&lt;100),$J367,"")</f>
        <v/>
      </c>
      <c r="N764" s="113" t="str">
        <f>IF(AND($B367&gt;=1,$B367&lt;4,$F367&gt;=100),$J367,"")</f>
        <v/>
      </c>
      <c r="P764" s="4"/>
      <c r="R764" s="2"/>
      <c r="S764"/>
      <c r="T764" s="99"/>
      <c r="U764"/>
    </row>
    <row r="765" spans="1:21" ht="10.15" hidden="1" customHeight="1">
      <c r="A765" s="1"/>
      <c r="G765" s="197">
        <v>74</v>
      </c>
      <c r="I765" s="113" t="str">
        <f>IF(AND($B372&gt;=4,$B372&lt;9,$F372&lt;100),$J372,"")</f>
        <v/>
      </c>
      <c r="J765" s="113" t="str">
        <f>IF(AND($B372&gt;=4,$B372&lt;9,$F372&gt;=100),$J372,"")</f>
        <v/>
      </c>
      <c r="K765" s="113" t="str">
        <f>IF(AND($B372&gt;=9,$B372&lt;13,$F372&lt;100),$J372,"")</f>
        <v/>
      </c>
      <c r="L765" s="113" t="str">
        <f>IF(AND($B372&gt;=9,$B372&lt;13,$F372&gt;=100),$J372,"")</f>
        <v/>
      </c>
      <c r="M765" s="113" t="str">
        <f>IF(AND($B372&gt;=1,$B372&lt;4,$F372&lt;100),$J372,"")</f>
        <v/>
      </c>
      <c r="N765" s="113" t="str">
        <f>IF(AND($B372&gt;=1,$B372&lt;4,$F372&gt;=100),$J372,"")</f>
        <v/>
      </c>
      <c r="P765" s="4"/>
      <c r="R765" s="2"/>
      <c r="S765"/>
      <c r="T765" s="99"/>
      <c r="U765"/>
    </row>
    <row r="766" spans="1:21" ht="10.15" hidden="1" customHeight="1">
      <c r="A766" s="1"/>
      <c r="G766" s="197">
        <v>75</v>
      </c>
      <c r="I766" s="113" t="str">
        <f>IF(AND($B377&gt;=4,$B377&lt;9,$F377&lt;100),$J377,"")</f>
        <v/>
      </c>
      <c r="J766" s="113" t="str">
        <f>IF(AND($B377&gt;=4,$B377&lt;9,$F377&gt;=100),$J377,"")</f>
        <v/>
      </c>
      <c r="K766" s="113" t="str">
        <f>IF(AND($B377&gt;=9,$B377&lt;13,$F377&lt;100),$J377,"")</f>
        <v/>
      </c>
      <c r="L766" s="113" t="str">
        <f>IF(AND($B377&gt;=9,$B377&lt;13,$F377&gt;=100),$J377,"")</f>
        <v/>
      </c>
      <c r="M766" s="113" t="str">
        <f>IF(AND($B377&gt;=1,$B377&lt;4,$F377&lt;100),$J377,"")</f>
        <v/>
      </c>
      <c r="N766" s="113" t="str">
        <f>IF(AND($B377&gt;=1,$B377&lt;4,$F377&gt;=100),$J377,"")</f>
        <v/>
      </c>
      <c r="P766" s="4"/>
      <c r="R766" s="2"/>
      <c r="S766"/>
      <c r="T766" s="99"/>
      <c r="U766"/>
    </row>
    <row r="767" spans="1:21" ht="10.15" hidden="1" customHeight="1">
      <c r="A767" s="1"/>
      <c r="G767" s="197">
        <v>76</v>
      </c>
      <c r="I767" s="113" t="str">
        <f>IF(AND($B382&gt;=4,$B382&lt;9,$F382&lt;100),$J382,"")</f>
        <v/>
      </c>
      <c r="J767" s="113" t="str">
        <f>IF(AND($B382&gt;=4,$B382&lt;9,$F382&gt;=100),$J382,"")</f>
        <v/>
      </c>
      <c r="K767" s="113" t="str">
        <f>IF(AND($B382&gt;=9,$B382&lt;13,$F382&lt;100),$J382,"")</f>
        <v/>
      </c>
      <c r="L767" s="113" t="str">
        <f>IF(AND($B382&gt;=9,$B382&lt;13,$F382&gt;=100),$J382,"")</f>
        <v/>
      </c>
      <c r="M767" s="113" t="str">
        <f>IF(AND($B382&gt;=1,$B382&lt;4,$F382&lt;100),$J382,"")</f>
        <v/>
      </c>
      <c r="N767" s="113" t="str">
        <f>IF(AND($B382&gt;=1,$B382&lt;4,$F382&gt;=100),$J382,"")</f>
        <v/>
      </c>
      <c r="P767" s="4"/>
      <c r="R767" s="2"/>
      <c r="S767"/>
      <c r="T767" s="99"/>
      <c r="U767"/>
    </row>
    <row r="768" spans="1:21" ht="10.15" hidden="1" customHeight="1">
      <c r="A768" s="1"/>
      <c r="G768" s="197">
        <v>77</v>
      </c>
      <c r="I768" s="113" t="str">
        <f>IF(AND($B387&gt;=4,$B387&lt;9,$F387&lt;100),$J387,"")</f>
        <v/>
      </c>
      <c r="J768" s="113" t="str">
        <f>IF(AND($B387&gt;=4,$B387&lt;9,$F387&gt;=100),$J387,"")</f>
        <v/>
      </c>
      <c r="K768" s="113" t="str">
        <f>IF(AND($B387&gt;=9,$B387&lt;13,$F387&lt;100),$J387,"")</f>
        <v/>
      </c>
      <c r="L768" s="113" t="str">
        <f>IF(AND($B387&gt;=9,$B387&lt;13,$F387&gt;=100),$J387,"")</f>
        <v/>
      </c>
      <c r="M768" s="113" t="str">
        <f>IF(AND($B387&gt;=1,$B387&lt;4,$F387&lt;100),$J387,"")</f>
        <v/>
      </c>
      <c r="N768" s="113" t="str">
        <f>IF(AND($B387&gt;=1,$B387&lt;4,$F387&gt;=100),$J387,"")</f>
        <v/>
      </c>
      <c r="P768" s="4"/>
      <c r="R768" s="2"/>
      <c r="S768"/>
      <c r="T768" s="99"/>
      <c r="U768"/>
    </row>
    <row r="769" spans="1:21" ht="10.15" hidden="1" customHeight="1">
      <c r="A769" s="1"/>
      <c r="G769" s="197">
        <v>78</v>
      </c>
      <c r="I769" s="113" t="str">
        <f>IF(AND($B392&gt;=4,$B392&lt;9,$F392&lt;100),$J392,"")</f>
        <v/>
      </c>
      <c r="J769" s="113" t="str">
        <f>IF(AND($B392&gt;=4,$B392&lt;9,$F392&gt;=100),$J392,"")</f>
        <v/>
      </c>
      <c r="K769" s="113" t="str">
        <f>IF(AND($B392&gt;=9,$B392&lt;13,$F392&lt;100),$J392,"")</f>
        <v/>
      </c>
      <c r="L769" s="113" t="str">
        <f>IF(AND($B392&gt;=9,$B392&lt;13,$F392&gt;=100),$J392,"")</f>
        <v/>
      </c>
      <c r="M769" s="113" t="str">
        <f>IF(AND($B392&gt;=1,$B392&lt;4,$F392&lt;100),$J392,"")</f>
        <v/>
      </c>
      <c r="N769" s="113" t="str">
        <f>IF(AND($B392&gt;=1,$B392&lt;4,$F392&gt;=100),$J392,"")</f>
        <v/>
      </c>
      <c r="P769" s="4"/>
      <c r="R769" s="2"/>
      <c r="S769"/>
      <c r="T769" s="99"/>
      <c r="U769"/>
    </row>
    <row r="770" spans="1:21" ht="10.15" hidden="1" customHeight="1">
      <c r="A770" s="1"/>
      <c r="G770" s="197">
        <v>79</v>
      </c>
      <c r="I770" s="113" t="str">
        <f>IF(AND($B397&gt;=4,$B397&lt;9,$F397&lt;100),$J397,"")</f>
        <v/>
      </c>
      <c r="J770" s="113" t="str">
        <f>IF(AND($B397&gt;=4,$B397&lt;9,$F397&gt;=100),$J397,"")</f>
        <v/>
      </c>
      <c r="K770" s="113" t="str">
        <f>IF(AND($B397&gt;=9,$B397&lt;13,$F397&lt;100),$J397,"")</f>
        <v/>
      </c>
      <c r="L770" s="113" t="str">
        <f>IF(AND($B397&gt;=9,$B397&lt;13,$F397&gt;=100),$J397,"")</f>
        <v/>
      </c>
      <c r="M770" s="113" t="str">
        <f>IF(AND($B397&gt;=1,$B397&lt;4,$F397&lt;100),$J397,"")</f>
        <v/>
      </c>
      <c r="N770" s="113" t="str">
        <f>IF(AND($B397&gt;=1,$B397&lt;4,$F397&gt;=100),$J397,"")</f>
        <v/>
      </c>
      <c r="P770" s="4"/>
      <c r="R770" s="2"/>
      <c r="S770"/>
      <c r="T770" s="99"/>
      <c r="U770"/>
    </row>
    <row r="771" spans="1:21" ht="10.15" hidden="1" customHeight="1">
      <c r="A771" s="1"/>
      <c r="G771" s="197">
        <v>80</v>
      </c>
      <c r="I771" s="113" t="str">
        <f>IF(AND($B402&gt;=4,$B402&lt;9,$F402&lt;100),$J402,"")</f>
        <v/>
      </c>
      <c r="J771" s="113" t="str">
        <f>IF(AND($B402&gt;=4,$B402&lt;9,$F402&gt;=100),$J402,"")</f>
        <v/>
      </c>
      <c r="K771" s="113" t="str">
        <f>IF(AND($B402&gt;=9,$B402&lt;13,$F402&lt;100),$J402,"")</f>
        <v/>
      </c>
      <c r="L771" s="113" t="str">
        <f>IF(AND($B402&gt;=9,$B402&lt;13,$F402&gt;=100),$J402,"")</f>
        <v/>
      </c>
      <c r="M771" s="113" t="str">
        <f>IF(AND($B402&gt;=1,$B402&lt;4,$F402&lt;100),$J402,"")</f>
        <v/>
      </c>
      <c r="N771" s="113" t="str">
        <f>IF(AND($B402&gt;=1,$B402&lt;4,$F402&gt;=100),$J402,"")</f>
        <v/>
      </c>
      <c r="P771" s="4"/>
      <c r="R771" s="2"/>
      <c r="S771"/>
      <c r="T771" s="99"/>
      <c r="U771"/>
    </row>
    <row r="772" spans="1:21" ht="10.15" hidden="1" customHeight="1">
      <c r="A772" s="1"/>
      <c r="G772" s="197">
        <v>81</v>
      </c>
      <c r="I772" s="113" t="str">
        <f>IF(AND($B407&gt;=4,$B407&lt;9,$F407&lt;100),$J407,"")</f>
        <v/>
      </c>
      <c r="J772" s="113" t="str">
        <f>IF(AND($B407&gt;=4,$B407&lt;9,$F407&gt;=100),$J407,"")</f>
        <v/>
      </c>
      <c r="K772" s="113" t="str">
        <f>IF(AND($B407&gt;=9,$B407&lt;13,$F407&lt;100),$J407,"")</f>
        <v/>
      </c>
      <c r="L772" s="113" t="str">
        <f>IF(AND($B407&gt;=9,$B407&lt;13,$F407&gt;=100),$J407,"")</f>
        <v/>
      </c>
      <c r="M772" s="113" t="str">
        <f>IF(AND($B407&gt;=1,$B407&lt;4,$F407&lt;100),$J407,"")</f>
        <v/>
      </c>
      <c r="N772" s="113" t="str">
        <f>IF(AND($B407&gt;=1,$B407&lt;4,$F407&gt;=100),$J407,"")</f>
        <v/>
      </c>
      <c r="P772" s="4"/>
      <c r="R772" s="2"/>
      <c r="S772"/>
      <c r="T772" s="99"/>
      <c r="U772"/>
    </row>
    <row r="773" spans="1:21" ht="10.15" hidden="1" customHeight="1">
      <c r="A773" s="1"/>
      <c r="G773" s="197">
        <v>82</v>
      </c>
      <c r="I773" s="113" t="str">
        <f>IF(AND($B412&gt;=4,$B412&lt;9,$F412&lt;100),$J412,"")</f>
        <v/>
      </c>
      <c r="J773" s="113" t="str">
        <f>IF(AND($B412&gt;=4,$B412&lt;9,$F412&gt;=100),$J412,"")</f>
        <v/>
      </c>
      <c r="K773" s="113" t="str">
        <f>IF(AND($B412&gt;=9,$B412&lt;13,$F412&lt;100),$J412,"")</f>
        <v/>
      </c>
      <c r="L773" s="113" t="str">
        <f>IF(AND($B412&gt;=9,$B412&lt;13,$F412&gt;=100),$J412,"")</f>
        <v/>
      </c>
      <c r="M773" s="113" t="str">
        <f>IF(AND($B412&gt;=1,$B412&lt;4,$F412&lt;100),$J412,"")</f>
        <v/>
      </c>
      <c r="N773" s="113" t="str">
        <f>IF(AND($B412&gt;=1,$B412&lt;4,$F412&gt;=100),$J412,"")</f>
        <v/>
      </c>
      <c r="P773" s="4"/>
      <c r="R773" s="2"/>
      <c r="S773"/>
      <c r="T773" s="99"/>
      <c r="U773"/>
    </row>
    <row r="774" spans="1:21" ht="10.15" hidden="1" customHeight="1">
      <c r="A774" s="1"/>
      <c r="G774" s="197">
        <v>83</v>
      </c>
      <c r="I774" s="113" t="str">
        <f>IF(AND($B417&gt;=4,$B417&lt;9,$F417&lt;100),$J417,"")</f>
        <v/>
      </c>
      <c r="J774" s="113" t="str">
        <f>IF(AND($B417&gt;=4,$B417&lt;9,$F417&gt;=100),$J417,"")</f>
        <v/>
      </c>
      <c r="K774" s="113" t="str">
        <f>IF(AND($B417&gt;=9,$B417&lt;13,$F417&lt;100),$J417,"")</f>
        <v/>
      </c>
      <c r="L774" s="113" t="str">
        <f>IF(AND($B417&gt;=9,$B417&lt;13,$F417&gt;=100),$J417,"")</f>
        <v/>
      </c>
      <c r="M774" s="113" t="str">
        <f>IF(AND($B417&gt;=1,$B417&lt;4,$F417&lt;100),$J417,"")</f>
        <v/>
      </c>
      <c r="N774" s="113" t="str">
        <f>IF(AND($B417&gt;=1,$B417&lt;4,$F417&gt;=100),$J417,"")</f>
        <v/>
      </c>
      <c r="P774" s="4"/>
      <c r="R774" s="2"/>
      <c r="S774"/>
      <c r="T774" s="99"/>
      <c r="U774"/>
    </row>
    <row r="775" spans="1:21" ht="10.15" hidden="1" customHeight="1">
      <c r="A775" s="1"/>
      <c r="G775" s="197">
        <v>84</v>
      </c>
      <c r="I775" s="113" t="str">
        <f>IF(AND($B422&gt;=4,$B422&lt;9,$F422&lt;100),$J422,"")</f>
        <v/>
      </c>
      <c r="J775" s="113" t="str">
        <f>IF(AND($B422&gt;=4,$B422&lt;9,$F422&gt;=100),$J422,"")</f>
        <v/>
      </c>
      <c r="K775" s="113" t="str">
        <f>IF(AND($B422&gt;=9,$B422&lt;13,$F422&lt;100),$J422,"")</f>
        <v/>
      </c>
      <c r="L775" s="113" t="str">
        <f>IF(AND($B422&gt;=9,$B422&lt;13,$F422&gt;=100),$J422,"")</f>
        <v/>
      </c>
      <c r="M775" s="113" t="str">
        <f>IF(AND($B422&gt;=1,$B422&lt;4,$F422&lt;100),$J422,"")</f>
        <v/>
      </c>
      <c r="N775" s="113" t="str">
        <f>IF(AND($B422&gt;=1,$B422&lt;4,$F422&gt;=100),$J422,"")</f>
        <v/>
      </c>
      <c r="P775" s="4"/>
      <c r="R775" s="2"/>
      <c r="S775"/>
      <c r="T775" s="99"/>
      <c r="U775"/>
    </row>
    <row r="776" spans="1:21" ht="10.15" hidden="1" customHeight="1">
      <c r="A776" s="1"/>
      <c r="G776" s="197">
        <v>85</v>
      </c>
      <c r="I776" s="113" t="str">
        <f>IF(AND($B427&gt;=4,$B427&lt;9,$F427&lt;100),$J427,"")</f>
        <v/>
      </c>
      <c r="J776" s="113" t="str">
        <f>IF(AND($B427&gt;=4,$B427&lt;9,$F427&gt;=100),$J427,"")</f>
        <v/>
      </c>
      <c r="K776" s="113" t="str">
        <f>IF(AND($B427&gt;=9,$B427&lt;13,$F427&lt;100),$J427,"")</f>
        <v/>
      </c>
      <c r="L776" s="113" t="str">
        <f>IF(AND($B427&gt;=9,$B427&lt;13,$F427&gt;=100),$J427,"")</f>
        <v/>
      </c>
      <c r="M776" s="113" t="str">
        <f>IF(AND($B427&gt;=1,$B427&lt;4,$F427&lt;100),$J427,"")</f>
        <v/>
      </c>
      <c r="N776" s="113" t="str">
        <f>IF(AND($B427&gt;=1,$B427&lt;4,$F427&gt;=100),$J427,"")</f>
        <v/>
      </c>
      <c r="P776" s="4"/>
      <c r="R776" s="2"/>
      <c r="S776"/>
      <c r="T776" s="99"/>
      <c r="U776"/>
    </row>
    <row r="777" spans="1:21" ht="10.15" hidden="1" customHeight="1">
      <c r="A777" s="1"/>
      <c r="G777" s="197">
        <v>86</v>
      </c>
      <c r="I777" s="113" t="str">
        <f>IF(AND($B432&gt;=4,$B432&lt;9,$F432&lt;100),$J432,"")</f>
        <v/>
      </c>
      <c r="J777" s="113" t="str">
        <f>IF(AND($B432&gt;=4,$B432&lt;9,$F432&gt;=100),$J432,"")</f>
        <v/>
      </c>
      <c r="K777" s="113" t="str">
        <f>IF(AND($B432&gt;=9,$B432&lt;13,$F432&lt;100),$J432,"")</f>
        <v/>
      </c>
      <c r="L777" s="113" t="str">
        <f>IF(AND($B432&gt;=9,$B432&lt;13,$F432&gt;=100),$J432,"")</f>
        <v/>
      </c>
      <c r="M777" s="113" t="str">
        <f>IF(AND($B432&gt;=1,$B432&lt;4,$F432&lt;100),$J432,"")</f>
        <v/>
      </c>
      <c r="N777" s="113" t="str">
        <f>IF(AND($B432&gt;=1,$B432&lt;4,$F432&gt;=100),$J432,"")</f>
        <v/>
      </c>
      <c r="P777" s="4"/>
      <c r="R777" s="2"/>
      <c r="S777"/>
      <c r="T777" s="99"/>
      <c r="U777"/>
    </row>
    <row r="778" spans="1:21" ht="10.15" hidden="1" customHeight="1">
      <c r="A778" s="1"/>
      <c r="G778" s="197">
        <v>87</v>
      </c>
      <c r="I778" s="113" t="str">
        <f>IF(AND($B437&gt;=4,$B437&lt;9,$F437&lt;100),$J437,"")</f>
        <v/>
      </c>
      <c r="J778" s="113" t="str">
        <f>IF(AND($B437&gt;=4,$B437&lt;9,$F437&gt;=100),$J437,"")</f>
        <v/>
      </c>
      <c r="K778" s="113" t="str">
        <f>IF(AND($B437&gt;=9,$B437&lt;13,$F437&lt;100),$J437,"")</f>
        <v/>
      </c>
      <c r="L778" s="113" t="str">
        <f>IF(AND($B437&gt;=9,$B437&lt;13,$F437&gt;=100),$J437,"")</f>
        <v/>
      </c>
      <c r="M778" s="113" t="str">
        <f>IF(AND($B437&gt;=1,$B437&lt;4,$F437&lt;100),$J437,"")</f>
        <v/>
      </c>
      <c r="N778" s="113" t="str">
        <f>IF(AND($B437&gt;=1,$B437&lt;4,$F437&gt;=100),$J437,"")</f>
        <v/>
      </c>
      <c r="P778" s="4"/>
      <c r="R778" s="2"/>
      <c r="S778"/>
      <c r="T778" s="99"/>
      <c r="U778"/>
    </row>
    <row r="779" spans="1:21" ht="10.15" hidden="1" customHeight="1">
      <c r="A779" s="1"/>
      <c r="G779" s="197">
        <v>88</v>
      </c>
      <c r="I779" s="113" t="str">
        <f>IF(AND($B442&gt;=4,$B442&lt;9,$F442&lt;100),$J442,"")</f>
        <v/>
      </c>
      <c r="J779" s="113" t="str">
        <f>IF(AND($B442&gt;=4,$B442&lt;9,$F442&gt;=100),$J442,"")</f>
        <v/>
      </c>
      <c r="K779" s="113" t="str">
        <f>IF(AND($B442&gt;=9,$B442&lt;13,$F442&lt;100),$J442,"")</f>
        <v/>
      </c>
      <c r="L779" s="113" t="str">
        <f>IF(AND($B442&gt;=9,$B442&lt;13,$F442&gt;=100),$J442,"")</f>
        <v/>
      </c>
      <c r="M779" s="113" t="str">
        <f>IF(AND($B442&gt;=1,$B442&lt;4,$F442&lt;100),$J442,"")</f>
        <v/>
      </c>
      <c r="N779" s="113" t="str">
        <f>IF(AND($B442&gt;=1,$B442&lt;4,$F442&gt;=100),$J442,"")</f>
        <v/>
      </c>
      <c r="P779" s="4"/>
      <c r="R779" s="2"/>
      <c r="S779"/>
      <c r="T779" s="99"/>
      <c r="U779"/>
    </row>
    <row r="780" spans="1:21" ht="10.15" hidden="1" customHeight="1">
      <c r="A780" s="1"/>
      <c r="G780" s="197">
        <v>89</v>
      </c>
      <c r="I780" s="113" t="str">
        <f>IF(AND($B447&gt;=4,$B447&lt;9,$F447&lt;100),$J447,"")</f>
        <v/>
      </c>
      <c r="J780" s="113" t="str">
        <f>IF(AND($B447&gt;=4,$B447&lt;9,$F447&gt;=100),$J447,"")</f>
        <v/>
      </c>
      <c r="K780" s="113" t="str">
        <f>IF(AND($B447&gt;=9,$B447&lt;13,$F447&lt;100),$J447,"")</f>
        <v/>
      </c>
      <c r="L780" s="113" t="str">
        <f>IF(AND($B447&gt;=9,$B447&lt;13,$F447&gt;=100),$J447,"")</f>
        <v/>
      </c>
      <c r="M780" s="113" t="str">
        <f>IF(AND($B447&gt;=1,$B447&lt;4,$F447&lt;100),$J447,"")</f>
        <v/>
      </c>
      <c r="N780" s="113" t="str">
        <f>IF(AND($B447&gt;=1,$B447&lt;4,$F447&gt;=100),$J447,"")</f>
        <v/>
      </c>
      <c r="P780" s="4"/>
      <c r="R780" s="2"/>
      <c r="S780"/>
      <c r="T780" s="99"/>
      <c r="U780"/>
    </row>
    <row r="781" spans="1:21" ht="10.15" hidden="1" customHeight="1">
      <c r="A781" s="1"/>
      <c r="G781" s="197">
        <v>90</v>
      </c>
      <c r="I781" s="113" t="str">
        <f>IF(AND($B452&gt;=4,$B452&lt;9,$F452&lt;100),$J452,"")</f>
        <v/>
      </c>
      <c r="J781" s="113" t="str">
        <f>IF(AND($B452&gt;=4,$B452&lt;9,$F452&gt;=100),$J452,"")</f>
        <v/>
      </c>
      <c r="K781" s="113" t="str">
        <f>IF(AND($B452&gt;=9,$B452&lt;13,$F452&lt;100),$J452,"")</f>
        <v/>
      </c>
      <c r="L781" s="113" t="str">
        <f>IF(AND($B452&gt;=9,$B452&lt;13,$F452&gt;=100),$J452,"")</f>
        <v/>
      </c>
      <c r="M781" s="113" t="str">
        <f>IF(AND($B452&gt;=1,$B452&lt;4,$F452&lt;100),$J452,"")</f>
        <v/>
      </c>
      <c r="N781" s="113" t="str">
        <f>IF(AND($B452&gt;=1,$B452&lt;4,$F452&gt;=100),$J452,"")</f>
        <v/>
      </c>
      <c r="P781" s="4"/>
      <c r="R781" s="2"/>
      <c r="S781"/>
      <c r="T781" s="99"/>
      <c r="U781"/>
    </row>
    <row r="782" spans="1:21" ht="10.15" hidden="1" customHeight="1">
      <c r="A782" s="1"/>
      <c r="G782" s="197">
        <v>91</v>
      </c>
      <c r="H782" s="198"/>
      <c r="I782" s="113" t="str">
        <f>IF(AND($B457&gt;=4,$B457&lt;9,$F457&lt;100),$J457,"")</f>
        <v/>
      </c>
      <c r="J782" s="113" t="str">
        <f>IF(AND($B457&gt;=4,$B457&lt;9,$F457&gt;=100),$J457,"")</f>
        <v/>
      </c>
      <c r="K782" s="113" t="str">
        <f>IF(AND($B457&gt;=9,$B457&lt;13,$F457&lt;100),$J457,"")</f>
        <v/>
      </c>
      <c r="L782" s="113" t="str">
        <f>IF(AND($B457&gt;=9,$B457&lt;13,$F457&gt;=100),$J457,"")</f>
        <v/>
      </c>
      <c r="M782" s="113" t="str">
        <f>IF(AND($B457&gt;=1,$B457&lt;4,$F457&lt;100),$J457,"")</f>
        <v/>
      </c>
      <c r="N782" s="113" t="str">
        <f>IF(AND($B457&gt;=1,$B457&lt;4,$F457&gt;=100),$J457,"")</f>
        <v/>
      </c>
      <c r="O782" s="199"/>
      <c r="P782" s="4"/>
      <c r="R782" s="2"/>
      <c r="S782"/>
      <c r="T782" s="99"/>
      <c r="U782"/>
    </row>
    <row r="783" spans="1:21" ht="10.15" hidden="1" customHeight="1">
      <c r="A783" s="1"/>
      <c r="G783" s="197">
        <v>92</v>
      </c>
      <c r="H783" s="200"/>
      <c r="I783" s="113" t="str">
        <f>IF(AND($B462&gt;=4,$B462&lt;9,$F462&lt;100),$J462,"")</f>
        <v/>
      </c>
      <c r="J783" s="113" t="str">
        <f>IF(AND($B462&gt;=4,$B462&lt;9,$F462&gt;=100),$J462,"")</f>
        <v/>
      </c>
      <c r="K783" s="113" t="str">
        <f>IF(AND($B462&gt;=9,$B462&lt;13,$F462&lt;100),$J462,"")</f>
        <v/>
      </c>
      <c r="L783" s="113" t="str">
        <f>IF(AND($B462&gt;=9,$B462&lt;13,$F462&gt;=100),$J462,"")</f>
        <v/>
      </c>
      <c r="M783" s="113" t="str">
        <f>IF(AND($B462&gt;=1,$B462&lt;4,$F462&lt;100),$J462,"")</f>
        <v/>
      </c>
      <c r="N783" s="113" t="str">
        <f>IF(AND($B462&gt;=1,$B462&lt;4,$F462&gt;=100),$J462,"")</f>
        <v/>
      </c>
      <c r="O783" s="201"/>
      <c r="P783" s="4"/>
      <c r="R783" s="2"/>
      <c r="S783"/>
      <c r="T783" s="99"/>
      <c r="U783"/>
    </row>
    <row r="784" spans="1:21" ht="10.15" hidden="1" customHeight="1">
      <c r="A784" s="1"/>
      <c r="G784" s="197">
        <v>93</v>
      </c>
      <c r="H784" s="200"/>
      <c r="I784" s="113" t="str">
        <f>IF(AND($B467&gt;=4,$B467&lt;9,$F467&lt;100),$J467,"")</f>
        <v/>
      </c>
      <c r="J784" s="113" t="str">
        <f>IF(AND($B467&gt;=4,$B467&lt;9,$F467&gt;=100),$J467,"")</f>
        <v/>
      </c>
      <c r="K784" s="113" t="str">
        <f>IF(AND($B467&gt;=9,$B467&lt;13,$F467&lt;100),$J467,"")</f>
        <v/>
      </c>
      <c r="L784" s="113" t="str">
        <f>IF(AND($B467&gt;=9,$B467&lt;13,$F467&gt;=100),$J467,"")</f>
        <v/>
      </c>
      <c r="M784" s="113" t="str">
        <f>IF(AND($B467&gt;=1,$B467&lt;4,$F467&lt;100),$J467,"")</f>
        <v/>
      </c>
      <c r="N784" s="113" t="str">
        <f>IF(AND($B467&gt;=1,$B467&lt;4,$F467&gt;=100),$J467,"")</f>
        <v/>
      </c>
      <c r="O784" s="201"/>
      <c r="P784" s="4"/>
      <c r="R784" s="2"/>
      <c r="S784"/>
      <c r="T784" s="99"/>
      <c r="U784"/>
    </row>
    <row r="785" spans="1:21" ht="10.15" hidden="1" customHeight="1">
      <c r="A785" s="1"/>
      <c r="G785" s="197">
        <v>94</v>
      </c>
      <c r="H785" s="200"/>
      <c r="I785" s="113" t="str">
        <f>IF(AND($B472&gt;=4,$B472&lt;9,$F472&lt;100),$J472,"")</f>
        <v/>
      </c>
      <c r="J785" s="113" t="str">
        <f>IF(AND($B472&gt;=4,$B472&lt;9,$F472&gt;=100),$J472,"")</f>
        <v/>
      </c>
      <c r="K785" s="113" t="str">
        <f>IF(AND($B472&gt;=9,$B472&lt;13,$F472&lt;100),$J472,"")</f>
        <v/>
      </c>
      <c r="L785" s="113" t="str">
        <f>IF(AND($B472&gt;=9,$B472&lt;13,$F472&gt;=100),$J472,"")</f>
        <v/>
      </c>
      <c r="M785" s="113" t="str">
        <f>IF(AND($B472&gt;=1,$B472&lt;4,$F472&lt;100),$J472,"")</f>
        <v/>
      </c>
      <c r="N785" s="113" t="str">
        <f>IF(AND($B472&gt;=1,$B472&lt;4,$F472&gt;=100),$J472,"")</f>
        <v/>
      </c>
      <c r="O785" s="201"/>
      <c r="P785" s="4"/>
      <c r="R785" s="2"/>
      <c r="S785"/>
      <c r="T785" s="99"/>
      <c r="U785"/>
    </row>
    <row r="786" spans="1:21" ht="10.15" hidden="1" customHeight="1">
      <c r="A786" s="1"/>
      <c r="G786" s="197">
        <v>95</v>
      </c>
      <c r="H786" s="200"/>
      <c r="I786" s="113" t="str">
        <f>IF(AND($B477&gt;=4,$B477&lt;9,$F477&lt;100),$J477,"")</f>
        <v/>
      </c>
      <c r="J786" s="113" t="str">
        <f>IF(AND($B477&gt;=4,$B477&lt;9,$F477&gt;=100),$J477,"")</f>
        <v/>
      </c>
      <c r="K786" s="113" t="str">
        <f>IF(AND($B477&gt;=9,$B477&lt;13,$F477&lt;100),$J477,"")</f>
        <v/>
      </c>
      <c r="L786" s="113" t="str">
        <f>IF(AND($B477&gt;=9,$B477&lt;13,$F477&gt;=100),$J477,"")</f>
        <v/>
      </c>
      <c r="M786" s="113" t="str">
        <f>IF(AND($B477&gt;=1,$B477&lt;4,$F477&lt;100),$J477,"")</f>
        <v/>
      </c>
      <c r="N786" s="113" t="str">
        <f>IF(AND($B477&gt;=1,$B477&lt;4,$F477&gt;=100),$J477,"")</f>
        <v/>
      </c>
      <c r="O786" s="201"/>
      <c r="P786" s="4"/>
      <c r="R786" s="2"/>
      <c r="S786"/>
      <c r="T786" s="99"/>
      <c r="U786"/>
    </row>
    <row r="787" spans="1:21" ht="10.15" hidden="1" customHeight="1">
      <c r="A787" s="1"/>
      <c r="G787" s="197">
        <v>96</v>
      </c>
      <c r="H787" s="200"/>
      <c r="I787" s="113" t="str">
        <f>IF(AND($B482&gt;=4,$B482&lt;9,$F482&lt;100),$J482,"")</f>
        <v/>
      </c>
      <c r="J787" s="113" t="str">
        <f>IF(AND($B482&gt;=4,$B482&lt;9,$F482&gt;=100),$J482,"")</f>
        <v/>
      </c>
      <c r="K787" s="113" t="str">
        <f>IF(AND($B482&gt;=9,$B482&lt;13,$F482&lt;100),$J482,"")</f>
        <v/>
      </c>
      <c r="L787" s="113" t="str">
        <f>IF(AND($B482&gt;=9,$B482&lt;13,$F482&gt;=100),$J482,"")</f>
        <v/>
      </c>
      <c r="M787" s="113" t="str">
        <f>IF(AND($B482&gt;=1,$B482&lt;4,$F482&lt;100),$J482,"")</f>
        <v/>
      </c>
      <c r="N787" s="113" t="str">
        <f>IF(AND($B482&gt;=1,$B482&lt;4,$F482&gt;=100),$J482,"")</f>
        <v/>
      </c>
      <c r="O787" s="201"/>
      <c r="P787" s="4"/>
      <c r="R787" s="2"/>
      <c r="S787"/>
      <c r="T787" s="99"/>
      <c r="U787"/>
    </row>
    <row r="788" spans="1:21" ht="10.15" hidden="1" customHeight="1">
      <c r="A788" s="1"/>
      <c r="G788" s="197">
        <v>97</v>
      </c>
      <c r="H788" s="200"/>
      <c r="I788" s="113" t="str">
        <f>IF(AND($B487&gt;=4,$B487&lt;9,$F487&lt;100),$J487,"")</f>
        <v/>
      </c>
      <c r="J788" s="113" t="str">
        <f>IF(AND($B487&gt;=4,$B487&lt;9,$F487&gt;=100),$J487,"")</f>
        <v/>
      </c>
      <c r="K788" s="113" t="str">
        <f>IF(AND($B487&gt;=9,$B487&lt;13,$F487&lt;100),$J487,"")</f>
        <v/>
      </c>
      <c r="L788" s="113" t="str">
        <f>IF(AND($B487&gt;=9,$B487&lt;13,$F487&gt;=100),$J487,"")</f>
        <v/>
      </c>
      <c r="M788" s="113" t="str">
        <f>IF(AND($B487&gt;=1,$B487&lt;4,$F487&lt;100),$J487,"")</f>
        <v/>
      </c>
      <c r="N788" s="113" t="str">
        <f>IF(AND($B487&gt;=1,$B487&lt;4,$F487&gt;=100),$J487,"")</f>
        <v/>
      </c>
      <c r="O788" s="201"/>
      <c r="P788" s="4"/>
      <c r="R788" s="2"/>
      <c r="S788"/>
      <c r="T788" s="99"/>
      <c r="U788"/>
    </row>
    <row r="789" spans="1:21" ht="10.15" hidden="1" customHeight="1">
      <c r="A789" s="1"/>
      <c r="G789" s="197">
        <v>98</v>
      </c>
      <c r="H789" s="200"/>
      <c r="I789" s="113" t="str">
        <f>IF(AND($B492&gt;=4,$B492&lt;9,$F492&lt;100),$J492,"")</f>
        <v/>
      </c>
      <c r="J789" s="113" t="str">
        <f>IF(AND($B492&gt;=4,$B492&lt;9,$F492&gt;=100),$J492,"")</f>
        <v/>
      </c>
      <c r="K789" s="113" t="str">
        <f>IF(AND($B492&gt;=9,$B492&lt;13,$F492&lt;100),$J492,"")</f>
        <v/>
      </c>
      <c r="L789" s="113" t="str">
        <f>IF(AND($B492&gt;=9,$B492&lt;13,$F492&gt;=100),$J492,"")</f>
        <v/>
      </c>
      <c r="M789" s="113" t="str">
        <f>IF(AND($B492&gt;=1,$B492&lt;4,$F492&lt;100),$J492,"")</f>
        <v/>
      </c>
      <c r="N789" s="113" t="str">
        <f>IF(AND($B492&gt;=1,$B492&lt;4,$F492&gt;=100),$J492,"")</f>
        <v/>
      </c>
      <c r="O789" s="201"/>
      <c r="P789" s="4"/>
      <c r="R789" s="2"/>
      <c r="S789"/>
      <c r="T789" s="99"/>
      <c r="U789"/>
    </row>
    <row r="790" spans="1:21" ht="10.15" hidden="1" customHeight="1">
      <c r="A790" s="1"/>
      <c r="G790" s="197">
        <v>99</v>
      </c>
      <c r="H790" s="200"/>
      <c r="I790" s="113" t="str">
        <f>IF(AND($B497&gt;=4,$B497&lt;9,$F497&lt;100),$J497,"")</f>
        <v/>
      </c>
      <c r="J790" s="113" t="str">
        <f>IF(AND($B497&gt;=4,$B497&lt;9,$F497&gt;=100),$J497,"")</f>
        <v/>
      </c>
      <c r="K790" s="113" t="str">
        <f>IF(AND($B497&gt;=9,$B497&lt;13,$F497&lt;100),$J497,"")</f>
        <v/>
      </c>
      <c r="L790" s="113" t="str">
        <f>IF(AND($B497&gt;=9,$B497&lt;13,$F497&gt;=100),$J497,"")</f>
        <v/>
      </c>
      <c r="M790" s="113" t="str">
        <f>IF(AND($B497&gt;=1,$B497&lt;4,$F497&lt;100),$J497,"")</f>
        <v/>
      </c>
      <c r="N790" s="113" t="str">
        <f>IF(AND($B497&gt;=1,$B497&lt;4,$F497&gt;=100),$J497,"")</f>
        <v/>
      </c>
      <c r="O790" s="201"/>
      <c r="P790" s="4"/>
      <c r="R790" s="2"/>
      <c r="S790"/>
      <c r="T790" s="99"/>
      <c r="U790"/>
    </row>
    <row r="791" spans="1:21" ht="10.15" hidden="1" customHeight="1">
      <c r="A791" s="1"/>
      <c r="G791" s="197">
        <v>100</v>
      </c>
      <c r="H791" s="200"/>
      <c r="I791" s="113" t="str">
        <f>IF(AND($B502&gt;=4,$B502&lt;9,$F502&lt;100),$J502,"")</f>
        <v/>
      </c>
      <c r="J791" s="113" t="str">
        <f>IF(AND($B502&gt;=4,$B502&lt;9,$F502&gt;=100),$J502,"")</f>
        <v/>
      </c>
      <c r="K791" s="113" t="str">
        <f>IF(AND($B502&gt;=9,$B502&lt;13,$F502&lt;100),$J502,"")</f>
        <v/>
      </c>
      <c r="L791" s="113" t="str">
        <f>IF(AND($B502&gt;=9,$B502&lt;13,$F502&gt;=100),$J502,"")</f>
        <v/>
      </c>
      <c r="M791" s="113" t="str">
        <f>IF(AND($B502&gt;=1,$B502&lt;4,$F502&lt;100),$J502,"")</f>
        <v/>
      </c>
      <c r="N791" s="113" t="str">
        <f>IF(AND($B502&gt;=1,$B502&lt;4,$F502&gt;=100),$J502,"")</f>
        <v/>
      </c>
      <c r="O791" s="201"/>
      <c r="P791" s="4"/>
      <c r="R791" s="2"/>
      <c r="S791"/>
      <c r="T791" s="99"/>
      <c r="U791"/>
    </row>
    <row r="792" spans="1:21" ht="10.15" hidden="1" customHeight="1">
      <c r="A792" s="1"/>
      <c r="G792" s="197">
        <v>101</v>
      </c>
      <c r="H792" s="200"/>
      <c r="I792" s="113" t="str">
        <f>IF(AND($B507&gt;=4,$B507&lt;9,$F507&lt;100),$J507,"")</f>
        <v/>
      </c>
      <c r="J792" s="113" t="str">
        <f>IF(AND($B507&gt;=4,$B507&lt;9,$F507&gt;=100),$J507,"")</f>
        <v/>
      </c>
      <c r="K792" s="113" t="str">
        <f>IF(AND($B507&gt;=9,$B507&lt;13,$F507&lt;100),$J507,"")</f>
        <v/>
      </c>
      <c r="L792" s="113" t="str">
        <f>IF(AND($B507&gt;=9,$B507&lt;13,$F507&gt;=100),$J507,"")</f>
        <v/>
      </c>
      <c r="M792" s="113" t="str">
        <f>IF(AND($B507&gt;=1,$B507&lt;4,$F507&lt;100),$J507,"")</f>
        <v/>
      </c>
      <c r="N792" s="113" t="str">
        <f>IF(AND($B507&gt;=1,$B507&lt;4,$F507&gt;=100),$J507,"")</f>
        <v/>
      </c>
      <c r="O792" s="201"/>
      <c r="P792" s="4"/>
      <c r="R792" s="2"/>
      <c r="S792"/>
      <c r="T792" s="99"/>
      <c r="U792"/>
    </row>
    <row r="793" spans="1:21" ht="10.15" hidden="1" customHeight="1">
      <c r="A793" s="1"/>
      <c r="G793" s="197">
        <v>102</v>
      </c>
      <c r="H793" s="200"/>
      <c r="I793" s="113" t="str">
        <f>IF(AND($B512&gt;=4,$B512&lt;9,$F512&lt;100),$J512,"")</f>
        <v/>
      </c>
      <c r="J793" s="113" t="str">
        <f>IF(AND($B512&gt;=4,$B512&lt;9,$F512&gt;=100),$J512,"")</f>
        <v/>
      </c>
      <c r="K793" s="113" t="str">
        <f>IF(AND($B512&gt;=9,$B512&lt;13,$F512&lt;100),$J512,"")</f>
        <v/>
      </c>
      <c r="L793" s="113" t="str">
        <f>IF(AND($B512&gt;=9,$B512&lt;13,$F512&gt;=100),$J512,"")</f>
        <v/>
      </c>
      <c r="M793" s="113" t="str">
        <f>IF(AND($B512&gt;=1,$B512&lt;4,$F512&lt;100),$J512,"")</f>
        <v/>
      </c>
      <c r="N793" s="113" t="str">
        <f>IF(AND($B512&gt;=1,$B512&lt;4,$F512&gt;=100),$J512,"")</f>
        <v/>
      </c>
      <c r="O793" s="201"/>
      <c r="P793" s="4"/>
      <c r="R793" s="2"/>
      <c r="S793"/>
      <c r="T793" s="99"/>
      <c r="U793"/>
    </row>
    <row r="794" spans="1:21" ht="10.15" hidden="1" customHeight="1">
      <c r="A794" s="1"/>
      <c r="G794" s="197">
        <v>103</v>
      </c>
      <c r="H794" s="200"/>
      <c r="I794" s="113" t="str">
        <f>IF(AND($B517&gt;=4,$B517&lt;9,$F517&lt;100),$J517,"")</f>
        <v/>
      </c>
      <c r="J794" s="113" t="str">
        <f>IF(AND($B517&gt;=4,$B517&lt;9,$F517&gt;=100),$J517,"")</f>
        <v/>
      </c>
      <c r="K794" s="113" t="str">
        <f>IF(AND($B517&gt;=9,$B517&lt;13,$F517&lt;100),$J517,"")</f>
        <v/>
      </c>
      <c r="L794" s="113" t="str">
        <f>IF(AND($B517&gt;=9,$B517&lt;13,$F517&gt;=100),$J517,"")</f>
        <v/>
      </c>
      <c r="M794" s="113" t="str">
        <f>IF(AND($B517&gt;=1,$B517&lt;4,$F517&lt;100),$J517,"")</f>
        <v/>
      </c>
      <c r="N794" s="113" t="str">
        <f>IF(AND($B517&gt;=1,$B517&lt;4,$F517&gt;=100),$J517,"")</f>
        <v/>
      </c>
      <c r="O794" s="201"/>
      <c r="P794" s="4"/>
      <c r="R794" s="2"/>
      <c r="S794"/>
      <c r="T794" s="99"/>
      <c r="U794"/>
    </row>
    <row r="795" spans="1:21" ht="10.15" hidden="1" customHeight="1">
      <c r="A795" s="1"/>
      <c r="G795" s="197">
        <v>104</v>
      </c>
      <c r="H795" s="200"/>
      <c r="I795" s="113" t="str">
        <f>IF(AND($B522&gt;=4,$B522&lt;9,$F522&lt;100),$J522,"")</f>
        <v/>
      </c>
      <c r="J795" s="113" t="str">
        <f>IF(AND($B522&gt;=4,$B522&lt;9,$F522&gt;=100),$J522,"")</f>
        <v/>
      </c>
      <c r="K795" s="113" t="str">
        <f>IF(AND($B522&gt;=9,$B522&lt;13,$F522&lt;100),$J522,"")</f>
        <v/>
      </c>
      <c r="L795" s="113" t="str">
        <f>IF(AND($B522&gt;=9,$B522&lt;13,$F522&gt;=100),$J522,"")</f>
        <v/>
      </c>
      <c r="M795" s="113" t="str">
        <f>IF(AND($B522&gt;=1,$B522&lt;4,$F522&lt;100),$J522,"")</f>
        <v/>
      </c>
      <c r="N795" s="113" t="str">
        <f>IF(AND($B522&gt;=1,$B522&lt;4,$F522&gt;=100),$J522,"")</f>
        <v/>
      </c>
      <c r="O795" s="201"/>
      <c r="P795" s="4"/>
      <c r="R795" s="2"/>
      <c r="S795"/>
      <c r="T795" s="99"/>
      <c r="U795"/>
    </row>
    <row r="796" spans="1:21" ht="10.15" hidden="1" customHeight="1">
      <c r="A796" s="1"/>
      <c r="G796" s="197">
        <v>105</v>
      </c>
      <c r="H796" s="200"/>
      <c r="I796" s="113" t="str">
        <f>IF(AND($B527&gt;=4,$B527&lt;9,$F527&lt;100),$J527,"")</f>
        <v/>
      </c>
      <c r="J796" s="113" t="str">
        <f>IF(AND($B527&gt;=4,$B527&lt;9,$F527&gt;=100),$J527,"")</f>
        <v/>
      </c>
      <c r="K796" s="113" t="str">
        <f>IF(AND($B527&gt;=9,$B527&lt;13,$F527&lt;100),$J527,"")</f>
        <v/>
      </c>
      <c r="L796" s="113" t="str">
        <f>IF(AND($B527&gt;=9,$B527&lt;13,$F527&gt;=100),$J527,"")</f>
        <v/>
      </c>
      <c r="M796" s="113" t="str">
        <f>IF(AND($B527&gt;=1,$B527&lt;4,$F527&lt;100),$J527,"")</f>
        <v/>
      </c>
      <c r="N796" s="113" t="str">
        <f>IF(AND($B527&gt;=1,$B527&lt;4,$F527&gt;=100),$J527,"")</f>
        <v/>
      </c>
      <c r="O796" s="201"/>
      <c r="P796" s="4"/>
      <c r="R796" s="2"/>
      <c r="S796"/>
      <c r="T796" s="99"/>
      <c r="U796"/>
    </row>
    <row r="797" spans="1:21" ht="10.15" hidden="1" customHeight="1">
      <c r="A797" s="1"/>
      <c r="G797" s="197">
        <v>106</v>
      </c>
      <c r="H797" s="200"/>
      <c r="I797" s="113" t="str">
        <f>IF(AND($B532&gt;=4,$B532&lt;9,$F532&lt;100),$J532,"")</f>
        <v/>
      </c>
      <c r="J797" s="113" t="str">
        <f>IF(AND($B532&gt;=4,$B532&lt;9,$F532&gt;=100),$J532,"")</f>
        <v/>
      </c>
      <c r="K797" s="113" t="str">
        <f>IF(AND($B532&gt;=9,$B532&lt;13,$F532&lt;100),$J532,"")</f>
        <v/>
      </c>
      <c r="L797" s="113" t="str">
        <f>IF(AND($B532&gt;=9,$B532&lt;13,$F532&gt;=100),$J532,"")</f>
        <v/>
      </c>
      <c r="M797" s="113" t="str">
        <f>IF(AND($B532&gt;=1,$B532&lt;4,$F532&lt;100),$J532,"")</f>
        <v/>
      </c>
      <c r="N797" s="113" t="str">
        <f>IF(AND($B532&gt;=1,$B532&lt;4,$F532&gt;=100),$J532,"")</f>
        <v/>
      </c>
      <c r="O797" s="201"/>
      <c r="P797" s="4"/>
      <c r="R797" s="2"/>
      <c r="S797"/>
      <c r="T797" s="99"/>
      <c r="U797"/>
    </row>
    <row r="798" spans="1:21" ht="10.15" hidden="1" customHeight="1">
      <c r="A798" s="1"/>
      <c r="G798" s="197">
        <v>107</v>
      </c>
      <c r="H798" s="200"/>
      <c r="I798" s="113" t="str">
        <f>IF(AND($B537&gt;=4,$B537&lt;9,$F537&lt;100),$J537,"")</f>
        <v/>
      </c>
      <c r="J798" s="113" t="str">
        <f>IF(AND($B537&gt;=4,$B537&lt;9,$F537&gt;=100),$J537,"")</f>
        <v/>
      </c>
      <c r="K798" s="113" t="str">
        <f>IF(AND($B537&gt;=9,$B537&lt;13,$F537&lt;100),$J537,"")</f>
        <v/>
      </c>
      <c r="L798" s="113" t="str">
        <f>IF(AND($B537&gt;=9,$B537&lt;13,$F537&gt;=100),$J537,"")</f>
        <v/>
      </c>
      <c r="M798" s="113" t="str">
        <f>IF(AND($B537&gt;=1,$B537&lt;4,$F537&lt;100),$J537,"")</f>
        <v/>
      </c>
      <c r="N798" s="113" t="str">
        <f>IF(AND($B537&gt;=1,$B537&lt;4,$F537&gt;=100),$J537,"")</f>
        <v/>
      </c>
      <c r="O798" s="201"/>
      <c r="P798" s="4"/>
      <c r="R798" s="2"/>
      <c r="S798"/>
      <c r="T798" s="99"/>
      <c r="U798"/>
    </row>
    <row r="799" spans="1:21" ht="10.15" hidden="1" customHeight="1">
      <c r="A799" s="1"/>
      <c r="G799" s="197">
        <v>108</v>
      </c>
      <c r="H799" s="200"/>
      <c r="I799" s="113" t="str">
        <f>IF(AND($B542&gt;=4,$B542&lt;9,$F542&lt;100),$J542,"")</f>
        <v/>
      </c>
      <c r="J799" s="113" t="str">
        <f>IF(AND($B542&gt;=4,$B542&lt;9,$F542&gt;=100),$J542,"")</f>
        <v/>
      </c>
      <c r="K799" s="113" t="str">
        <f>IF(AND($B542&gt;=9,$B542&lt;13,$F542&lt;100),$J542,"")</f>
        <v/>
      </c>
      <c r="L799" s="113" t="str">
        <f>IF(AND($B542&gt;=9,$B542&lt;13,$F542&gt;=100),$J542,"")</f>
        <v/>
      </c>
      <c r="M799" s="113" t="str">
        <f>IF(AND($B542&gt;=1,$B542&lt;4,$F542&lt;100),$J542,"")</f>
        <v/>
      </c>
      <c r="N799" s="113" t="str">
        <f>IF(AND($B542&gt;=1,$B542&lt;4,$F542&gt;=100),$J542,"")</f>
        <v/>
      </c>
      <c r="O799" s="201"/>
      <c r="P799" s="4"/>
      <c r="R799" s="2"/>
      <c r="S799"/>
      <c r="T799" s="99"/>
      <c r="U799"/>
    </row>
    <row r="800" spans="1:21" ht="10.15" hidden="1" customHeight="1">
      <c r="A800" s="1"/>
      <c r="G800" s="197">
        <v>109</v>
      </c>
      <c r="H800" s="200"/>
      <c r="I800" s="113" t="str">
        <f>IF(AND($B547&gt;=4,$B547&lt;9,$F547&lt;100),$J547,"")</f>
        <v/>
      </c>
      <c r="J800" s="113" t="str">
        <f>IF(AND($B547&gt;=4,$B547&lt;9,$F547&gt;=100),$J547,"")</f>
        <v/>
      </c>
      <c r="K800" s="113" t="str">
        <f>IF(AND($B547&gt;=9,$B547&lt;13,$F547&lt;100),$J547,"")</f>
        <v/>
      </c>
      <c r="L800" s="113" t="str">
        <f>IF(AND($B547&gt;=9,$B547&lt;13,$F547&gt;=100),$J547,"")</f>
        <v/>
      </c>
      <c r="M800" s="113" t="str">
        <f>IF(AND($B547&gt;=1,$B547&lt;4,$F547&lt;100),$J547,"")</f>
        <v/>
      </c>
      <c r="N800" s="113" t="str">
        <f>IF(AND($B547&gt;=1,$B547&lt;4,$F547&gt;=100),$J547,"")</f>
        <v/>
      </c>
      <c r="O800" s="201"/>
      <c r="P800" s="4"/>
      <c r="R800" s="2"/>
      <c r="S800"/>
      <c r="T800" s="99"/>
      <c r="U800"/>
    </row>
    <row r="801" spans="1:21" ht="10.15" hidden="1" customHeight="1">
      <c r="A801" s="1"/>
      <c r="G801" s="197">
        <v>110</v>
      </c>
      <c r="H801" s="200"/>
      <c r="I801" s="113" t="str">
        <f>IF(AND($B552&gt;=4,$B552&lt;9,$F552&lt;100),$J552,"")</f>
        <v/>
      </c>
      <c r="J801" s="113" t="str">
        <f>IF(AND($B552&gt;=4,$B552&lt;9,$F552&gt;=100),$J552,"")</f>
        <v/>
      </c>
      <c r="K801" s="113" t="str">
        <f>IF(AND($B552&gt;=9,$B552&lt;13,$F552&lt;100),$J552,"")</f>
        <v/>
      </c>
      <c r="L801" s="113" t="str">
        <f>IF(AND($B552&gt;=9,$B552&lt;13,$F552&gt;=100),$J552,"")</f>
        <v/>
      </c>
      <c r="M801" s="113" t="str">
        <f>IF(AND($B552&gt;=1,$B552&lt;4,$F552&lt;100),$J552,"")</f>
        <v/>
      </c>
      <c r="N801" s="113" t="str">
        <f>IF(AND($B552&gt;=1,$B552&lt;4,$F552&gt;=100),$J552,"")</f>
        <v/>
      </c>
      <c r="O801" s="201"/>
      <c r="P801" s="4"/>
      <c r="R801" s="2"/>
      <c r="S801"/>
      <c r="T801" s="99"/>
      <c r="U801"/>
    </row>
    <row r="802" spans="1:21" ht="10.15" hidden="1" customHeight="1">
      <c r="A802" s="1"/>
      <c r="G802" s="197">
        <v>111</v>
      </c>
      <c r="H802" s="200"/>
      <c r="I802" s="113" t="str">
        <f>IF(AND($B557&gt;=4,$B557&lt;9,$F557&lt;100),$J557,"")</f>
        <v/>
      </c>
      <c r="J802" s="113" t="str">
        <f>IF(AND($B557&gt;=4,$B557&lt;9,$F557&gt;=100),$J557,"")</f>
        <v/>
      </c>
      <c r="K802" s="113" t="str">
        <f>IF(AND($B557&gt;=9,$B557&lt;13,$F557&lt;100),$J557,"")</f>
        <v/>
      </c>
      <c r="L802" s="113" t="str">
        <f>IF(AND($B557&gt;=9,$B557&lt;13,$F557&gt;=100),$J557,"")</f>
        <v/>
      </c>
      <c r="M802" s="113" t="str">
        <f>IF(AND($B557&gt;=1,$B557&lt;4,$F557&lt;100),$J557,"")</f>
        <v/>
      </c>
      <c r="N802" s="113" t="str">
        <f>IF(AND($B557&gt;=1,$B557&lt;4,$F557&gt;=100),$J557,"")</f>
        <v/>
      </c>
      <c r="O802" s="201"/>
      <c r="P802" s="4"/>
      <c r="R802" s="2"/>
      <c r="S802"/>
      <c r="T802" s="99"/>
      <c r="U802"/>
    </row>
    <row r="803" spans="1:21" ht="10.15" hidden="1" customHeight="1">
      <c r="A803" s="1"/>
      <c r="G803" s="197">
        <v>112</v>
      </c>
      <c r="H803" s="200"/>
      <c r="I803" s="113" t="str">
        <f>IF(AND($B562&gt;=4,$B562&lt;9,$F562&lt;100),$J562,"")</f>
        <v/>
      </c>
      <c r="J803" s="113" t="str">
        <f>IF(AND($B562&gt;=4,$B562&lt;9,$F562&gt;=100),$J562,"")</f>
        <v/>
      </c>
      <c r="K803" s="113" t="str">
        <f>IF(AND($B562&gt;=9,$B562&lt;13,$F562&lt;100),$J562,"")</f>
        <v/>
      </c>
      <c r="L803" s="113" t="str">
        <f>IF(AND($B562&gt;=9,$B562&lt;13,$F562&gt;=100),$J562,"")</f>
        <v/>
      </c>
      <c r="M803" s="113" t="str">
        <f>IF(AND($B562&gt;=1,$B562&lt;4,$F562&lt;100),$J562,"")</f>
        <v/>
      </c>
      <c r="N803" s="113" t="str">
        <f>IF(AND($B562&gt;=1,$B562&lt;4,$F562&gt;=100),$J562,"")</f>
        <v/>
      </c>
      <c r="O803" s="201"/>
      <c r="P803" s="4"/>
      <c r="R803" s="2"/>
      <c r="S803"/>
      <c r="T803" s="99"/>
      <c r="U803"/>
    </row>
    <row r="804" spans="1:21" ht="10.15" hidden="1" customHeight="1">
      <c r="A804" s="1"/>
      <c r="G804" s="197">
        <v>113</v>
      </c>
      <c r="H804" s="200"/>
      <c r="I804" s="113" t="str">
        <f>IF(AND($B567&gt;=4,$B567&lt;9,$F567&lt;100),$J567,"")</f>
        <v/>
      </c>
      <c r="J804" s="113" t="str">
        <f>IF(AND($B567&gt;=4,$B567&lt;9,$F567&gt;=100),$J567,"")</f>
        <v/>
      </c>
      <c r="K804" s="113" t="str">
        <f>IF(AND($B567&gt;=9,$B567&lt;13,$F567&lt;100),$J567,"")</f>
        <v/>
      </c>
      <c r="L804" s="113" t="str">
        <f>IF(AND($B567&gt;=9,$B567&lt;13,$F567&gt;=100),$J567,"")</f>
        <v/>
      </c>
      <c r="M804" s="113" t="str">
        <f>IF(AND($B567&gt;=1,$B567&lt;4,$F567&lt;100),$J567,"")</f>
        <v/>
      </c>
      <c r="N804" s="113" t="str">
        <f>IF(AND($B567&gt;=1,$B567&lt;4,$F567&gt;=100),$J567,"")</f>
        <v/>
      </c>
      <c r="O804" s="201"/>
      <c r="P804" s="4"/>
      <c r="R804" s="2"/>
      <c r="S804"/>
      <c r="T804" s="99"/>
      <c r="U804"/>
    </row>
    <row r="805" spans="1:21" ht="10.15" hidden="1" customHeight="1">
      <c r="A805" s="1"/>
      <c r="G805" s="197">
        <v>114</v>
      </c>
      <c r="H805" s="200"/>
      <c r="I805" s="113" t="str">
        <f>IF(AND($B572&gt;=4,$B572&lt;9,$F572&lt;100),$J572,"")</f>
        <v/>
      </c>
      <c r="J805" s="113" t="str">
        <f>IF(AND($B572&gt;=4,$B572&lt;9,$F572&gt;=100),$J572,"")</f>
        <v/>
      </c>
      <c r="K805" s="113" t="str">
        <f>IF(AND($B572&gt;=9,$B572&lt;13,$F572&lt;100),$J572,"")</f>
        <v/>
      </c>
      <c r="L805" s="113" t="str">
        <f>IF(AND($B572&gt;=9,$B572&lt;13,$F572&gt;=100),$J572,"")</f>
        <v/>
      </c>
      <c r="M805" s="113" t="str">
        <f>IF(AND($B572&gt;=1,$B572&lt;4,$F572&lt;100),$J572,"")</f>
        <v/>
      </c>
      <c r="N805" s="113" t="str">
        <f>IF(AND($B572&gt;=1,$B572&lt;4,$F572&gt;=100),$J572,"")</f>
        <v/>
      </c>
      <c r="O805" s="201"/>
      <c r="P805" s="4"/>
      <c r="R805" s="2"/>
      <c r="S805"/>
      <c r="T805" s="99"/>
      <c r="U805"/>
    </row>
    <row r="806" spans="1:21" ht="10.15" hidden="1" customHeight="1">
      <c r="A806" s="1"/>
      <c r="G806" s="197">
        <v>115</v>
      </c>
      <c r="H806" s="200"/>
      <c r="I806" s="113" t="str">
        <f>IF(AND($B577&gt;=4,$B577&lt;9,$F577&lt;100),$J577,"")</f>
        <v/>
      </c>
      <c r="J806" s="113" t="str">
        <f>IF(AND($B577&gt;=4,$B577&lt;9,$F577&gt;=100),$J577,"")</f>
        <v/>
      </c>
      <c r="K806" s="113" t="str">
        <f>IF(AND($B577&gt;=9,$B577&lt;13,$F577&lt;100),$J577,"")</f>
        <v/>
      </c>
      <c r="L806" s="113" t="str">
        <f>IF(AND($B577&gt;=9,$B577&lt;13,$F577&gt;=100),$J577,"")</f>
        <v/>
      </c>
      <c r="M806" s="113" t="str">
        <f>IF(AND($B577&gt;=1,$B577&lt;4,$F577&lt;100),$J577,"")</f>
        <v/>
      </c>
      <c r="N806" s="113" t="str">
        <f>IF(AND($B577&gt;=1,$B577&lt;4,$F577&gt;=100),$J577,"")</f>
        <v/>
      </c>
      <c r="O806" s="201"/>
      <c r="P806" s="4"/>
      <c r="R806" s="2"/>
      <c r="S806"/>
      <c r="T806" s="99"/>
      <c r="U806"/>
    </row>
    <row r="807" spans="1:21" ht="10.15" hidden="1" customHeight="1">
      <c r="A807" s="1"/>
      <c r="G807" s="197">
        <v>116</v>
      </c>
      <c r="H807" s="200"/>
      <c r="I807" s="113" t="str">
        <f>IF(AND($B582&gt;=4,$B582&lt;9,$F582&lt;100),$J582,"")</f>
        <v/>
      </c>
      <c r="J807" s="113" t="str">
        <f>IF(AND($B582&gt;=4,$B582&lt;9,$F582&gt;=100),$J582,"")</f>
        <v/>
      </c>
      <c r="K807" s="113" t="str">
        <f>IF(AND($B582&gt;=9,$B582&lt;13,$F582&lt;100),$J582,"")</f>
        <v/>
      </c>
      <c r="L807" s="113" t="str">
        <f>IF(AND($B582&gt;=9,$B582&lt;13,$F582&gt;=100),$J582,"")</f>
        <v/>
      </c>
      <c r="M807" s="113" t="str">
        <f>IF(AND($B582&gt;=1,$B582&lt;4,$F582&lt;100),$J582,"")</f>
        <v/>
      </c>
      <c r="N807" s="113" t="str">
        <f t="shared" ref="N807" si="1">IF(AND($B462&gt;=1,$B462&lt;4,$F462&gt;=100),$J462,"")</f>
        <v/>
      </c>
      <c r="O807" s="201"/>
      <c r="P807" s="4"/>
      <c r="R807" s="2"/>
      <c r="S807"/>
      <c r="T807" s="99"/>
      <c r="U807"/>
    </row>
    <row r="808" spans="1:21" ht="10.15" hidden="1" customHeight="1">
      <c r="A808" s="1"/>
      <c r="G808" s="197">
        <v>117</v>
      </c>
      <c r="H808" s="200"/>
      <c r="I808" s="113" t="str">
        <f>IF(AND($B587&gt;=4,$B587&lt;9,$F587&lt;100),$J587,"")</f>
        <v/>
      </c>
      <c r="J808" s="113" t="str">
        <f>IF(AND($B587&gt;=4,$B587&lt;9,$F587&gt;=100),$J587,"")</f>
        <v/>
      </c>
      <c r="K808" s="113" t="str">
        <f>IF(AND($B587&gt;=9,$B587&lt;13,$F587&lt;100),$J587,"")</f>
        <v/>
      </c>
      <c r="L808" s="113" t="str">
        <f>IF(AND($B587&gt;=9,$B587&lt;13,$F587&gt;=100),$J587,"")</f>
        <v/>
      </c>
      <c r="M808" s="113" t="str">
        <f>IF(AND($B587&gt;=1,$B587&lt;4,$F587&lt;100),$J587,"")</f>
        <v/>
      </c>
      <c r="N808" s="113" t="str">
        <f>IF(AND($B587&gt;=1,$B587&lt;4,$F587&gt;=100),$J587,"")</f>
        <v/>
      </c>
      <c r="O808" s="201"/>
      <c r="P808" s="4"/>
      <c r="R808" s="2"/>
      <c r="S808"/>
      <c r="T808" s="99"/>
      <c r="U808"/>
    </row>
    <row r="809" spans="1:21" ht="10.15" hidden="1" customHeight="1">
      <c r="A809" s="1"/>
      <c r="G809" s="197">
        <v>118</v>
      </c>
      <c r="H809" s="200"/>
      <c r="I809" s="113" t="str">
        <f>IF(AND($B592&gt;=4,$B592&lt;9,$F592&lt;100),$J592,"")</f>
        <v/>
      </c>
      <c r="J809" s="113" t="str">
        <f>IF(AND($B592&gt;=4,$B592&lt;9,$F592&gt;=100),$J592,"")</f>
        <v/>
      </c>
      <c r="K809" s="113" t="str">
        <f>IF(AND($B592&gt;=9,$B592&lt;13,$F592&lt;100),$J592,"")</f>
        <v/>
      </c>
      <c r="L809" s="113" t="str">
        <f>IF(AND($B592&gt;=9,$B592&lt;13,$F592&gt;=100),$J592,"")</f>
        <v/>
      </c>
      <c r="M809" s="113" t="str">
        <f>IF(AND($B592&gt;=1,$B592&lt;4,$F592&lt;100),$J592,"")</f>
        <v/>
      </c>
      <c r="N809" s="113" t="str">
        <f>IF(AND($B592&gt;=1,$B592&lt;4,$F592&gt;=100),$J592,"")</f>
        <v/>
      </c>
      <c r="O809" s="201"/>
      <c r="P809" s="4"/>
      <c r="R809" s="2"/>
      <c r="S809"/>
      <c r="T809" s="99"/>
      <c r="U809"/>
    </row>
    <row r="810" spans="1:21" ht="10.15" hidden="1" customHeight="1">
      <c r="A810" s="1"/>
      <c r="G810" s="197">
        <v>119</v>
      </c>
      <c r="H810" s="200"/>
      <c r="I810" s="113" t="str">
        <f>IF(AND($B597&gt;=4,$B597&lt;9,$F597&lt;100),$J597,"")</f>
        <v/>
      </c>
      <c r="J810" s="113" t="str">
        <f>IF(AND($B597&gt;=4,$B597&lt;9,$F597&gt;=100),$J597,"")</f>
        <v/>
      </c>
      <c r="K810" s="113" t="str">
        <f>IF(AND($B597&gt;=9,$B597&lt;13,$F597&lt;100),$J597,"")</f>
        <v/>
      </c>
      <c r="L810" s="113" t="str">
        <f>IF(AND($B597&gt;=9,$B597&lt;13,$F597&gt;=100),$J597,"")</f>
        <v/>
      </c>
      <c r="M810" s="113" t="str">
        <f>IF(AND($B597&gt;=1,$B597&lt;4,$F597&lt;100),$J597,"")</f>
        <v/>
      </c>
      <c r="N810" s="113" t="str">
        <f>IF(AND($B597&gt;=1,$B597&lt;4,$F597&gt;=100),$J597,"")</f>
        <v/>
      </c>
      <c r="O810" s="201"/>
      <c r="P810" s="4"/>
      <c r="R810" s="2"/>
      <c r="S810"/>
      <c r="T810" s="99"/>
      <c r="U810"/>
    </row>
    <row r="811" spans="1:21" ht="10.15" hidden="1" customHeight="1">
      <c r="A811" s="1"/>
      <c r="G811" s="197">
        <v>120</v>
      </c>
      <c r="H811" s="200"/>
      <c r="I811" s="113" t="str">
        <f>IF(AND($B602&gt;=4,$B602&lt;9,$F602&lt;100),$J602,"")</f>
        <v/>
      </c>
      <c r="J811" s="113" t="str">
        <f>IF(AND($B602&gt;=4,$B602&lt;9,$F602&gt;=100),$J602,"")</f>
        <v/>
      </c>
      <c r="K811" s="113" t="str">
        <f>IF(AND($B602&gt;=9,$B602&lt;13,$F602&lt;100),$J602,"")</f>
        <v/>
      </c>
      <c r="L811" s="113" t="str">
        <f>IF(AND($B602&gt;=9,$B602&lt;13,$F602&gt;=100),$J602,"")</f>
        <v/>
      </c>
      <c r="M811" s="113" t="str">
        <f>IF(AND($B602&gt;=1,$B602&lt;4,$F602&lt;100),$J602,"")</f>
        <v/>
      </c>
      <c r="N811" s="113" t="str">
        <f>IF(AND($B602&gt;=1,$B602&lt;4,$F602&gt;=100),$J602,"")</f>
        <v/>
      </c>
      <c r="O811" s="201"/>
      <c r="P811" s="4"/>
      <c r="R811" s="2"/>
      <c r="S811"/>
      <c r="T811" s="99"/>
      <c r="U811"/>
    </row>
    <row r="812" spans="1:21" ht="10.15" hidden="1" customHeight="1">
      <c r="A812" s="1"/>
      <c r="G812" s="197">
        <v>121</v>
      </c>
      <c r="H812" s="200"/>
      <c r="I812" s="113" t="str">
        <f>IF(AND($B607&gt;=4,$B607&lt;9,$F607&lt;100),$J607,"")</f>
        <v/>
      </c>
      <c r="J812" s="113" t="str">
        <f>IF(AND($B607&gt;=4,$B607&lt;9,$F607&gt;=100),$J607,"")</f>
        <v/>
      </c>
      <c r="K812" s="113" t="str">
        <f>IF(AND($B607&gt;=9,$B607&lt;13,$F607&lt;100),$J607,"")</f>
        <v/>
      </c>
      <c r="L812" s="113" t="str">
        <f>IF(AND($B607&gt;=9,$B607&lt;13,$F607&gt;=100),$J607,"")</f>
        <v/>
      </c>
      <c r="M812" s="113" t="str">
        <f>IF(AND($B607&gt;=1,$B607&lt;4,$F607&lt;100),$J607,"")</f>
        <v/>
      </c>
      <c r="N812" s="113" t="str">
        <f>IF(AND($B607&gt;=1,$B607&lt;4,$F607&gt;=100),$J607,"")</f>
        <v/>
      </c>
      <c r="O812" s="201"/>
      <c r="P812" s="4"/>
      <c r="R812" s="2"/>
      <c r="S812"/>
      <c r="T812" s="99"/>
      <c r="U812"/>
    </row>
    <row r="813" spans="1:21" ht="10.15" hidden="1" customHeight="1">
      <c r="A813" s="1"/>
      <c r="G813" s="197">
        <v>122</v>
      </c>
      <c r="H813" s="200"/>
      <c r="I813" s="113" t="str">
        <f>IF(AND($B612&gt;=4,$B612&lt;9,$F612&lt;100),$J612,"")</f>
        <v/>
      </c>
      <c r="J813" s="113" t="str">
        <f>IF(AND($B612&gt;=4,$B612&lt;9,$F612&gt;=100),$J612,"")</f>
        <v/>
      </c>
      <c r="K813" s="113" t="str">
        <f>IF(AND($B612&gt;=9,$B612&lt;13,$F612&lt;100),$J612,"")</f>
        <v/>
      </c>
      <c r="L813" s="113" t="str">
        <f>IF(AND($B612&gt;=9,$B612&lt;13,$F612&gt;=100),$J612,"")</f>
        <v/>
      </c>
      <c r="M813" s="113" t="str">
        <f>IF(AND($B612&gt;=1,$B612&lt;4,$F612&lt;100),$J612,"")</f>
        <v/>
      </c>
      <c r="N813" s="113" t="str">
        <f>IF(AND($B612&gt;=1,$B612&lt;4,$F612&gt;=100),$J612,"")</f>
        <v/>
      </c>
      <c r="O813" s="201"/>
      <c r="P813" s="4"/>
      <c r="R813" s="2"/>
      <c r="S813"/>
      <c r="T813" s="99"/>
      <c r="U813"/>
    </row>
    <row r="814" spans="1:21" ht="10.15" hidden="1" customHeight="1">
      <c r="A814" s="1"/>
      <c r="G814" s="197">
        <v>123</v>
      </c>
      <c r="H814" s="200"/>
      <c r="I814" s="113" t="str">
        <f>IF(AND($B617&gt;=4,$B617&lt;9,$F617&lt;100),$J617,"")</f>
        <v/>
      </c>
      <c r="J814" s="113" t="str">
        <f>IF(AND($B617&gt;=4,$B617&lt;9,$F617&gt;=100),$J617,"")</f>
        <v/>
      </c>
      <c r="K814" s="113" t="str">
        <f>IF(AND($B617&gt;=9,$B617&lt;13,$F617&lt;100),$J617,"")</f>
        <v/>
      </c>
      <c r="L814" s="113" t="str">
        <f>IF(AND($B617&gt;=9,$B617&lt;13,$F617&gt;=100),$J617,"")</f>
        <v/>
      </c>
      <c r="M814" s="113" t="str">
        <f>IF(AND($B617&gt;=1,$B617&lt;4,$F617&lt;100),$J617,"")</f>
        <v/>
      </c>
      <c r="N814" s="113" t="str">
        <f>IF(AND($B617&gt;=1,$B617&lt;4,$F617&gt;=100),$J617,"")</f>
        <v/>
      </c>
      <c r="O814" s="201"/>
      <c r="P814" s="4"/>
      <c r="R814" s="2"/>
      <c r="S814"/>
      <c r="T814" s="99"/>
      <c r="U814"/>
    </row>
    <row r="815" spans="1:21" ht="10.15" hidden="1" customHeight="1">
      <c r="A815" s="1"/>
      <c r="G815" s="197">
        <v>124</v>
      </c>
      <c r="H815" s="200"/>
      <c r="I815" s="113" t="str">
        <f>IF(AND($B622&gt;=4,$B622&lt;9,$F622&lt;100),$J622,"")</f>
        <v/>
      </c>
      <c r="J815" s="113" t="str">
        <f>IF(AND($B622&gt;=4,$B622&lt;9,$F622&gt;=100),$J622,"")</f>
        <v/>
      </c>
      <c r="K815" s="113" t="str">
        <f>IF(AND($B622&gt;=9,$B622&lt;13,$F622&lt;100),$J622,"")</f>
        <v/>
      </c>
      <c r="L815" s="113" t="str">
        <f>IF(AND($B622&gt;=9,$B622&lt;13,$F622&gt;=100),$J622,"")</f>
        <v/>
      </c>
      <c r="M815" s="113" t="str">
        <f>IF(AND($B622&gt;=1,$B622&lt;4,$F622&lt;100),$J622,"")</f>
        <v/>
      </c>
      <c r="N815" s="113" t="str">
        <f>IF(AND($B622&gt;=1,$B622&lt;4,$F622&gt;=100),$J622,"")</f>
        <v/>
      </c>
      <c r="O815" s="201"/>
      <c r="P815" s="4"/>
      <c r="R815" s="2"/>
      <c r="S815"/>
      <c r="T815" s="99"/>
      <c r="U815"/>
    </row>
    <row r="816" spans="1:21" ht="10.15" hidden="1" customHeight="1">
      <c r="A816" s="1"/>
      <c r="G816" s="197">
        <v>125</v>
      </c>
      <c r="H816" s="200"/>
      <c r="I816" s="113" t="str">
        <f>IF(AND($B627&gt;=4,$B627&lt;9,$F627&lt;100),$J627,"")</f>
        <v/>
      </c>
      <c r="J816" s="113" t="str">
        <f>IF(AND($B627&gt;=4,$B627&lt;9,$F627&gt;=100),$J627,"")</f>
        <v/>
      </c>
      <c r="K816" s="113" t="str">
        <f>IF(AND($B627&gt;=9,$B627&lt;13,$F627&lt;100),$J627,"")</f>
        <v/>
      </c>
      <c r="L816" s="113" t="str">
        <f>IF(AND($B627&gt;=9,$B627&lt;13,$F627&gt;=100),$J627,"")</f>
        <v/>
      </c>
      <c r="M816" s="113" t="str">
        <f>IF(AND($B627&gt;=1,$B627&lt;4,$F627&lt;100),$J627,"")</f>
        <v/>
      </c>
      <c r="N816" s="113" t="str">
        <f>IF(AND($B627&gt;=1,$B627&lt;4,$F627&gt;=100),$J627,"")</f>
        <v/>
      </c>
      <c r="O816" s="201"/>
      <c r="P816" s="4"/>
      <c r="R816" s="2"/>
      <c r="S816"/>
      <c r="T816" s="99"/>
      <c r="U816"/>
    </row>
    <row r="817" spans="1:21" ht="10.15" hidden="1" customHeight="1">
      <c r="A817" s="1"/>
      <c r="G817" s="197">
        <v>126</v>
      </c>
      <c r="H817" s="200"/>
      <c r="I817" s="113" t="str">
        <f>IF(AND($B632&gt;=4,$B632&lt;9,$F632&lt;100),$J632,"")</f>
        <v/>
      </c>
      <c r="J817" s="113" t="str">
        <f>IF(AND($B632&gt;=4,$B632&lt;9,$F632&gt;=100),$J632,"")</f>
        <v/>
      </c>
      <c r="K817" s="113" t="str">
        <f>IF(AND($B632&gt;=9,$B632&lt;13,$F632&lt;100),$J632,"")</f>
        <v/>
      </c>
      <c r="L817" s="113" t="str">
        <f>IF(AND($B632&gt;=9,$B632&lt;13,$F632&gt;=100),$J632,"")</f>
        <v/>
      </c>
      <c r="M817" s="113" t="str">
        <f>IF(AND($B632&gt;=1,$B632&lt;4,$F632&lt;100),$J632,"")</f>
        <v/>
      </c>
      <c r="N817" s="113" t="str">
        <f>IF(AND($B632&gt;=1,$B632&lt;4,$F632&gt;=100),$J632,"")</f>
        <v/>
      </c>
      <c r="O817" s="201"/>
      <c r="P817" s="4"/>
      <c r="R817" s="2"/>
      <c r="S817"/>
      <c r="T817" s="99"/>
      <c r="U817"/>
    </row>
    <row r="818" spans="1:21" ht="10.15" hidden="1" customHeight="1">
      <c r="A818" s="1"/>
      <c r="G818" s="197">
        <v>127</v>
      </c>
      <c r="H818" s="200"/>
      <c r="I818" s="113" t="str">
        <f>IF(AND($B637&gt;=4,$B637&lt;9,$F637&lt;100),$J637,"")</f>
        <v/>
      </c>
      <c r="J818" s="113" t="str">
        <f>IF(AND($B637&gt;=4,$B637&lt;9,$F637&gt;=100),$J637,"")</f>
        <v/>
      </c>
      <c r="K818" s="113" t="str">
        <f>IF(AND($B637&gt;=9,$B637&lt;13,$F637&lt;100),$J637,"")</f>
        <v/>
      </c>
      <c r="L818" s="113" t="str">
        <f>IF(AND($B637&gt;=9,$B637&lt;13,$F637&gt;=100),$J637,"")</f>
        <v/>
      </c>
      <c r="M818" s="113" t="str">
        <f>IF(AND($B637&gt;=1,$B637&lt;4,$F637&lt;100),$J637,"")</f>
        <v/>
      </c>
      <c r="N818" s="113" t="str">
        <f>IF(AND($B637&gt;=1,$B637&lt;4,$F637&gt;=100),$J637,"")</f>
        <v/>
      </c>
      <c r="O818" s="201"/>
      <c r="P818" s="4"/>
      <c r="R818" s="2"/>
      <c r="S818"/>
      <c r="T818" s="99"/>
      <c r="U818"/>
    </row>
    <row r="819" spans="1:21" ht="10.15" hidden="1" customHeight="1">
      <c r="A819" s="1"/>
      <c r="G819" s="197">
        <v>128</v>
      </c>
      <c r="H819" s="200"/>
      <c r="I819" s="113" t="str">
        <f>IF(AND($B642&gt;=4,$B642&lt;9,$F642&lt;100),$J642,"")</f>
        <v/>
      </c>
      <c r="J819" s="113" t="str">
        <f>IF(AND($B642&gt;=4,$B642&lt;9,$F642&gt;=100),$J642,"")</f>
        <v/>
      </c>
      <c r="K819" s="113" t="str">
        <f>IF(AND($B642&gt;=9,$B642&lt;13,$F642&lt;100),$J642,"")</f>
        <v/>
      </c>
      <c r="L819" s="113" t="str">
        <f>IF(AND($B642&gt;=9,$B642&lt;13,$F642&gt;=100),$J642,"")</f>
        <v/>
      </c>
      <c r="M819" s="113" t="str">
        <f>IF(AND($B642&gt;=1,$B642&lt;4,$F642&lt;100),$J642,"")</f>
        <v/>
      </c>
      <c r="N819" s="113" t="str">
        <f>IF(AND($B642&gt;=1,$B642&lt;4,$F642&gt;=100),$J642,"")</f>
        <v/>
      </c>
      <c r="O819" s="201"/>
      <c r="P819" s="4"/>
      <c r="R819" s="2"/>
      <c r="S819"/>
      <c r="T819" s="99"/>
      <c r="U819"/>
    </row>
    <row r="820" spans="1:21" ht="10.15" hidden="1" customHeight="1">
      <c r="A820" s="1"/>
      <c r="G820" s="197">
        <v>129</v>
      </c>
      <c r="H820" s="200"/>
      <c r="I820" s="113" t="str">
        <f>IF(AND($B647&gt;=4,$B647&lt;9,$F647&lt;100),$J647,"")</f>
        <v/>
      </c>
      <c r="J820" s="113" t="str">
        <f>IF(AND($B647&gt;=4,$B647&lt;9,$F647&gt;=100),$J647,"")</f>
        <v/>
      </c>
      <c r="K820" s="113" t="str">
        <f>IF(AND($B647&gt;=9,$B647&lt;13,$F647&lt;100),$J647,"")</f>
        <v/>
      </c>
      <c r="L820" s="113" t="str">
        <f>IF(AND($B647&gt;=9,$B647&lt;13,$F647&gt;=100),$J647,"")</f>
        <v/>
      </c>
      <c r="M820" s="113" t="str">
        <f>IF(AND($B647&gt;=1,$B647&lt;4,$F647&lt;100),$J647,"")</f>
        <v/>
      </c>
      <c r="N820" s="113" t="str">
        <f>IF(AND($B647&gt;=1,$B647&lt;4,$F647&gt;=100),$J647,"")</f>
        <v/>
      </c>
      <c r="O820" s="201"/>
      <c r="P820" s="4"/>
      <c r="R820" s="2"/>
      <c r="S820"/>
      <c r="T820" s="99"/>
      <c r="U820"/>
    </row>
    <row r="821" spans="1:21" ht="10.15" hidden="1" customHeight="1">
      <c r="A821" s="1"/>
      <c r="G821" s="197">
        <v>130</v>
      </c>
      <c r="H821" s="200"/>
      <c r="I821" s="113" t="str">
        <f>IF(AND($B652&gt;=4,$B652&lt;9,$F652&lt;100),$J652,"")</f>
        <v/>
      </c>
      <c r="J821" s="113" t="str">
        <f>IF(AND($B652&gt;=4,$B652&lt;9,$F652&gt;=100),$J652,"")</f>
        <v/>
      </c>
      <c r="K821" s="113" t="str">
        <f>IF(AND($B652&gt;=9,$B652&lt;13,$F652&lt;100),$J652,"")</f>
        <v/>
      </c>
      <c r="L821" s="113" t="str">
        <f>IF(AND($B652&gt;=9,$B652&lt;13,$F652&gt;=100),$J652,"")</f>
        <v/>
      </c>
      <c r="M821" s="113" t="str">
        <f>IF(AND($B652&gt;=1,$B652&lt;4,$F652&lt;100),$J652,"")</f>
        <v/>
      </c>
      <c r="N821" s="113" t="str">
        <f>IF(AND($B652&gt;=1,$B652&lt;4,$F652&gt;=100),$J652,"")</f>
        <v/>
      </c>
      <c r="O821" s="201"/>
      <c r="P821" s="4"/>
      <c r="R821" s="2"/>
      <c r="S821"/>
      <c r="T821" s="99"/>
      <c r="U821"/>
    </row>
    <row r="822" spans="1:21" ht="10.15" hidden="1" customHeight="1">
      <c r="A822" s="1"/>
      <c r="G822" s="197">
        <v>131</v>
      </c>
      <c r="H822" s="200"/>
      <c r="I822" s="113" t="str">
        <f>IF(AND($B657&gt;=4,$B657&lt;9,$F657&lt;100),$J657,"")</f>
        <v/>
      </c>
      <c r="J822" s="113" t="str">
        <f>IF(AND($B657&gt;=4,$B657&lt;9,$F657&gt;=100),$J657,"")</f>
        <v/>
      </c>
      <c r="K822" s="113" t="str">
        <f>IF(AND($B657&gt;=9,$B657&lt;13,$F657&lt;100),$J657,"")</f>
        <v/>
      </c>
      <c r="L822" s="113" t="str">
        <f>IF(AND($B657&gt;=9,$B657&lt;13,$F657&gt;=100),$J657,"")</f>
        <v/>
      </c>
      <c r="M822" s="113" t="str">
        <f>IF(AND($B657&gt;=1,$B657&lt;4,$F657&lt;100),$J657,"")</f>
        <v/>
      </c>
      <c r="N822" s="113" t="str">
        <f>IF(AND($B657&gt;=1,$B657&lt;4,$F657&gt;=100),$J657,"")</f>
        <v/>
      </c>
      <c r="O822" s="201"/>
      <c r="P822" s="4"/>
      <c r="R822" s="2"/>
      <c r="S822"/>
      <c r="T822" s="99"/>
      <c r="U822"/>
    </row>
    <row r="823" spans="1:21" ht="10.15" hidden="1" customHeight="1">
      <c r="A823" s="1"/>
      <c r="G823" s="197">
        <v>132</v>
      </c>
      <c r="I823" s="202" t="str">
        <f>IF(AND($B662&gt;=4,$B662&lt;9,$F662&lt;100),$J662,"")</f>
        <v/>
      </c>
      <c r="J823" s="202" t="str">
        <f>IF(AND($B662&gt;=4,$B662&lt;9,$F662&gt;=100),$J662,"")</f>
        <v/>
      </c>
      <c r="K823" s="202" t="str">
        <f>IF(AND($B662&gt;=9,$B662&lt;13,$F662&lt;100),$J662,"")</f>
        <v/>
      </c>
      <c r="L823" s="202" t="str">
        <f>IF(AND($B662&gt;=9,$B662&lt;13,$F662&gt;=100),$J662,"")</f>
        <v/>
      </c>
      <c r="M823" s="202" t="str">
        <f>IF(AND($B662&gt;=1,$B662&lt;4,$F662&lt;100),$J662,"")</f>
        <v/>
      </c>
      <c r="N823" s="202" t="str">
        <f>IF(AND($B662&gt;=1,$B662&lt;4,$F662&gt;=100),$J662,"")</f>
        <v/>
      </c>
      <c r="P823" s="4"/>
      <c r="R823" s="2"/>
      <c r="S823"/>
      <c r="T823" s="99"/>
      <c r="U823"/>
    </row>
    <row r="824" spans="1:21" ht="10.15" hidden="1" customHeight="1">
      <c r="A824" s="1"/>
      <c r="G824" s="197">
        <v>133</v>
      </c>
      <c r="I824" s="113" t="str">
        <f>IF(AND($B667&gt;=4,$B667&lt;9,$F667&lt;100),$J667,"")</f>
        <v/>
      </c>
      <c r="J824" s="113" t="str">
        <f>IF(AND($B667&gt;=4,$B667&lt;9,$F667&gt;=100),$J667,"")</f>
        <v/>
      </c>
      <c r="K824" s="113" t="str">
        <f>IF(AND($B667&gt;=9,$B667&lt;13,$F667&lt;100),$J667,"")</f>
        <v/>
      </c>
      <c r="L824" s="113" t="str">
        <f>IF(AND($B667&gt;=9,$B667&lt;13,$F667&gt;=100),$J667,"")</f>
        <v/>
      </c>
      <c r="M824" s="113" t="str">
        <f>IF(AND($B667&gt;=1,$B667&lt;4,$F667&lt;100),$J667,"")</f>
        <v/>
      </c>
      <c r="N824" s="113" t="str">
        <f>IF(AND($B667&gt;=1,$B667&lt;4,$F667&gt;=100),$J667,"")</f>
        <v/>
      </c>
      <c r="P824" s="4"/>
      <c r="R824" s="2"/>
      <c r="S824"/>
      <c r="T824" s="99"/>
      <c r="U824"/>
    </row>
    <row r="825" spans="1:21" ht="10.15" hidden="1" customHeight="1">
      <c r="A825" s="1"/>
      <c r="G825" s="197">
        <v>134</v>
      </c>
      <c r="I825" s="113" t="str">
        <f>IF(AND($B672&gt;=4,$B672&lt;9,$F672&lt;100),$J672,"")</f>
        <v/>
      </c>
      <c r="J825" s="113" t="str">
        <f>IF(AND($B672&gt;=4,$B672&lt;9,$F672&gt;=100),$J672,"")</f>
        <v/>
      </c>
      <c r="K825" s="113" t="str">
        <f>IF(AND($B672&gt;=9,$B672&lt;13,$F672&lt;100),$J672,"")</f>
        <v/>
      </c>
      <c r="L825" s="113" t="str">
        <f>IF(AND($B672&gt;=9,$B672&lt;13,$F672&gt;=100),$J672,"")</f>
        <v/>
      </c>
      <c r="M825" s="113" t="str">
        <f>IF(AND($B672&gt;=1,$B672&lt;4,$F672&lt;100),$J672,"")</f>
        <v/>
      </c>
      <c r="N825" s="113" t="str">
        <f>IF(AND($B672&gt;=1,$B672&lt;4,$F672&gt;=100),$J672,"")</f>
        <v/>
      </c>
      <c r="P825" s="4"/>
      <c r="R825" s="2"/>
      <c r="S825"/>
      <c r="T825" s="99"/>
      <c r="U825"/>
    </row>
    <row r="826" spans="1:21" ht="10.15" hidden="1" customHeight="1">
      <c r="A826" s="1"/>
      <c r="G826" s="197">
        <v>135</v>
      </c>
      <c r="I826" s="113" t="str">
        <f>IF(AND($B677&gt;=4,$B677&lt;9,$F677&lt;100),$J677,"")</f>
        <v/>
      </c>
      <c r="J826" s="113" t="str">
        <f>IF(AND($B677&gt;=4,$B677&lt;9,$F677&gt;=100),$J677,"")</f>
        <v/>
      </c>
      <c r="K826" s="113" t="str">
        <f>IF(AND($B677&gt;=9,$B677&lt;13,$F677&lt;100),$J677,"")</f>
        <v/>
      </c>
      <c r="L826" s="113" t="str">
        <f>IF(AND($B677&gt;=9,$B677&lt;13,$F677&gt;=100),$J677,"")</f>
        <v/>
      </c>
      <c r="M826" s="113" t="str">
        <f>IF(AND($B677&gt;=1,$B677&lt;4,$F677&lt;100),$J677,"")</f>
        <v/>
      </c>
      <c r="N826" s="113" t="str">
        <f>IF(AND($B677&gt;=1,$B677&lt;4,$F677&gt;=100),$J677,"")</f>
        <v/>
      </c>
      <c r="P826" s="4"/>
      <c r="R826" s="2"/>
      <c r="S826"/>
      <c r="T826" s="99"/>
      <c r="U826"/>
    </row>
    <row r="827" spans="1:21" ht="10.15" hidden="1" customHeight="1"/>
    <row r="828" spans="1:21" ht="10.15" hidden="1" customHeight="1">
      <c r="I828" s="111" t="s">
        <v>148</v>
      </c>
      <c r="J828" s="98" t="s">
        <v>3</v>
      </c>
      <c r="K828" s="90" t="s">
        <v>111</v>
      </c>
      <c r="L828" s="13" t="s">
        <v>113</v>
      </c>
      <c r="M828" s="17" t="s">
        <v>118</v>
      </c>
      <c r="N828" s="102" t="s">
        <v>2</v>
      </c>
      <c r="O828" s="112" t="s">
        <v>105</v>
      </c>
      <c r="P828" s="9"/>
    </row>
    <row r="829" spans="1:21" ht="10.15" hidden="1" customHeight="1">
      <c r="I829" s="108">
        <v>4</v>
      </c>
      <c r="J829" s="94" t="s">
        <v>6</v>
      </c>
      <c r="K829" s="91" t="s">
        <v>109</v>
      </c>
      <c r="L829" s="94" t="s">
        <v>167</v>
      </c>
      <c r="M829" s="97"/>
      <c r="N829" s="105" t="s">
        <v>4</v>
      </c>
      <c r="O829" s="110" t="s">
        <v>142</v>
      </c>
      <c r="P829" s="9"/>
    </row>
    <row r="830" spans="1:21" ht="10.15" hidden="1" customHeight="1">
      <c r="I830" s="108">
        <v>5</v>
      </c>
      <c r="J830" s="95" t="s">
        <v>13</v>
      </c>
      <c r="K830" s="92" t="s">
        <v>110</v>
      </c>
      <c r="L830" s="95" t="s">
        <v>139</v>
      </c>
      <c r="M830" s="106" t="s">
        <v>162</v>
      </c>
      <c r="N830" s="99" t="s">
        <v>126</v>
      </c>
      <c r="O830" s="110" t="s">
        <v>143</v>
      </c>
      <c r="P830" s="9"/>
    </row>
    <row r="831" spans="1:21" ht="10.15" hidden="1" customHeight="1">
      <c r="I831" s="108">
        <v>6</v>
      </c>
      <c r="J831" s="95" t="s">
        <v>15</v>
      </c>
      <c r="K831" s="95" t="s">
        <v>5</v>
      </c>
      <c r="L831" s="95" t="s">
        <v>140</v>
      </c>
      <c r="M831" s="11"/>
      <c r="N831" s="99" t="s">
        <v>127</v>
      </c>
      <c r="O831" s="110" t="s">
        <v>144</v>
      </c>
      <c r="P831" s="9"/>
    </row>
    <row r="832" spans="1:21" ht="10.15" hidden="1" customHeight="1">
      <c r="I832" s="108">
        <v>7</v>
      </c>
      <c r="J832" s="94" t="s">
        <v>16</v>
      </c>
      <c r="K832" s="95" t="s">
        <v>12</v>
      </c>
      <c r="L832" s="95" t="s">
        <v>114</v>
      </c>
      <c r="M832" s="9"/>
      <c r="N832" s="99" t="s">
        <v>127</v>
      </c>
      <c r="O832" s="110" t="s">
        <v>145</v>
      </c>
      <c r="P832" s="9"/>
    </row>
    <row r="833" spans="9:16" ht="10.15" hidden="1" customHeight="1">
      <c r="I833" s="108">
        <v>8</v>
      </c>
      <c r="J833" s="93" t="s">
        <v>17</v>
      </c>
      <c r="K833" s="119" t="s">
        <v>156</v>
      </c>
      <c r="L833" s="94" t="s">
        <v>119</v>
      </c>
      <c r="M833" s="9"/>
      <c r="N833" s="107" t="s">
        <v>123</v>
      </c>
      <c r="O833" s="110" t="s">
        <v>146</v>
      </c>
      <c r="P833" s="9"/>
    </row>
    <row r="834" spans="9:16" ht="10.15" hidden="1" customHeight="1">
      <c r="I834" s="108">
        <v>9</v>
      </c>
      <c r="J834" s="93" t="s">
        <v>18</v>
      </c>
      <c r="K834" s="119" t="s">
        <v>157</v>
      </c>
      <c r="L834" s="96" t="s">
        <v>116</v>
      </c>
      <c r="M834" s="9"/>
      <c r="N834" s="103" t="s">
        <v>124</v>
      </c>
      <c r="O834" s="110" t="s">
        <v>147</v>
      </c>
      <c r="P834" s="9"/>
    </row>
    <row r="835" spans="9:16" ht="10.15" hidden="1" customHeight="1">
      <c r="I835" s="108">
        <v>10</v>
      </c>
      <c r="J835" s="93" t="s">
        <v>19</v>
      </c>
      <c r="K835" s="119" t="s">
        <v>159</v>
      </c>
      <c r="L835" s="94" t="s">
        <v>115</v>
      </c>
      <c r="M835" s="9"/>
      <c r="N835" s="103" t="s">
        <v>125</v>
      </c>
      <c r="O835" s="9"/>
      <c r="P835" s="9"/>
    </row>
    <row r="836" spans="9:16" ht="10.15" hidden="1" customHeight="1">
      <c r="I836" s="108">
        <v>11</v>
      </c>
      <c r="J836" s="91" t="s">
        <v>20</v>
      </c>
      <c r="K836" s="95" t="s">
        <v>14</v>
      </c>
      <c r="L836" s="94" t="s">
        <v>117</v>
      </c>
      <c r="M836" s="9"/>
      <c r="N836" s="103" t="s">
        <v>120</v>
      </c>
      <c r="O836" s="9"/>
      <c r="P836" s="9"/>
    </row>
    <row r="837" spans="9:16" ht="10.15" hidden="1" customHeight="1">
      <c r="I837" s="108">
        <v>12</v>
      </c>
      <c r="J837" s="9"/>
      <c r="K837" s="9"/>
      <c r="L837" s="9"/>
      <c r="M837" s="9"/>
      <c r="N837" s="103" t="s">
        <v>121</v>
      </c>
      <c r="O837" s="9"/>
      <c r="P837" s="9"/>
    </row>
    <row r="838" spans="9:16" ht="10.15" hidden="1" customHeight="1">
      <c r="I838" s="109">
        <v>1</v>
      </c>
      <c r="J838" s="9"/>
      <c r="K838" s="22"/>
      <c r="L838" s="21"/>
      <c r="M838" s="9"/>
      <c r="N838" s="103" t="s">
        <v>122</v>
      </c>
      <c r="O838" s="9"/>
      <c r="P838" s="9"/>
    </row>
    <row r="839" spans="9:16" ht="10.15" hidden="1" customHeight="1">
      <c r="I839" s="109">
        <v>2</v>
      </c>
      <c r="J839" s="9"/>
      <c r="K839" s="22"/>
      <c r="L839" s="21"/>
      <c r="M839" s="9"/>
      <c r="N839" s="103" t="s">
        <v>21</v>
      </c>
      <c r="O839" s="9"/>
      <c r="P839" s="9"/>
    </row>
    <row r="840" spans="9:16" ht="10.15" hidden="1" customHeight="1">
      <c r="I840" s="109">
        <v>3</v>
      </c>
      <c r="J840" s="9"/>
      <c r="K840" s="18"/>
      <c r="L840" s="20"/>
      <c r="M840" s="9"/>
      <c r="N840" s="103" t="s">
        <v>112</v>
      </c>
      <c r="O840" s="9"/>
      <c r="P840" s="9"/>
    </row>
    <row r="841" spans="9:16" ht="10.15" hidden="1" customHeight="1">
      <c r="I841" s="6"/>
      <c r="J841" s="19"/>
      <c r="K841" s="18"/>
      <c r="L841" s="20"/>
      <c r="M841" s="9"/>
      <c r="N841" s="103" t="s">
        <v>128</v>
      </c>
      <c r="O841" s="9"/>
      <c r="P841" s="9"/>
    </row>
    <row r="842" spans="9:16" ht="10.15" hidden="1" customHeight="1">
      <c r="I842" s="6"/>
      <c r="J842" s="19"/>
      <c r="K842" s="18"/>
      <c r="L842" s="20"/>
      <c r="M842" s="9"/>
      <c r="N842" s="103" t="s">
        <v>129</v>
      </c>
      <c r="O842" s="9"/>
      <c r="P842" s="9"/>
    </row>
    <row r="843" spans="9:16" ht="10.15" hidden="1" customHeight="1">
      <c r="I843" s="6"/>
      <c r="J843" s="19"/>
      <c r="K843" s="18"/>
      <c r="L843" s="20"/>
      <c r="M843" s="9"/>
      <c r="N843" s="103" t="s">
        <v>130</v>
      </c>
      <c r="O843" s="9"/>
      <c r="P843" s="9"/>
    </row>
    <row r="844" spans="9:16" ht="10.15" hidden="1" customHeight="1">
      <c r="I844" s="6"/>
      <c r="J844" s="19"/>
      <c r="K844" s="18"/>
      <c r="L844" s="20"/>
      <c r="M844" s="9"/>
      <c r="N844" s="103" t="s">
        <v>131</v>
      </c>
      <c r="O844" s="9"/>
      <c r="P844" s="9"/>
    </row>
    <row r="845" spans="9:16" ht="10.15" hidden="1" customHeight="1">
      <c r="I845" s="6"/>
      <c r="J845" s="19"/>
      <c r="K845" s="18"/>
      <c r="L845" s="20"/>
      <c r="M845" s="9"/>
      <c r="N845" s="103" t="s">
        <v>132</v>
      </c>
      <c r="O845" s="9"/>
      <c r="P845" s="9"/>
    </row>
    <row r="846" spans="9:16" ht="10.15" hidden="1" customHeight="1">
      <c r="I846" s="6"/>
      <c r="J846" s="19"/>
      <c r="K846" s="18"/>
      <c r="L846" s="20"/>
      <c r="M846" s="9"/>
      <c r="N846" s="103" t="s">
        <v>133</v>
      </c>
      <c r="O846" s="9"/>
      <c r="P846" s="9"/>
    </row>
    <row r="847" spans="9:16" ht="10.15" hidden="1" customHeight="1">
      <c r="I847" s="6"/>
      <c r="J847" s="19"/>
      <c r="K847" s="18"/>
      <c r="L847" s="20"/>
      <c r="M847" s="9"/>
      <c r="N847" s="103" t="s">
        <v>134</v>
      </c>
      <c r="O847" s="9"/>
      <c r="P847" s="9"/>
    </row>
    <row r="848" spans="9:16" ht="10.15" hidden="1" customHeight="1">
      <c r="I848" s="6"/>
      <c r="J848" s="19"/>
      <c r="K848" s="18"/>
      <c r="L848" s="20"/>
      <c r="M848" s="9"/>
      <c r="N848" s="103" t="s">
        <v>135</v>
      </c>
      <c r="O848" s="9"/>
      <c r="P848" s="9"/>
    </row>
    <row r="849" spans="9:16" ht="10.15" hidden="1" customHeight="1">
      <c r="I849" s="6"/>
      <c r="J849" s="19"/>
      <c r="K849" s="18"/>
      <c r="L849" s="20"/>
      <c r="M849" s="9"/>
      <c r="N849" s="103" t="s">
        <v>136</v>
      </c>
      <c r="O849" s="9"/>
      <c r="P849" s="9"/>
    </row>
    <row r="850" spans="9:16" ht="10.15" hidden="1" customHeight="1">
      <c r="I850" s="6"/>
      <c r="J850" s="19"/>
      <c r="K850" s="18"/>
      <c r="L850" s="20"/>
      <c r="M850" s="9"/>
      <c r="N850" s="103" t="s">
        <v>137</v>
      </c>
      <c r="O850" s="9"/>
      <c r="P850" s="9"/>
    </row>
    <row r="851" spans="9:16" ht="10.15" hidden="1" customHeight="1">
      <c r="I851" s="6"/>
      <c r="J851" s="19"/>
      <c r="K851" s="18"/>
      <c r="L851" s="20"/>
      <c r="M851" s="9"/>
      <c r="N851" s="103" t="s">
        <v>138</v>
      </c>
      <c r="O851" s="9"/>
      <c r="P851" s="9"/>
    </row>
    <row r="852" spans="9:16" ht="10.15" hidden="1" customHeight="1">
      <c r="I852" s="6"/>
      <c r="J852" s="19"/>
      <c r="K852" s="18"/>
      <c r="L852" s="20"/>
      <c r="M852" s="9"/>
      <c r="N852" s="103" t="s">
        <v>22</v>
      </c>
      <c r="O852" s="9"/>
      <c r="P852" s="9"/>
    </row>
    <row r="853" spans="9:16" ht="10.15" customHeight="1">
      <c r="I853" s="9"/>
      <c r="J853" s="9"/>
      <c r="K853" s="9"/>
      <c r="L853" s="9"/>
      <c r="M853" s="9"/>
      <c r="N853" s="9"/>
      <c r="O853" s="9"/>
      <c r="P853" s="9"/>
    </row>
  </sheetData>
  <sheetProtection selectLockedCells="1"/>
  <mergeCells count="1378">
    <mergeCell ref="B402:B406"/>
    <mergeCell ref="C402:C406"/>
    <mergeCell ref="D402:D406"/>
    <mergeCell ref="E402:E406"/>
    <mergeCell ref="F402:F406"/>
    <mergeCell ref="G402:G406"/>
    <mergeCell ref="H402:H406"/>
    <mergeCell ref="J402:J406"/>
    <mergeCell ref="N392:N396"/>
    <mergeCell ref="A397:A401"/>
    <mergeCell ref="B397:B401"/>
    <mergeCell ref="C397:C401"/>
    <mergeCell ref="D397:D401"/>
    <mergeCell ref="E397:E401"/>
    <mergeCell ref="F397:F401"/>
    <mergeCell ref="G397:G401"/>
    <mergeCell ref="H397:H401"/>
    <mergeCell ref="J397:J401"/>
    <mergeCell ref="N397:N401"/>
    <mergeCell ref="A392:A396"/>
    <mergeCell ref="B392:B396"/>
    <mergeCell ref="C392:C396"/>
    <mergeCell ref="D392:D396"/>
    <mergeCell ref="E392:E396"/>
    <mergeCell ref="F392:F396"/>
    <mergeCell ref="G392:G396"/>
    <mergeCell ref="H392:H396"/>
    <mergeCell ref="J392:J396"/>
    <mergeCell ref="B387:B391"/>
    <mergeCell ref="C387:C391"/>
    <mergeCell ref="D387:D391"/>
    <mergeCell ref="E387:E391"/>
    <mergeCell ref="F387:F391"/>
    <mergeCell ref="G387:G391"/>
    <mergeCell ref="H387:H391"/>
    <mergeCell ref="J387:J391"/>
    <mergeCell ref="N387:N391"/>
    <mergeCell ref="A382:A386"/>
    <mergeCell ref="B382:B386"/>
    <mergeCell ref="C382:C386"/>
    <mergeCell ref="D382:D386"/>
    <mergeCell ref="E382:E386"/>
    <mergeCell ref="F382:F386"/>
    <mergeCell ref="G382:G386"/>
    <mergeCell ref="H382:H386"/>
    <mergeCell ref="J382:J386"/>
    <mergeCell ref="B377:B381"/>
    <mergeCell ref="C377:C381"/>
    <mergeCell ref="D377:D381"/>
    <mergeCell ref="E377:E381"/>
    <mergeCell ref="F377:F381"/>
    <mergeCell ref="G377:G381"/>
    <mergeCell ref="H377:H381"/>
    <mergeCell ref="J377:J381"/>
    <mergeCell ref="N377:N381"/>
    <mergeCell ref="A372:A376"/>
    <mergeCell ref="B372:B376"/>
    <mergeCell ref="C372:C376"/>
    <mergeCell ref="D372:D376"/>
    <mergeCell ref="E372:E376"/>
    <mergeCell ref="F372:F376"/>
    <mergeCell ref="G372:G376"/>
    <mergeCell ref="H372:H376"/>
    <mergeCell ref="J372:J376"/>
    <mergeCell ref="B367:B371"/>
    <mergeCell ref="C367:C371"/>
    <mergeCell ref="D367:D371"/>
    <mergeCell ref="E367:E371"/>
    <mergeCell ref="F367:F371"/>
    <mergeCell ref="G367:G371"/>
    <mergeCell ref="H367:H371"/>
    <mergeCell ref="J367:J371"/>
    <mergeCell ref="N367:N371"/>
    <mergeCell ref="B362:B366"/>
    <mergeCell ref="C362:C366"/>
    <mergeCell ref="D362:D366"/>
    <mergeCell ref="E362:E366"/>
    <mergeCell ref="F362:F366"/>
    <mergeCell ref="G362:G366"/>
    <mergeCell ref="H362:H366"/>
    <mergeCell ref="J362:J366"/>
    <mergeCell ref="N362:N366"/>
    <mergeCell ref="B357:B361"/>
    <mergeCell ref="C357:C361"/>
    <mergeCell ref="D357:D361"/>
    <mergeCell ref="E357:E361"/>
    <mergeCell ref="F357:F361"/>
    <mergeCell ref="G357:G361"/>
    <mergeCell ref="H357:H361"/>
    <mergeCell ref="J357:J361"/>
    <mergeCell ref="N357:N361"/>
    <mergeCell ref="B352:B356"/>
    <mergeCell ref="C352:C356"/>
    <mergeCell ref="D352:D356"/>
    <mergeCell ref="E352:E356"/>
    <mergeCell ref="F352:F356"/>
    <mergeCell ref="G352:G356"/>
    <mergeCell ref="H352:H356"/>
    <mergeCell ref="J352:J356"/>
    <mergeCell ref="N352:N356"/>
    <mergeCell ref="B347:B351"/>
    <mergeCell ref="C347:C351"/>
    <mergeCell ref="D347:D351"/>
    <mergeCell ref="E347:E351"/>
    <mergeCell ref="F347:F351"/>
    <mergeCell ref="G347:G351"/>
    <mergeCell ref="H347:H351"/>
    <mergeCell ref="J347:J351"/>
    <mergeCell ref="N347:N351"/>
    <mergeCell ref="B342:B346"/>
    <mergeCell ref="C342:C346"/>
    <mergeCell ref="D342:D346"/>
    <mergeCell ref="E342:E346"/>
    <mergeCell ref="F342:F346"/>
    <mergeCell ref="G342:G346"/>
    <mergeCell ref="H342:H346"/>
    <mergeCell ref="J342:J346"/>
    <mergeCell ref="N342:N346"/>
    <mergeCell ref="B337:B341"/>
    <mergeCell ref="C337:C341"/>
    <mergeCell ref="D337:D341"/>
    <mergeCell ref="E337:E341"/>
    <mergeCell ref="F337:F341"/>
    <mergeCell ref="G337:G341"/>
    <mergeCell ref="H337:H341"/>
    <mergeCell ref="J337:J341"/>
    <mergeCell ref="N337:N341"/>
    <mergeCell ref="C327:C331"/>
    <mergeCell ref="D327:D331"/>
    <mergeCell ref="E327:E331"/>
    <mergeCell ref="F327:F331"/>
    <mergeCell ref="G327:G331"/>
    <mergeCell ref="H327:H331"/>
    <mergeCell ref="J327:J331"/>
    <mergeCell ref="N327:N331"/>
    <mergeCell ref="B332:B336"/>
    <mergeCell ref="C332:C336"/>
    <mergeCell ref="D332:D336"/>
    <mergeCell ref="E332:E336"/>
    <mergeCell ref="F332:F336"/>
    <mergeCell ref="G332:G336"/>
    <mergeCell ref="H332:H336"/>
    <mergeCell ref="J332:J336"/>
    <mergeCell ref="N332:N336"/>
    <mergeCell ref="B327:B331"/>
    <mergeCell ref="D317:D321"/>
    <mergeCell ref="E317:E321"/>
    <mergeCell ref="F317:F321"/>
    <mergeCell ref="G317:G321"/>
    <mergeCell ref="H317:H321"/>
    <mergeCell ref="J317:J321"/>
    <mergeCell ref="N317:N321"/>
    <mergeCell ref="A322:A326"/>
    <mergeCell ref="B322:B326"/>
    <mergeCell ref="C322:C326"/>
    <mergeCell ref="D322:D326"/>
    <mergeCell ref="E322:E326"/>
    <mergeCell ref="F322:F326"/>
    <mergeCell ref="G322:G326"/>
    <mergeCell ref="H322:H326"/>
    <mergeCell ref="J322:J326"/>
    <mergeCell ref="N322:N326"/>
    <mergeCell ref="B317:B321"/>
    <mergeCell ref="C317:C321"/>
    <mergeCell ref="D307:D311"/>
    <mergeCell ref="E307:E311"/>
    <mergeCell ref="F307:F311"/>
    <mergeCell ref="G307:G311"/>
    <mergeCell ref="H307:H311"/>
    <mergeCell ref="J307:J311"/>
    <mergeCell ref="N307:N311"/>
    <mergeCell ref="A312:A316"/>
    <mergeCell ref="B312:B316"/>
    <mergeCell ref="C312:C316"/>
    <mergeCell ref="D312:D316"/>
    <mergeCell ref="E312:E316"/>
    <mergeCell ref="F312:F316"/>
    <mergeCell ref="G312:G316"/>
    <mergeCell ref="H312:H316"/>
    <mergeCell ref="J312:J316"/>
    <mergeCell ref="N312:N316"/>
    <mergeCell ref="B307:B311"/>
    <mergeCell ref="C307:C311"/>
    <mergeCell ref="D297:D301"/>
    <mergeCell ref="E297:E301"/>
    <mergeCell ref="F297:F301"/>
    <mergeCell ref="G297:G301"/>
    <mergeCell ref="H297:H301"/>
    <mergeCell ref="J297:J301"/>
    <mergeCell ref="N297:N301"/>
    <mergeCell ref="A302:A306"/>
    <mergeCell ref="B302:B306"/>
    <mergeCell ref="C302:C306"/>
    <mergeCell ref="D302:D306"/>
    <mergeCell ref="E302:E306"/>
    <mergeCell ref="F302:F306"/>
    <mergeCell ref="G302:G306"/>
    <mergeCell ref="H302:H306"/>
    <mergeCell ref="J302:J306"/>
    <mergeCell ref="N302:N306"/>
    <mergeCell ref="B297:B301"/>
    <mergeCell ref="C297:C301"/>
    <mergeCell ref="D287:D291"/>
    <mergeCell ref="E287:E291"/>
    <mergeCell ref="F287:F291"/>
    <mergeCell ref="G287:G291"/>
    <mergeCell ref="H287:H291"/>
    <mergeCell ref="J287:J291"/>
    <mergeCell ref="N287:N291"/>
    <mergeCell ref="A292:A296"/>
    <mergeCell ref="B292:B296"/>
    <mergeCell ref="C292:C296"/>
    <mergeCell ref="D292:D296"/>
    <mergeCell ref="E292:E296"/>
    <mergeCell ref="F292:F296"/>
    <mergeCell ref="G292:G296"/>
    <mergeCell ref="H292:H296"/>
    <mergeCell ref="J292:J296"/>
    <mergeCell ref="N292:N296"/>
    <mergeCell ref="D277:D281"/>
    <mergeCell ref="E277:E281"/>
    <mergeCell ref="F277:F281"/>
    <mergeCell ref="G277:G281"/>
    <mergeCell ref="H277:H281"/>
    <mergeCell ref="J277:J281"/>
    <mergeCell ref="N277:N281"/>
    <mergeCell ref="A282:A286"/>
    <mergeCell ref="B282:B286"/>
    <mergeCell ref="C282:C286"/>
    <mergeCell ref="D282:D286"/>
    <mergeCell ref="E282:E286"/>
    <mergeCell ref="F282:F286"/>
    <mergeCell ref="G282:G286"/>
    <mergeCell ref="H282:H286"/>
    <mergeCell ref="J282:J286"/>
    <mergeCell ref="N282:N286"/>
    <mergeCell ref="B262:B266"/>
    <mergeCell ref="C262:C266"/>
    <mergeCell ref="D262:D266"/>
    <mergeCell ref="E262:E266"/>
    <mergeCell ref="F262:F266"/>
    <mergeCell ref="G262:G266"/>
    <mergeCell ref="H262:H266"/>
    <mergeCell ref="J262:J266"/>
    <mergeCell ref="N262:N266"/>
    <mergeCell ref="D267:D271"/>
    <mergeCell ref="E267:E271"/>
    <mergeCell ref="F267:F271"/>
    <mergeCell ref="G267:G271"/>
    <mergeCell ref="H267:H271"/>
    <mergeCell ref="J267:J271"/>
    <mergeCell ref="N267:N271"/>
    <mergeCell ref="A272:A276"/>
    <mergeCell ref="B272:B276"/>
    <mergeCell ref="C272:C276"/>
    <mergeCell ref="D272:D276"/>
    <mergeCell ref="E272:E276"/>
    <mergeCell ref="F272:F276"/>
    <mergeCell ref="G272:G276"/>
    <mergeCell ref="H272:H276"/>
    <mergeCell ref="J272:J276"/>
    <mergeCell ref="N272:N276"/>
    <mergeCell ref="F247:F251"/>
    <mergeCell ref="G247:G251"/>
    <mergeCell ref="H247:H251"/>
    <mergeCell ref="J247:J251"/>
    <mergeCell ref="N247:N251"/>
    <mergeCell ref="A252:A256"/>
    <mergeCell ref="B252:B256"/>
    <mergeCell ref="C252:C256"/>
    <mergeCell ref="D252:D256"/>
    <mergeCell ref="E252:E256"/>
    <mergeCell ref="F252:F256"/>
    <mergeCell ref="G252:G256"/>
    <mergeCell ref="H252:H256"/>
    <mergeCell ref="J252:J256"/>
    <mergeCell ref="N252:N256"/>
    <mergeCell ref="D257:D261"/>
    <mergeCell ref="E257:E261"/>
    <mergeCell ref="F257:F261"/>
    <mergeCell ref="G257:G261"/>
    <mergeCell ref="H257:H261"/>
    <mergeCell ref="J257:J261"/>
    <mergeCell ref="N257:N261"/>
    <mergeCell ref="F237:F241"/>
    <mergeCell ref="G237:G241"/>
    <mergeCell ref="H237:H241"/>
    <mergeCell ref="J237:J241"/>
    <mergeCell ref="N237:N241"/>
    <mergeCell ref="A242:A246"/>
    <mergeCell ref="B242:B246"/>
    <mergeCell ref="C242:C246"/>
    <mergeCell ref="D242:D246"/>
    <mergeCell ref="E242:E246"/>
    <mergeCell ref="F242:F246"/>
    <mergeCell ref="G242:G246"/>
    <mergeCell ref="H242:H246"/>
    <mergeCell ref="J242:J246"/>
    <mergeCell ref="N242:N246"/>
    <mergeCell ref="E227:E231"/>
    <mergeCell ref="F227:F231"/>
    <mergeCell ref="G227:G231"/>
    <mergeCell ref="H227:H231"/>
    <mergeCell ref="J227:J231"/>
    <mergeCell ref="N227:N231"/>
    <mergeCell ref="A232:A236"/>
    <mergeCell ref="B232:B236"/>
    <mergeCell ref="C232:C236"/>
    <mergeCell ref="D232:D236"/>
    <mergeCell ref="E232:E236"/>
    <mergeCell ref="F232:F236"/>
    <mergeCell ref="G232:G236"/>
    <mergeCell ref="H232:H236"/>
    <mergeCell ref="J232:J236"/>
    <mergeCell ref="N232:N236"/>
    <mergeCell ref="F217:F221"/>
    <mergeCell ref="G217:G221"/>
    <mergeCell ref="H217:H221"/>
    <mergeCell ref="J217:J221"/>
    <mergeCell ref="N217:N221"/>
    <mergeCell ref="A222:A226"/>
    <mergeCell ref="B222:B226"/>
    <mergeCell ref="C222:C226"/>
    <mergeCell ref="D222:D226"/>
    <mergeCell ref="E222:E226"/>
    <mergeCell ref="F222:F226"/>
    <mergeCell ref="G222:G226"/>
    <mergeCell ref="H222:H226"/>
    <mergeCell ref="J222:J226"/>
    <mergeCell ref="N222:N226"/>
    <mergeCell ref="E207:E211"/>
    <mergeCell ref="F207:F211"/>
    <mergeCell ref="G207:G211"/>
    <mergeCell ref="H207:H211"/>
    <mergeCell ref="J207:J211"/>
    <mergeCell ref="N207:N211"/>
    <mergeCell ref="A212:A216"/>
    <mergeCell ref="B212:B216"/>
    <mergeCell ref="C212:C216"/>
    <mergeCell ref="D212:D216"/>
    <mergeCell ref="E212:E216"/>
    <mergeCell ref="F212:F216"/>
    <mergeCell ref="G212:G216"/>
    <mergeCell ref="H212:H216"/>
    <mergeCell ref="J212:J216"/>
    <mergeCell ref="N212:N216"/>
    <mergeCell ref="A657:A661"/>
    <mergeCell ref="A662:A666"/>
    <mergeCell ref="A667:A671"/>
    <mergeCell ref="A672:A676"/>
    <mergeCell ref="A677:A681"/>
    <mergeCell ref="A207:A211"/>
    <mergeCell ref="B207:B211"/>
    <mergeCell ref="C207:C211"/>
    <mergeCell ref="D207:D211"/>
    <mergeCell ref="A217:A221"/>
    <mergeCell ref="B217:B221"/>
    <mergeCell ref="C217:C221"/>
    <mergeCell ref="D217:D221"/>
    <mergeCell ref="A227:A231"/>
    <mergeCell ref="B227:B231"/>
    <mergeCell ref="C227:C231"/>
    <mergeCell ref="D227:D231"/>
    <mergeCell ref="A237:A241"/>
    <mergeCell ref="B237:B241"/>
    <mergeCell ref="C237:C241"/>
    <mergeCell ref="D237:D241"/>
    <mergeCell ref="A247:A251"/>
    <mergeCell ref="B247:B251"/>
    <mergeCell ref="C247:C251"/>
    <mergeCell ref="A612:A616"/>
    <mergeCell ref="A617:A621"/>
    <mergeCell ref="A622:A626"/>
    <mergeCell ref="A627:A631"/>
    <mergeCell ref="A632:A636"/>
    <mergeCell ref="A637:A641"/>
    <mergeCell ref="A642:A646"/>
    <mergeCell ref="A647:A651"/>
    <mergeCell ref="A652:A656"/>
    <mergeCell ref="A567:A571"/>
    <mergeCell ref="A572:A576"/>
    <mergeCell ref="A577:A581"/>
    <mergeCell ref="A582:A586"/>
    <mergeCell ref="A587:A591"/>
    <mergeCell ref="A592:A596"/>
    <mergeCell ref="A597:A601"/>
    <mergeCell ref="A602:A606"/>
    <mergeCell ref="A607:A611"/>
    <mergeCell ref="A522:A526"/>
    <mergeCell ref="A527:A531"/>
    <mergeCell ref="A532:A536"/>
    <mergeCell ref="A537:A541"/>
    <mergeCell ref="A542:A546"/>
    <mergeCell ref="A547:A551"/>
    <mergeCell ref="A552:A556"/>
    <mergeCell ref="A557:A561"/>
    <mergeCell ref="A562:A566"/>
    <mergeCell ref="A477:A481"/>
    <mergeCell ref="A482:A486"/>
    <mergeCell ref="A487:A491"/>
    <mergeCell ref="A492:A496"/>
    <mergeCell ref="A497:A501"/>
    <mergeCell ref="A502:A506"/>
    <mergeCell ref="A507:A511"/>
    <mergeCell ref="A512:A516"/>
    <mergeCell ref="A517:A521"/>
    <mergeCell ref="A432:A436"/>
    <mergeCell ref="A437:A441"/>
    <mergeCell ref="A442:A446"/>
    <mergeCell ref="A447:A451"/>
    <mergeCell ref="A452:A456"/>
    <mergeCell ref="A457:A461"/>
    <mergeCell ref="A462:A466"/>
    <mergeCell ref="A467:A471"/>
    <mergeCell ref="A472:A476"/>
    <mergeCell ref="A187:A191"/>
    <mergeCell ref="A192:A196"/>
    <mergeCell ref="A197:A201"/>
    <mergeCell ref="A202:A206"/>
    <mergeCell ref="A407:A411"/>
    <mergeCell ref="A412:A416"/>
    <mergeCell ref="A417:A421"/>
    <mergeCell ref="A422:A426"/>
    <mergeCell ref="A427:A431"/>
    <mergeCell ref="A257:A261"/>
    <mergeCell ref="A267:A271"/>
    <mergeCell ref="A277:A281"/>
    <mergeCell ref="A287:A291"/>
    <mergeCell ref="A297:A301"/>
    <mergeCell ref="A307:A311"/>
    <mergeCell ref="A317:A321"/>
    <mergeCell ref="A327:A331"/>
    <mergeCell ref="A337:A341"/>
    <mergeCell ref="A342:A346"/>
    <mergeCell ref="A347:A351"/>
    <mergeCell ref="A352:A356"/>
    <mergeCell ref="A357:A361"/>
    <mergeCell ref="A362:A366"/>
    <mergeCell ref="A367:A371"/>
    <mergeCell ref="A332:A336"/>
    <mergeCell ref="A377:A381"/>
    <mergeCell ref="A387:A391"/>
    <mergeCell ref="A402:A406"/>
    <mergeCell ref="A262:A266"/>
    <mergeCell ref="A142:A146"/>
    <mergeCell ref="A147:A151"/>
    <mergeCell ref="A152:A156"/>
    <mergeCell ref="A157:A161"/>
    <mergeCell ref="A162:A166"/>
    <mergeCell ref="A167:A171"/>
    <mergeCell ref="A172:A176"/>
    <mergeCell ref="A177:A181"/>
    <mergeCell ref="A182:A186"/>
    <mergeCell ref="A97:A101"/>
    <mergeCell ref="A102:A106"/>
    <mergeCell ref="A107:A111"/>
    <mergeCell ref="A112:A116"/>
    <mergeCell ref="A117:A121"/>
    <mergeCell ref="A122:A126"/>
    <mergeCell ref="A127:A131"/>
    <mergeCell ref="A132:A136"/>
    <mergeCell ref="A137:A141"/>
    <mergeCell ref="A52:A56"/>
    <mergeCell ref="A57:A61"/>
    <mergeCell ref="A62:A66"/>
    <mergeCell ref="A67:A71"/>
    <mergeCell ref="A72:A76"/>
    <mergeCell ref="A77:A81"/>
    <mergeCell ref="A82:A86"/>
    <mergeCell ref="A87:A91"/>
    <mergeCell ref="A92:A96"/>
    <mergeCell ref="A7:A11"/>
    <mergeCell ref="A12:A16"/>
    <mergeCell ref="A17:A21"/>
    <mergeCell ref="A22:A26"/>
    <mergeCell ref="A27:A31"/>
    <mergeCell ref="A32:A36"/>
    <mergeCell ref="A37:A41"/>
    <mergeCell ref="A42:A46"/>
    <mergeCell ref="A47:A51"/>
    <mergeCell ref="I3:M3"/>
    <mergeCell ref="C647:C651"/>
    <mergeCell ref="E647:E651"/>
    <mergeCell ref="N682:N685"/>
    <mergeCell ref="E652:E656"/>
    <mergeCell ref="E637:E641"/>
    <mergeCell ref="N647:N651"/>
    <mergeCell ref="N632:N636"/>
    <mergeCell ref="N622:N626"/>
    <mergeCell ref="H642:H646"/>
    <mergeCell ref="H632:H636"/>
    <mergeCell ref="J632:J636"/>
    <mergeCell ref="F637:F641"/>
    <mergeCell ref="G637:G641"/>
    <mergeCell ref="H637:H641"/>
    <mergeCell ref="J637:J641"/>
    <mergeCell ref="F632:F636"/>
    <mergeCell ref="G632:G636"/>
    <mergeCell ref="J617:J621"/>
    <mergeCell ref="N617:N621"/>
    <mergeCell ref="N627:N631"/>
    <mergeCell ref="F622:F626"/>
    <mergeCell ref="G622:G626"/>
    <mergeCell ref="H622:H626"/>
    <mergeCell ref="C627:C631"/>
    <mergeCell ref="D627:D631"/>
    <mergeCell ref="E627:E631"/>
    <mergeCell ref="J622:J626"/>
    <mergeCell ref="F627:F631"/>
    <mergeCell ref="G627:G631"/>
    <mergeCell ref="H627:H631"/>
    <mergeCell ref="H612:H616"/>
    <mergeCell ref="B647:B651"/>
    <mergeCell ref="N642:N646"/>
    <mergeCell ref="N652:N656"/>
    <mergeCell ref="G647:G651"/>
    <mergeCell ref="H647:H651"/>
    <mergeCell ref="G3:H3"/>
    <mergeCell ref="J652:J656"/>
    <mergeCell ref="B652:B656"/>
    <mergeCell ref="C652:C656"/>
    <mergeCell ref="D652:D656"/>
    <mergeCell ref="B642:B646"/>
    <mergeCell ref="F652:F656"/>
    <mergeCell ref="D642:D646"/>
    <mergeCell ref="D647:D651"/>
    <mergeCell ref="J647:J651"/>
    <mergeCell ref="G652:G656"/>
    <mergeCell ref="H652:H656"/>
    <mergeCell ref="F647:F651"/>
    <mergeCell ref="F642:F646"/>
    <mergeCell ref="G642:G646"/>
    <mergeCell ref="J642:J646"/>
    <mergeCell ref="N637:N641"/>
    <mergeCell ref="J627:J631"/>
    <mergeCell ref="C642:C646"/>
    <mergeCell ref="B637:B641"/>
    <mergeCell ref="C637:C641"/>
    <mergeCell ref="D637:D641"/>
    <mergeCell ref="B622:B626"/>
    <mergeCell ref="C622:C626"/>
    <mergeCell ref="D622:D626"/>
    <mergeCell ref="E622:E626"/>
    <mergeCell ref="B627:B631"/>
    <mergeCell ref="J612:J616"/>
    <mergeCell ref="N612:N616"/>
    <mergeCell ref="B617:B621"/>
    <mergeCell ref="C617:C621"/>
    <mergeCell ref="D617:D621"/>
    <mergeCell ref="E617:E621"/>
    <mergeCell ref="F617:F621"/>
    <mergeCell ref="G617:G621"/>
    <mergeCell ref="H617:H621"/>
    <mergeCell ref="B612:B616"/>
    <mergeCell ref="C612:C616"/>
    <mergeCell ref="D612:D616"/>
    <mergeCell ref="E612:E616"/>
    <mergeCell ref="F612:F616"/>
    <mergeCell ref="G612:G616"/>
    <mergeCell ref="H597:H601"/>
    <mergeCell ref="J597:J601"/>
    <mergeCell ref="N597:N601"/>
    <mergeCell ref="N602:N606"/>
    <mergeCell ref="B607:B611"/>
    <mergeCell ref="C607:C611"/>
    <mergeCell ref="D607:D611"/>
    <mergeCell ref="E607:E611"/>
    <mergeCell ref="F607:F611"/>
    <mergeCell ref="G607:G611"/>
    <mergeCell ref="H607:H611"/>
    <mergeCell ref="J607:J611"/>
    <mergeCell ref="N607:N611"/>
    <mergeCell ref="B602:B606"/>
    <mergeCell ref="C602:C606"/>
    <mergeCell ref="D602:D606"/>
    <mergeCell ref="E602:E606"/>
    <mergeCell ref="H602:H606"/>
    <mergeCell ref="J602:J606"/>
    <mergeCell ref="F602:F606"/>
    <mergeCell ref="G602:G606"/>
    <mergeCell ref="N587:N591"/>
    <mergeCell ref="B592:B596"/>
    <mergeCell ref="C592:C596"/>
    <mergeCell ref="D592:D596"/>
    <mergeCell ref="E592:E596"/>
    <mergeCell ref="F592:F596"/>
    <mergeCell ref="G592:G596"/>
    <mergeCell ref="H592:H596"/>
    <mergeCell ref="B587:B591"/>
    <mergeCell ref="C587:C591"/>
    <mergeCell ref="D587:D591"/>
    <mergeCell ref="E587:E591"/>
    <mergeCell ref="J592:J596"/>
    <mergeCell ref="F587:F591"/>
    <mergeCell ref="G587:G591"/>
    <mergeCell ref="H587:H591"/>
    <mergeCell ref="J587:J591"/>
    <mergeCell ref="N592:N596"/>
    <mergeCell ref="C597:C601"/>
    <mergeCell ref="D597:D601"/>
    <mergeCell ref="E597:E601"/>
    <mergeCell ref="F597:F601"/>
    <mergeCell ref="G597:G601"/>
    <mergeCell ref="H582:H586"/>
    <mergeCell ref="J582:J586"/>
    <mergeCell ref="N582:N586"/>
    <mergeCell ref="D582:D586"/>
    <mergeCell ref="E582:E586"/>
    <mergeCell ref="F582:F586"/>
    <mergeCell ref="G582:G586"/>
    <mergeCell ref="H577:H581"/>
    <mergeCell ref="J577:J581"/>
    <mergeCell ref="N577:N581"/>
    <mergeCell ref="D577:D581"/>
    <mergeCell ref="E577:E581"/>
    <mergeCell ref="F577:F581"/>
    <mergeCell ref="G577:G581"/>
    <mergeCell ref="H572:H576"/>
    <mergeCell ref="J572:J576"/>
    <mergeCell ref="N572:N576"/>
    <mergeCell ref="D572:D576"/>
    <mergeCell ref="E572:E576"/>
    <mergeCell ref="F572:F576"/>
    <mergeCell ref="G572:G576"/>
    <mergeCell ref="H567:H571"/>
    <mergeCell ref="J567:J571"/>
    <mergeCell ref="N567:N571"/>
    <mergeCell ref="D567:D571"/>
    <mergeCell ref="E567:E571"/>
    <mergeCell ref="F567:F571"/>
    <mergeCell ref="G567:G571"/>
    <mergeCell ref="H562:H566"/>
    <mergeCell ref="J562:J566"/>
    <mergeCell ref="N562:N566"/>
    <mergeCell ref="D562:D566"/>
    <mergeCell ref="E562:E566"/>
    <mergeCell ref="F562:F566"/>
    <mergeCell ref="G562:G566"/>
    <mergeCell ref="H557:H561"/>
    <mergeCell ref="J557:J561"/>
    <mergeCell ref="N557:N561"/>
    <mergeCell ref="D557:D561"/>
    <mergeCell ref="E557:E561"/>
    <mergeCell ref="F557:F561"/>
    <mergeCell ref="G557:G561"/>
    <mergeCell ref="H552:H556"/>
    <mergeCell ref="J552:J556"/>
    <mergeCell ref="N552:N556"/>
    <mergeCell ref="D552:D556"/>
    <mergeCell ref="E552:E556"/>
    <mergeCell ref="F552:F556"/>
    <mergeCell ref="G552:G556"/>
    <mergeCell ref="H547:H551"/>
    <mergeCell ref="J547:J551"/>
    <mergeCell ref="N547:N551"/>
    <mergeCell ref="D547:D551"/>
    <mergeCell ref="E547:E551"/>
    <mergeCell ref="F547:F551"/>
    <mergeCell ref="G547:G551"/>
    <mergeCell ref="H542:H546"/>
    <mergeCell ref="J542:J546"/>
    <mergeCell ref="N542:N546"/>
    <mergeCell ref="D542:D546"/>
    <mergeCell ref="E542:E546"/>
    <mergeCell ref="F542:F546"/>
    <mergeCell ref="G542:G546"/>
    <mergeCell ref="H537:H541"/>
    <mergeCell ref="J537:J541"/>
    <mergeCell ref="N537:N541"/>
    <mergeCell ref="D537:D541"/>
    <mergeCell ref="E537:E541"/>
    <mergeCell ref="F537:F541"/>
    <mergeCell ref="G537:G541"/>
    <mergeCell ref="H532:H536"/>
    <mergeCell ref="J532:J536"/>
    <mergeCell ref="N532:N536"/>
    <mergeCell ref="D532:D536"/>
    <mergeCell ref="E532:E536"/>
    <mergeCell ref="F532:F536"/>
    <mergeCell ref="G532:G536"/>
    <mergeCell ref="H527:H531"/>
    <mergeCell ref="J527:J531"/>
    <mergeCell ref="N527:N531"/>
    <mergeCell ref="D527:D531"/>
    <mergeCell ref="E527:E531"/>
    <mergeCell ref="F527:F531"/>
    <mergeCell ref="G527:G531"/>
    <mergeCell ref="H522:H526"/>
    <mergeCell ref="J522:J526"/>
    <mergeCell ref="N522:N526"/>
    <mergeCell ref="D522:D526"/>
    <mergeCell ref="E522:E526"/>
    <mergeCell ref="F522:F526"/>
    <mergeCell ref="G522:G526"/>
    <mergeCell ref="H517:H521"/>
    <mergeCell ref="J517:J521"/>
    <mergeCell ref="N517:N521"/>
    <mergeCell ref="D517:D521"/>
    <mergeCell ref="E517:E521"/>
    <mergeCell ref="F517:F521"/>
    <mergeCell ref="G517:G521"/>
    <mergeCell ref="H512:H516"/>
    <mergeCell ref="J512:J516"/>
    <mergeCell ref="N512:N516"/>
    <mergeCell ref="D512:D516"/>
    <mergeCell ref="E512:E516"/>
    <mergeCell ref="F512:F516"/>
    <mergeCell ref="G512:G516"/>
    <mergeCell ref="H507:H511"/>
    <mergeCell ref="J507:J511"/>
    <mergeCell ref="N507:N511"/>
    <mergeCell ref="D507:D511"/>
    <mergeCell ref="E507:E511"/>
    <mergeCell ref="F507:F511"/>
    <mergeCell ref="G507:G511"/>
    <mergeCell ref="H502:H506"/>
    <mergeCell ref="J502:J506"/>
    <mergeCell ref="N502:N506"/>
    <mergeCell ref="D502:D506"/>
    <mergeCell ref="E502:E506"/>
    <mergeCell ref="F502:F506"/>
    <mergeCell ref="G502:G506"/>
    <mergeCell ref="H497:H501"/>
    <mergeCell ref="J497:J501"/>
    <mergeCell ref="N497:N501"/>
    <mergeCell ref="D497:D501"/>
    <mergeCell ref="E497:E501"/>
    <mergeCell ref="F497:F501"/>
    <mergeCell ref="G497:G501"/>
    <mergeCell ref="H492:H496"/>
    <mergeCell ref="J492:J496"/>
    <mergeCell ref="N492:N496"/>
    <mergeCell ref="D492:D496"/>
    <mergeCell ref="E492:E496"/>
    <mergeCell ref="F492:F496"/>
    <mergeCell ref="G492:G496"/>
    <mergeCell ref="H487:H491"/>
    <mergeCell ref="J487:J491"/>
    <mergeCell ref="N487:N491"/>
    <mergeCell ref="D487:D491"/>
    <mergeCell ref="E487:E491"/>
    <mergeCell ref="F487:F491"/>
    <mergeCell ref="G487:G491"/>
    <mergeCell ref="H482:H486"/>
    <mergeCell ref="J482:J486"/>
    <mergeCell ref="N482:N486"/>
    <mergeCell ref="D482:D486"/>
    <mergeCell ref="E482:E486"/>
    <mergeCell ref="F482:F486"/>
    <mergeCell ref="G482:G486"/>
    <mergeCell ref="H477:H481"/>
    <mergeCell ref="J477:J481"/>
    <mergeCell ref="N477:N481"/>
    <mergeCell ref="D477:D481"/>
    <mergeCell ref="E477:E481"/>
    <mergeCell ref="F477:F481"/>
    <mergeCell ref="G477:G481"/>
    <mergeCell ref="H472:H476"/>
    <mergeCell ref="J472:J476"/>
    <mergeCell ref="N472:N476"/>
    <mergeCell ref="D472:D476"/>
    <mergeCell ref="E472:E476"/>
    <mergeCell ref="F472:F476"/>
    <mergeCell ref="G472:G476"/>
    <mergeCell ref="H467:H471"/>
    <mergeCell ref="J467:J471"/>
    <mergeCell ref="N467:N471"/>
    <mergeCell ref="D467:D471"/>
    <mergeCell ref="E467:E471"/>
    <mergeCell ref="F467:F471"/>
    <mergeCell ref="G467:G471"/>
    <mergeCell ref="H462:H466"/>
    <mergeCell ref="J462:J466"/>
    <mergeCell ref="N462:N466"/>
    <mergeCell ref="D462:D466"/>
    <mergeCell ref="E462:E466"/>
    <mergeCell ref="F462:F466"/>
    <mergeCell ref="G462:G466"/>
    <mergeCell ref="H457:H461"/>
    <mergeCell ref="J457:J461"/>
    <mergeCell ref="N457:N461"/>
    <mergeCell ref="D457:D461"/>
    <mergeCell ref="E457:E461"/>
    <mergeCell ref="F457:F461"/>
    <mergeCell ref="G457:G461"/>
    <mergeCell ref="N447:N451"/>
    <mergeCell ref="D452:D456"/>
    <mergeCell ref="E452:E456"/>
    <mergeCell ref="F452:F456"/>
    <mergeCell ref="G452:G456"/>
    <mergeCell ref="H452:H456"/>
    <mergeCell ref="J452:J456"/>
    <mergeCell ref="N452:N456"/>
    <mergeCell ref="E447:E451"/>
    <mergeCell ref="F447:F451"/>
    <mergeCell ref="G447:G451"/>
    <mergeCell ref="H447:H451"/>
    <mergeCell ref="J447:J451"/>
    <mergeCell ref="N437:N441"/>
    <mergeCell ref="D442:D446"/>
    <mergeCell ref="E442:E446"/>
    <mergeCell ref="F442:F446"/>
    <mergeCell ref="G442:G446"/>
    <mergeCell ref="H442:H446"/>
    <mergeCell ref="J442:J446"/>
    <mergeCell ref="N442:N446"/>
    <mergeCell ref="N432:N436"/>
    <mergeCell ref="H437:H441"/>
    <mergeCell ref="J437:J441"/>
    <mergeCell ref="F427:F431"/>
    <mergeCell ref="G427:G431"/>
    <mergeCell ref="H427:H431"/>
    <mergeCell ref="J427:J431"/>
    <mergeCell ref="N427:N431"/>
    <mergeCell ref="E432:E436"/>
    <mergeCell ref="F432:F436"/>
    <mergeCell ref="G432:G436"/>
    <mergeCell ref="H432:H436"/>
    <mergeCell ref="J432:J436"/>
    <mergeCell ref="E427:E431"/>
    <mergeCell ref="J412:J416"/>
    <mergeCell ref="N412:N416"/>
    <mergeCell ref="N417:N421"/>
    <mergeCell ref="J417:J421"/>
    <mergeCell ref="H422:H426"/>
    <mergeCell ref="J422:J426"/>
    <mergeCell ref="N422:N426"/>
    <mergeCell ref="N407:N411"/>
    <mergeCell ref="H407:H411"/>
    <mergeCell ref="J407:J411"/>
    <mergeCell ref="H417:H421"/>
    <mergeCell ref="H412:H416"/>
    <mergeCell ref="N192:N196"/>
    <mergeCell ref="N197:N201"/>
    <mergeCell ref="H197:H201"/>
    <mergeCell ref="J197:J201"/>
    <mergeCell ref="N177:N181"/>
    <mergeCell ref="N372:N376"/>
    <mergeCell ref="N382:N386"/>
    <mergeCell ref="N402:N406"/>
    <mergeCell ref="F202:F206"/>
    <mergeCell ref="G202:G206"/>
    <mergeCell ref="H202:H206"/>
    <mergeCell ref="J202:J206"/>
    <mergeCell ref="H192:H196"/>
    <mergeCell ref="J192:J196"/>
    <mergeCell ref="N202:N206"/>
    <mergeCell ref="F197:F201"/>
    <mergeCell ref="G197:G201"/>
    <mergeCell ref="H187:H191"/>
    <mergeCell ref="J187:J191"/>
    <mergeCell ref="N187:N191"/>
    <mergeCell ref="N182:N186"/>
    <mergeCell ref="H182:H186"/>
    <mergeCell ref="J182:J186"/>
    <mergeCell ref="F187:F191"/>
    <mergeCell ref="G187:G191"/>
    <mergeCell ref="J167:J171"/>
    <mergeCell ref="N167:N171"/>
    <mergeCell ref="D157:D161"/>
    <mergeCell ref="E157:E161"/>
    <mergeCell ref="F157:F161"/>
    <mergeCell ref="G157:G161"/>
    <mergeCell ref="H157:H161"/>
    <mergeCell ref="J157:J161"/>
    <mergeCell ref="G162:G166"/>
    <mergeCell ref="F172:F176"/>
    <mergeCell ref="G172:G176"/>
    <mergeCell ref="H172:H176"/>
    <mergeCell ref="N172:N176"/>
    <mergeCell ref="J172:J176"/>
    <mergeCell ref="H177:H181"/>
    <mergeCell ref="J177:J181"/>
    <mergeCell ref="N152:N156"/>
    <mergeCell ref="D167:D171"/>
    <mergeCell ref="E167:E171"/>
    <mergeCell ref="F167:F171"/>
    <mergeCell ref="G167:G171"/>
    <mergeCell ref="H167:H171"/>
    <mergeCell ref="N157:N161"/>
    <mergeCell ref="D152:D156"/>
    <mergeCell ref="H152:H156"/>
    <mergeCell ref="N162:N166"/>
    <mergeCell ref="G177:G181"/>
    <mergeCell ref="F152:F156"/>
    <mergeCell ref="G152:G156"/>
    <mergeCell ref="D177:D181"/>
    <mergeCell ref="D162:D166"/>
    <mergeCell ref="E162:E166"/>
    <mergeCell ref="N92:N96"/>
    <mergeCell ref="H102:H106"/>
    <mergeCell ref="F162:F166"/>
    <mergeCell ref="N127:N131"/>
    <mergeCell ref="D132:D136"/>
    <mergeCell ref="E132:E136"/>
    <mergeCell ref="F132:F136"/>
    <mergeCell ref="G132:G136"/>
    <mergeCell ref="H132:H136"/>
    <mergeCell ref="J132:J136"/>
    <mergeCell ref="N132:N136"/>
    <mergeCell ref="J127:J131"/>
    <mergeCell ref="F127:F131"/>
    <mergeCell ref="D127:D131"/>
    <mergeCell ref="E127:E131"/>
    <mergeCell ref="G127:G131"/>
    <mergeCell ref="N117:N121"/>
    <mergeCell ref="D122:D126"/>
    <mergeCell ref="E122:E126"/>
    <mergeCell ref="F122:F126"/>
    <mergeCell ref="G122:G126"/>
    <mergeCell ref="H122:H126"/>
    <mergeCell ref="J122:J126"/>
    <mergeCell ref="N122:N126"/>
    <mergeCell ref="D117:D121"/>
    <mergeCell ref="E117:E121"/>
    <mergeCell ref="F117:F121"/>
    <mergeCell ref="G117:G121"/>
    <mergeCell ref="E147:E151"/>
    <mergeCell ref="F147:F151"/>
    <mergeCell ref="G147:G151"/>
    <mergeCell ref="E142:E146"/>
    <mergeCell ref="N87:N91"/>
    <mergeCell ref="N82:N86"/>
    <mergeCell ref="N77:N81"/>
    <mergeCell ref="G87:G91"/>
    <mergeCell ref="N67:N71"/>
    <mergeCell ref="N72:N76"/>
    <mergeCell ref="E102:E106"/>
    <mergeCell ref="F102:F106"/>
    <mergeCell ref="G102:G106"/>
    <mergeCell ref="E97:E101"/>
    <mergeCell ref="F97:F101"/>
    <mergeCell ref="G97:G101"/>
    <mergeCell ref="N107:N111"/>
    <mergeCell ref="D112:D116"/>
    <mergeCell ref="E112:E116"/>
    <mergeCell ref="F112:F116"/>
    <mergeCell ref="G112:G116"/>
    <mergeCell ref="H112:H116"/>
    <mergeCell ref="J112:J116"/>
    <mergeCell ref="N112:N116"/>
    <mergeCell ref="F107:F111"/>
    <mergeCell ref="G107:G111"/>
    <mergeCell ref="E107:E111"/>
    <mergeCell ref="D107:D111"/>
    <mergeCell ref="D102:D106"/>
    <mergeCell ref="H97:H101"/>
    <mergeCell ref="J97:J101"/>
    <mergeCell ref="N97:N101"/>
    <mergeCell ref="H92:H96"/>
    <mergeCell ref="J102:J106"/>
    <mergeCell ref="N102:N106"/>
    <mergeCell ref="J92:J96"/>
    <mergeCell ref="N47:N51"/>
    <mergeCell ref="D52:D56"/>
    <mergeCell ref="E52:E56"/>
    <mergeCell ref="F52:F56"/>
    <mergeCell ref="G52:G56"/>
    <mergeCell ref="H52:H56"/>
    <mergeCell ref="J52:J56"/>
    <mergeCell ref="N52:N56"/>
    <mergeCell ref="J47:J51"/>
    <mergeCell ref="H47:H51"/>
    <mergeCell ref="G42:G46"/>
    <mergeCell ref="E37:E41"/>
    <mergeCell ref="F37:F41"/>
    <mergeCell ref="G37:G41"/>
    <mergeCell ref="F32:F36"/>
    <mergeCell ref="G32:G36"/>
    <mergeCell ref="C557:C561"/>
    <mergeCell ref="N42:N46"/>
    <mergeCell ref="J32:J36"/>
    <mergeCell ref="N32:N36"/>
    <mergeCell ref="H37:H41"/>
    <mergeCell ref="J37:J41"/>
    <mergeCell ref="N37:N41"/>
    <mergeCell ref="H32:H36"/>
    <mergeCell ref="E152:E156"/>
    <mergeCell ref="D97:D101"/>
    <mergeCell ref="D172:D176"/>
    <mergeCell ref="E172:E176"/>
    <mergeCell ref="N142:N146"/>
    <mergeCell ref="N147:N151"/>
    <mergeCell ref="C147:C151"/>
    <mergeCell ref="D147:D151"/>
    <mergeCell ref="B562:B566"/>
    <mergeCell ref="C562:C566"/>
    <mergeCell ref="F437:F441"/>
    <mergeCell ref="G437:G441"/>
    <mergeCell ref="G422:G426"/>
    <mergeCell ref="G417:G421"/>
    <mergeCell ref="D422:D426"/>
    <mergeCell ref="E422:E426"/>
    <mergeCell ref="F422:F426"/>
    <mergeCell ref="F417:F421"/>
    <mergeCell ref="G407:G411"/>
    <mergeCell ref="F412:F416"/>
    <mergeCell ref="F407:F411"/>
    <mergeCell ref="G412:G416"/>
    <mergeCell ref="F182:F186"/>
    <mergeCell ref="G182:G186"/>
    <mergeCell ref="F177:F181"/>
    <mergeCell ref="B547:B551"/>
    <mergeCell ref="E202:E206"/>
    <mergeCell ref="D182:D186"/>
    <mergeCell ref="D187:D191"/>
    <mergeCell ref="D197:D201"/>
    <mergeCell ref="E182:E186"/>
    <mergeCell ref="E187:E191"/>
    <mergeCell ref="E177:E181"/>
    <mergeCell ref="B412:B416"/>
    <mergeCell ref="B417:B421"/>
    <mergeCell ref="C432:C436"/>
    <mergeCell ref="B277:B281"/>
    <mergeCell ref="C277:C281"/>
    <mergeCell ref="B287:B291"/>
    <mergeCell ref="C287:C291"/>
    <mergeCell ref="B582:B586"/>
    <mergeCell ref="C582:C586"/>
    <mergeCell ref="B567:B571"/>
    <mergeCell ref="C567:C571"/>
    <mergeCell ref="B572:B576"/>
    <mergeCell ref="C572:C576"/>
    <mergeCell ref="B577:B581"/>
    <mergeCell ref="C577:C581"/>
    <mergeCell ref="B557:B561"/>
    <mergeCell ref="C547:C551"/>
    <mergeCell ref="B552:B556"/>
    <mergeCell ref="C552:C556"/>
    <mergeCell ref="F192:F196"/>
    <mergeCell ref="G192:G196"/>
    <mergeCell ref="B442:B446"/>
    <mergeCell ref="C442:C446"/>
    <mergeCell ref="C12:C16"/>
    <mergeCell ref="C417:C421"/>
    <mergeCell ref="C177:C181"/>
    <mergeCell ref="C182:C186"/>
    <mergeCell ref="C142:C146"/>
    <mergeCell ref="C62:C66"/>
    <mergeCell ref="D192:D196"/>
    <mergeCell ref="E192:E196"/>
    <mergeCell ref="C412:C416"/>
    <mergeCell ref="D412:D416"/>
    <mergeCell ref="D417:D421"/>
    <mergeCell ref="E417:E421"/>
    <mergeCell ref="D407:D411"/>
    <mergeCell ref="E407:E411"/>
    <mergeCell ref="E412:E416"/>
    <mergeCell ref="D202:D206"/>
    <mergeCell ref="H162:H166"/>
    <mergeCell ref="H77:H81"/>
    <mergeCell ref="H117:H121"/>
    <mergeCell ref="J117:J121"/>
    <mergeCell ref="H127:H131"/>
    <mergeCell ref="J72:J76"/>
    <mergeCell ref="J57:J61"/>
    <mergeCell ref="H57:H61"/>
    <mergeCell ref="H82:H86"/>
    <mergeCell ref="J82:J86"/>
    <mergeCell ref="J77:J81"/>
    <mergeCell ref="J67:J71"/>
    <mergeCell ref="H62:H66"/>
    <mergeCell ref="J62:J66"/>
    <mergeCell ref="H72:H76"/>
    <mergeCell ref="H137:H141"/>
    <mergeCell ref="H147:H151"/>
    <mergeCell ref="J147:J151"/>
    <mergeCell ref="F137:F141"/>
    <mergeCell ref="D142:D146"/>
    <mergeCell ref="G142:G146"/>
    <mergeCell ref="H142:H146"/>
    <mergeCell ref="J137:J141"/>
    <mergeCell ref="J142:J146"/>
    <mergeCell ref="G137:G141"/>
    <mergeCell ref="D77:D81"/>
    <mergeCell ref="E77:E81"/>
    <mergeCell ref="D72:D76"/>
    <mergeCell ref="E72:E76"/>
    <mergeCell ref="D67:D71"/>
    <mergeCell ref="E67:E71"/>
    <mergeCell ref="G77:G81"/>
    <mergeCell ref="F62:F66"/>
    <mergeCell ref="G62:G66"/>
    <mergeCell ref="H87:H91"/>
    <mergeCell ref="D82:D86"/>
    <mergeCell ref="E82:E86"/>
    <mergeCell ref="F82:F86"/>
    <mergeCell ref="G82:G86"/>
    <mergeCell ref="F87:F91"/>
    <mergeCell ref="E92:E96"/>
    <mergeCell ref="F92:F96"/>
    <mergeCell ref="D92:D96"/>
    <mergeCell ref="D87:D91"/>
    <mergeCell ref="E87:E91"/>
    <mergeCell ref="F142:F146"/>
    <mergeCell ref="D137:D141"/>
    <mergeCell ref="D62:D66"/>
    <mergeCell ref="F5:F6"/>
    <mergeCell ref="C47:C51"/>
    <mergeCell ref="C52:C56"/>
    <mergeCell ref="D47:D51"/>
    <mergeCell ref="E47:E51"/>
    <mergeCell ref="D57:D61"/>
    <mergeCell ref="E57:E61"/>
    <mergeCell ref="F22:F26"/>
    <mergeCell ref="D42:D46"/>
    <mergeCell ref="E12:E16"/>
    <mergeCell ref="E42:E46"/>
    <mergeCell ref="F42:F46"/>
    <mergeCell ref="C7:C11"/>
    <mergeCell ref="E7:E11"/>
    <mergeCell ref="D7:D11"/>
    <mergeCell ref="C57:C61"/>
    <mergeCell ref="F47:F51"/>
    <mergeCell ref="C17:C21"/>
    <mergeCell ref="C27:C31"/>
    <mergeCell ref="C22:C26"/>
    <mergeCell ref="C32:C36"/>
    <mergeCell ref="D37:D41"/>
    <mergeCell ref="F57:F61"/>
    <mergeCell ref="C37:C41"/>
    <mergeCell ref="E5:E6"/>
    <mergeCell ref="D22:D26"/>
    <mergeCell ref="H7:H11"/>
    <mergeCell ref="G7:G11"/>
    <mergeCell ref="H27:H31"/>
    <mergeCell ref="G22:G26"/>
    <mergeCell ref="G27:G31"/>
    <mergeCell ref="H12:H16"/>
    <mergeCell ref="G12:G16"/>
    <mergeCell ref="F7:F11"/>
    <mergeCell ref="F27:F31"/>
    <mergeCell ref="F12:F16"/>
    <mergeCell ref="F17:F21"/>
    <mergeCell ref="H22:H26"/>
    <mergeCell ref="C67:C71"/>
    <mergeCell ref="E27:E31"/>
    <mergeCell ref="C42:C46"/>
    <mergeCell ref="E62:E66"/>
    <mergeCell ref="D27:D31"/>
    <mergeCell ref="D12:D16"/>
    <mergeCell ref="E22:E26"/>
    <mergeCell ref="E32:E36"/>
    <mergeCell ref="H42:H46"/>
    <mergeCell ref="D17:D21"/>
    <mergeCell ref="E17:E21"/>
    <mergeCell ref="N5:N6"/>
    <mergeCell ref="K5:K6"/>
    <mergeCell ref="L5:L6"/>
    <mergeCell ref="M5:M6"/>
    <mergeCell ref="B7:B11"/>
    <mergeCell ref="N7:N11"/>
    <mergeCell ref="D5:D6"/>
    <mergeCell ref="B167:B171"/>
    <mergeCell ref="B127:B131"/>
    <mergeCell ref="C127:C131"/>
    <mergeCell ref="B107:B111"/>
    <mergeCell ref="C107:C111"/>
    <mergeCell ref="B92:B96"/>
    <mergeCell ref="B182:B186"/>
    <mergeCell ref="C167:C171"/>
    <mergeCell ref="B172:B176"/>
    <mergeCell ref="B177:B181"/>
    <mergeCell ref="B112:B116"/>
    <mergeCell ref="C92:C96"/>
    <mergeCell ref="B5:B6"/>
    <mergeCell ref="C5:C6"/>
    <mergeCell ref="B82:B86"/>
    <mergeCell ref="B87:B91"/>
    <mergeCell ref="C87:C91"/>
    <mergeCell ref="C72:C76"/>
    <mergeCell ref="C82:C86"/>
    <mergeCell ref="C77:C81"/>
    <mergeCell ref="B47:B51"/>
    <mergeCell ref="B52:B56"/>
    <mergeCell ref="B57:B61"/>
    <mergeCell ref="B17:B21"/>
    <mergeCell ref="B12:B16"/>
    <mergeCell ref="I5:I6"/>
    <mergeCell ref="H5:H6"/>
    <mergeCell ref="B62:B66"/>
    <mergeCell ref="B67:B71"/>
    <mergeCell ref="B72:B76"/>
    <mergeCell ref="B77:B81"/>
    <mergeCell ref="B157:B161"/>
    <mergeCell ref="B162:B166"/>
    <mergeCell ref="C162:C166"/>
    <mergeCell ref="B137:B141"/>
    <mergeCell ref="B142:B146"/>
    <mergeCell ref="B147:B151"/>
    <mergeCell ref="C152:C156"/>
    <mergeCell ref="C157:C161"/>
    <mergeCell ref="C137:C141"/>
    <mergeCell ref="D32:D36"/>
    <mergeCell ref="G17:G21"/>
    <mergeCell ref="H17:H21"/>
    <mergeCell ref="C112:C116"/>
    <mergeCell ref="B117:B121"/>
    <mergeCell ref="C117:C121"/>
    <mergeCell ref="B122:B126"/>
    <mergeCell ref="C122:C126"/>
    <mergeCell ref="B97:B101"/>
    <mergeCell ref="C97:C101"/>
    <mergeCell ref="B102:B106"/>
    <mergeCell ref="C102:C106"/>
    <mergeCell ref="B27:B31"/>
    <mergeCell ref="B22:B26"/>
    <mergeCell ref="B32:B36"/>
    <mergeCell ref="B37:B41"/>
    <mergeCell ref="B42:B46"/>
    <mergeCell ref="E197:E201"/>
    <mergeCell ref="B462:B466"/>
    <mergeCell ref="C462:C466"/>
    <mergeCell ref="B467:B471"/>
    <mergeCell ref="C467:C471"/>
    <mergeCell ref="B132:B136"/>
    <mergeCell ref="C132:C136"/>
    <mergeCell ref="C187:C191"/>
    <mergeCell ref="B452:B456"/>
    <mergeCell ref="C452:C456"/>
    <mergeCell ref="B472:B476"/>
    <mergeCell ref="C472:C476"/>
    <mergeCell ref="B407:B411"/>
    <mergeCell ref="C407:C411"/>
    <mergeCell ref="B152:B156"/>
    <mergeCell ref="B192:B196"/>
    <mergeCell ref="B197:B201"/>
    <mergeCell ref="C197:C201"/>
    <mergeCell ref="B202:B206"/>
    <mergeCell ref="C202:C206"/>
    <mergeCell ref="C192:C196"/>
    <mergeCell ref="B257:B261"/>
    <mergeCell ref="C257:C261"/>
    <mergeCell ref="B267:B271"/>
    <mergeCell ref="C267:C271"/>
    <mergeCell ref="B187:B191"/>
    <mergeCell ref="C172:C176"/>
    <mergeCell ref="E137:E141"/>
    <mergeCell ref="E217:E221"/>
    <mergeCell ref="E237:E241"/>
    <mergeCell ref="D247:D251"/>
    <mergeCell ref="E247:E251"/>
    <mergeCell ref="C527:C531"/>
    <mergeCell ref="B437:B441"/>
    <mergeCell ref="B422:B426"/>
    <mergeCell ref="C422:C426"/>
    <mergeCell ref="D447:D451"/>
    <mergeCell ref="B457:B461"/>
    <mergeCell ref="C457:C461"/>
    <mergeCell ref="B432:B436"/>
    <mergeCell ref="D432:D436"/>
    <mergeCell ref="B427:B431"/>
    <mergeCell ref="C427:C431"/>
    <mergeCell ref="B477:B481"/>
    <mergeCell ref="C477:C481"/>
    <mergeCell ref="D427:D431"/>
    <mergeCell ref="C437:C441"/>
    <mergeCell ref="D437:D441"/>
    <mergeCell ref="E437:E441"/>
    <mergeCell ref="B632:B636"/>
    <mergeCell ref="C632:C636"/>
    <mergeCell ref="D632:D636"/>
    <mergeCell ref="E632:E636"/>
    <mergeCell ref="E642:E646"/>
    <mergeCell ref="B447:B451"/>
    <mergeCell ref="C447:C451"/>
    <mergeCell ref="C517:C521"/>
    <mergeCell ref="C542:C546"/>
    <mergeCell ref="B482:B486"/>
    <mergeCell ref="C482:C486"/>
    <mergeCell ref="B487:B491"/>
    <mergeCell ref="C487:C491"/>
    <mergeCell ref="B492:B496"/>
    <mergeCell ref="C492:C496"/>
    <mergeCell ref="B497:B501"/>
    <mergeCell ref="C497:C501"/>
    <mergeCell ref="B537:B541"/>
    <mergeCell ref="C537:C541"/>
    <mergeCell ref="B542:B546"/>
    <mergeCell ref="B502:B506"/>
    <mergeCell ref="C502:C506"/>
    <mergeCell ref="B507:B511"/>
    <mergeCell ref="C507:C511"/>
    <mergeCell ref="B512:B516"/>
    <mergeCell ref="C512:C516"/>
    <mergeCell ref="B517:B521"/>
    <mergeCell ref="B532:B536"/>
    <mergeCell ref="C532:C536"/>
    <mergeCell ref="B522:B526"/>
    <mergeCell ref="C522:C526"/>
    <mergeCell ref="B527:B531"/>
    <mergeCell ref="B677:B681"/>
    <mergeCell ref="E667:E671"/>
    <mergeCell ref="E672:E676"/>
    <mergeCell ref="J685:M685"/>
    <mergeCell ref="J667:J671"/>
    <mergeCell ref="C677:C681"/>
    <mergeCell ref="D677:D681"/>
    <mergeCell ref="E677:E681"/>
    <mergeCell ref="H677:H681"/>
    <mergeCell ref="J677:J681"/>
    <mergeCell ref="F684:H684"/>
    <mergeCell ref="J684:M684"/>
    <mergeCell ref="B657:B661"/>
    <mergeCell ref="C657:C661"/>
    <mergeCell ref="D657:D661"/>
    <mergeCell ref="G662:G666"/>
    <mergeCell ref="E657:E661"/>
    <mergeCell ref="F657:F661"/>
    <mergeCell ref="G657:G661"/>
    <mergeCell ref="B662:B666"/>
    <mergeCell ref="E662:E666"/>
    <mergeCell ref="C662:C666"/>
    <mergeCell ref="D662:D666"/>
    <mergeCell ref="F686:H686"/>
    <mergeCell ref="I686:M686"/>
    <mergeCell ref="F683:H683"/>
    <mergeCell ref="J683:M683"/>
    <mergeCell ref="J682:M682"/>
    <mergeCell ref="N17:N21"/>
    <mergeCell ref="N22:N26"/>
    <mergeCell ref="J27:J31"/>
    <mergeCell ref="G47:G51"/>
    <mergeCell ref="G57:G61"/>
    <mergeCell ref="H107:H111"/>
    <mergeCell ref="F77:F81"/>
    <mergeCell ref="G67:G71"/>
    <mergeCell ref="H67:H71"/>
    <mergeCell ref="G92:G96"/>
    <mergeCell ref="F72:F76"/>
    <mergeCell ref="F67:F71"/>
    <mergeCell ref="G72:G76"/>
    <mergeCell ref="N677:N681"/>
    <mergeCell ref="F677:F681"/>
    <mergeCell ref="G677:G681"/>
    <mergeCell ref="F667:F671"/>
    <mergeCell ref="G667:G671"/>
    <mergeCell ref="F685:H685"/>
    <mergeCell ref="F672:F676"/>
    <mergeCell ref="G672:G676"/>
    <mergeCell ref="J17:J21"/>
    <mergeCell ref="N27:N31"/>
    <mergeCell ref="J22:J26"/>
    <mergeCell ref="J42:J46"/>
    <mergeCell ref="J162:J166"/>
    <mergeCell ref="J152:J156"/>
    <mergeCell ref="J5:J6"/>
    <mergeCell ref="B1:F1"/>
    <mergeCell ref="B2:N2"/>
    <mergeCell ref="H662:H666"/>
    <mergeCell ref="H672:H676"/>
    <mergeCell ref="J672:J676"/>
    <mergeCell ref="H667:H671"/>
    <mergeCell ref="H657:H661"/>
    <mergeCell ref="J657:J661"/>
    <mergeCell ref="J662:J666"/>
    <mergeCell ref="F662:F666"/>
    <mergeCell ref="J4:L4"/>
    <mergeCell ref="M4:N4"/>
    <mergeCell ref="N672:N676"/>
    <mergeCell ref="N662:N666"/>
    <mergeCell ref="J7:J11"/>
    <mergeCell ref="N57:N61"/>
    <mergeCell ref="N657:N661"/>
    <mergeCell ref="N667:N671"/>
    <mergeCell ref="N12:N16"/>
    <mergeCell ref="N62:N66"/>
    <mergeCell ref="J87:J91"/>
    <mergeCell ref="N137:N141"/>
    <mergeCell ref="J107:J111"/>
    <mergeCell ref="J12:J16"/>
    <mergeCell ref="B667:B671"/>
    <mergeCell ref="C667:C671"/>
    <mergeCell ref="D667:D671"/>
    <mergeCell ref="B672:B676"/>
    <mergeCell ref="C672:C676"/>
    <mergeCell ref="D672:D676"/>
    <mergeCell ref="B597:B601"/>
  </mergeCells>
  <phoneticPr fontId="3"/>
  <conditionalFormatting sqref="O5:O206 E5:E6 F7 F5 F677 F12 F17 F22 F27 F32 F37 F42 F47 F52 F57 F62 F67 F72 F77 F82 F87 F92 F97 F102 F107 F112 F117 F122 F127 F132 F137 F142 F147 F152 F157 F162 F167 F172 F177 F182 F187 F192 F197 F202 F407 F412 F417 F422 F427 F432 F437 F442 F447 F452 F457 F462 F467 F472 F477 F482 F487 F492 F497 F502 F507 F512 F517 F522 F527 F532 F537 F542 F547 F552 F557 F562 F567 F572 F577 F582 F587 F592 F597 F602 F607 F612 F617 F622 F627 F632 F637 F642 F647 F652 F657 F662 F667 F672 C3:C4 E3:F4 O407:O435">
    <cfRule type="cellIs" dxfId="12" priority="16" stopIfTrue="1" operator="equal">
      <formula>"日"</formula>
    </cfRule>
  </conditionalFormatting>
  <conditionalFormatting sqref="D7 D12 D17 D22 D27 D32 D37 D42 D47 D52 D57 D62 D67 D72 D77 D82 D87 D92 D97 D102 D107 D112 D117 D122 D127 D132 D137 D142 D147 D152 D157 D162 D167 D172 D177 D182 D187 D192 D197 D202 D407 D412 D417 D422 D427 D432 D437 D442 D447 D452 D457 D462 D467 D472 D477 D482 D487 D492 D497 D502 D507 D512 D517 D522 D527 D532 D537 D542 D547 D552 D557 D562 D567 D572 D577 D582 D587 D592 D597 D602 D607 D612 D617 D622 D627 D632 D637 D642 D647 D652 D657 D662 D667 D672 D677">
    <cfRule type="expression" dxfId="11" priority="10" stopIfTrue="1">
      <formula>WEEKDAY(D7)=1</formula>
    </cfRule>
    <cfRule type="expression" dxfId="10" priority="11" stopIfTrue="1">
      <formula>MATCH(D7,(((#REF!))),0)</formula>
    </cfRule>
    <cfRule type="expression" dxfId="9" priority="12" stopIfTrue="1">
      <formula>WEEKDAY(D7)=7</formula>
    </cfRule>
  </conditionalFormatting>
  <conditionalFormatting sqref="I686:M686">
    <cfRule type="cellIs" dxfId="8" priority="9" stopIfTrue="1" operator="equal">
      <formula>"130時間ではありません"</formula>
    </cfRule>
  </conditionalFormatting>
  <conditionalFormatting sqref="O207:O306 F207 F212 F217 F222 F227 F232 F237 F242 F247 F252 F257 F262 F267 F272 F277 F282 F287 F292 F297 F302">
    <cfRule type="cellIs" dxfId="7" priority="8" stopIfTrue="1" operator="equal">
      <formula>"日"</formula>
    </cfRule>
  </conditionalFormatting>
  <conditionalFormatting sqref="D207 D212 D217 D222 D227 D232 D237 D242 D247 D252 D257 D262 D267 D272 D277 D282 D287 D292 D297 D302">
    <cfRule type="expression" dxfId="6" priority="5" stopIfTrue="1">
      <formula>WEEKDAY(D207)=1</formula>
    </cfRule>
    <cfRule type="expression" dxfId="5" priority="6" stopIfTrue="1">
      <formula>MATCH(D207,(((#REF!))),0)</formula>
    </cfRule>
    <cfRule type="expression" dxfId="4" priority="7" stopIfTrue="1">
      <formula>WEEKDAY(D207)=7</formula>
    </cfRule>
  </conditionalFormatting>
  <conditionalFormatting sqref="O307:O406 F307 F312 F317 F322 F327 F332 F337 F342 F347 F352 F357 F362 F367 F372 F377 F382 F387 F392 F397 F402">
    <cfRule type="cellIs" dxfId="3" priority="4" stopIfTrue="1" operator="equal">
      <formula>"日"</formula>
    </cfRule>
  </conditionalFormatting>
  <conditionalFormatting sqref="D307 D312 D317 D322 D327 D332 D337 D342 D347 D352 D357 D362 D367 D372 D377 D382 D387 D392 D397 D402">
    <cfRule type="expression" dxfId="2" priority="1" stopIfTrue="1">
      <formula>WEEKDAY(D307)=1</formula>
    </cfRule>
    <cfRule type="expression" dxfId="1" priority="2" stopIfTrue="1">
      <formula>MATCH(D307,(((#REF!))),0)</formula>
    </cfRule>
    <cfRule type="expression" dxfId="0" priority="3" stopIfTrue="1">
      <formula>WEEKDAY(D307)=7</formula>
    </cfRule>
  </conditionalFormatting>
  <dataValidations count="5">
    <dataValidation type="list" allowBlank="1" showInputMessage="1" showErrorMessage="1" sqref="K7:K681" xr:uid="{00000000-0002-0000-0000-000000000000}">
      <formula1>$J$829:$J$836</formula1>
    </dataValidation>
    <dataValidation type="list" allowBlank="1" showInputMessage="1" showErrorMessage="1" sqref="M7:M681" xr:uid="{00000000-0002-0000-0000-000001000000}">
      <formula1>$L$829:$L$836</formula1>
    </dataValidation>
    <dataValidation type="list" allowBlank="1" showInputMessage="1" showErrorMessage="1" sqref="N7:N681" xr:uid="{00000000-0002-0000-0000-000002000000}">
      <formula1>$M$829:$M$830</formula1>
    </dataValidation>
    <dataValidation type="list" allowBlank="1" showInputMessage="1" showErrorMessage="1" sqref="B7:B681" xr:uid="{00000000-0002-0000-0000-000003000000}">
      <formula1>$I$829:$I$840</formula1>
    </dataValidation>
    <dataValidation type="list" allowBlank="1" showInputMessage="1" showErrorMessage="1" sqref="L7:L681" xr:uid="{00000000-0002-0000-0000-000004000000}">
      <formula1>$K$829:$K$836</formula1>
    </dataValidation>
  </dataValidations>
  <printOptions horizontalCentered="1"/>
  <pageMargins left="0.39370078740157483" right="0.39370078740157483" top="0.59055118110236227" bottom="0.59055118110236227" header="0" footer="0.19685039370078741"/>
  <pageSetup paperSize="9" scale="85" orientation="portrait" r:id="rId1"/>
  <headerFooter alignWithMargins="0"/>
  <rowBreaks count="10" manualBreakCount="10">
    <brk id="61" min="1" max="13" man="1"/>
    <brk id="126" min="1" max="13" man="1"/>
    <brk id="191" min="1" max="13" man="1"/>
    <brk id="256" min="1" max="13" man="1"/>
    <brk id="321" min="1" max="13" man="1"/>
    <brk id="386" min="1" max="13" man="1"/>
    <brk id="451" min="1" max="13" man="1"/>
    <brk id="516" min="1" max="13" man="1"/>
    <brk id="581" min="1" max="13" man="1"/>
    <brk id="646" min="1"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indexed="10"/>
  </sheetPr>
  <dimension ref="A1:R356"/>
  <sheetViews>
    <sheetView view="pageBreakPreview" topLeftCell="A61" zoomScaleNormal="100" zoomScaleSheetLayoutView="100" workbookViewId="0">
      <selection activeCell="A61" sqref="A61"/>
    </sheetView>
  </sheetViews>
  <sheetFormatPr defaultColWidth="8.85546875" defaultRowHeight="12"/>
  <cols>
    <col min="1" max="1" width="1.28515625" style="47" customWidth="1"/>
    <col min="2" max="2" width="4.28515625" style="45" customWidth="1"/>
    <col min="3" max="3" width="45.7109375" style="47" customWidth="1"/>
    <col min="4" max="5" width="3.85546875" style="45" customWidth="1"/>
    <col min="6" max="6" width="4.42578125" style="45" customWidth="1"/>
    <col min="7" max="7" width="31.28515625" style="47" customWidth="1"/>
    <col min="8" max="9" width="3.85546875" style="45" customWidth="1"/>
    <col min="10" max="10" width="1" style="47" customWidth="1"/>
    <col min="11" max="11" width="6.28515625" style="47" customWidth="1"/>
    <col min="12" max="12" width="4.140625" style="47" hidden="1" customWidth="1"/>
    <col min="13" max="13" width="9.85546875" style="47" hidden="1" customWidth="1"/>
    <col min="14" max="14" width="14.5703125" style="47" hidden="1" customWidth="1"/>
    <col min="15" max="15" width="16.85546875" style="47" hidden="1" customWidth="1"/>
    <col min="16" max="16" width="8" style="47" hidden="1" customWidth="1"/>
    <col min="17" max="17" width="9.85546875" style="47" hidden="1" customWidth="1"/>
    <col min="18" max="18" width="17.7109375" style="47" hidden="1" customWidth="1"/>
    <col min="19" max="16384" width="8.85546875" style="47"/>
  </cols>
  <sheetData>
    <row r="1" spans="1:18" s="23" customFormat="1" ht="12" hidden="1" customHeight="1">
      <c r="A1" s="290">
        <v>1</v>
      </c>
      <c r="B1" s="290"/>
      <c r="C1" s="290"/>
      <c r="D1" s="290"/>
      <c r="E1" s="290"/>
      <c r="F1" s="290"/>
      <c r="G1" s="290"/>
      <c r="H1" s="290"/>
      <c r="I1" s="290"/>
    </row>
    <row r="2" spans="1:18" s="23" customFormat="1" ht="12" hidden="1" customHeight="1">
      <c r="B2" s="292" t="s">
        <v>168</v>
      </c>
      <c r="C2" s="292"/>
      <c r="D2" s="24"/>
      <c r="E2" s="25"/>
      <c r="F2" s="25"/>
      <c r="G2" s="291"/>
      <c r="H2" s="291"/>
      <c r="I2" s="291"/>
    </row>
    <row r="3" spans="1:18" s="26" customFormat="1" ht="13.5" hidden="1" customHeight="1">
      <c r="B3" s="285"/>
      <c r="C3" s="279" t="s">
        <v>169</v>
      </c>
      <c r="D3" s="280"/>
      <c r="E3" s="281"/>
      <c r="F3" s="287" t="s">
        <v>23</v>
      </c>
      <c r="G3" s="288"/>
      <c r="H3" s="288"/>
      <c r="I3" s="289"/>
    </row>
    <row r="4" spans="1:18" s="26" customFormat="1" ht="13.5" hidden="1" customHeight="1">
      <c r="B4" s="285"/>
      <c r="C4" s="282" t="s">
        <v>170</v>
      </c>
      <c r="D4" s="282"/>
      <c r="E4" s="282"/>
      <c r="F4" s="282"/>
      <c r="G4" s="282"/>
      <c r="H4" s="282"/>
      <c r="I4" s="282"/>
    </row>
    <row r="5" spans="1:18" s="26" customFormat="1" ht="21.75" hidden="1" customHeight="1">
      <c r="B5" s="72" t="s">
        <v>175</v>
      </c>
      <c r="C5" s="137" t="s">
        <v>260</v>
      </c>
      <c r="D5" s="60" t="s">
        <v>24</v>
      </c>
      <c r="E5" s="50" t="s">
        <v>25</v>
      </c>
      <c r="F5" s="72" t="s">
        <v>171</v>
      </c>
      <c r="G5" s="137" t="s">
        <v>261</v>
      </c>
      <c r="H5" s="60" t="s">
        <v>24</v>
      </c>
      <c r="I5" s="50" t="s">
        <v>25</v>
      </c>
    </row>
    <row r="6" spans="1:18" s="26" customFormat="1" ht="14.45" hidden="1" customHeight="1">
      <c r="B6" s="51">
        <v>1</v>
      </c>
      <c r="C6" s="57" t="s">
        <v>184</v>
      </c>
      <c r="D6" s="59" t="s">
        <v>26</v>
      </c>
      <c r="E6" s="30">
        <v>2</v>
      </c>
      <c r="F6" s="39">
        <v>100</v>
      </c>
      <c r="G6" s="54" t="s">
        <v>27</v>
      </c>
      <c r="H6" s="55" t="s">
        <v>28</v>
      </c>
      <c r="I6" s="52">
        <v>2</v>
      </c>
    </row>
    <row r="7" spans="1:18" s="26" customFormat="1" ht="14.45" hidden="1" customHeight="1">
      <c r="B7" s="39">
        <v>2</v>
      </c>
      <c r="C7" s="54" t="s">
        <v>212</v>
      </c>
      <c r="D7" s="55" t="s">
        <v>26</v>
      </c>
      <c r="E7" s="52">
        <v>2</v>
      </c>
      <c r="F7" s="51">
        <v>101</v>
      </c>
      <c r="G7" s="54" t="s">
        <v>29</v>
      </c>
      <c r="H7" s="55" t="s">
        <v>28</v>
      </c>
      <c r="I7" s="52">
        <v>2</v>
      </c>
      <c r="L7" s="29"/>
      <c r="M7" s="30" t="s">
        <v>98</v>
      </c>
      <c r="N7" s="30" t="s">
        <v>99</v>
      </c>
      <c r="O7" s="30" t="s">
        <v>100</v>
      </c>
      <c r="P7" s="30" t="s">
        <v>101</v>
      </c>
      <c r="Q7" s="30" t="s">
        <v>102</v>
      </c>
      <c r="R7" s="30" t="s">
        <v>103</v>
      </c>
    </row>
    <row r="8" spans="1:18" s="26" customFormat="1" ht="14.45" hidden="1" customHeight="1">
      <c r="B8" s="51">
        <v>3</v>
      </c>
      <c r="C8" s="54" t="s">
        <v>185</v>
      </c>
      <c r="D8" s="55" t="s">
        <v>26</v>
      </c>
      <c r="E8" s="52">
        <v>2</v>
      </c>
      <c r="F8" s="39">
        <v>102</v>
      </c>
      <c r="G8" s="54" t="s">
        <v>224</v>
      </c>
      <c r="H8" s="55" t="s">
        <v>28</v>
      </c>
      <c r="I8" s="52">
        <v>2</v>
      </c>
      <c r="L8" s="31" t="s">
        <v>26</v>
      </c>
      <c r="M8" s="32">
        <f>COUNTIF(C$6:I$59,"Ａ")</f>
        <v>23</v>
      </c>
      <c r="N8" s="32">
        <f>COUNTIF(C$65:I$118,"Ａ")</f>
        <v>23</v>
      </c>
      <c r="O8" s="32">
        <f>COUNTIF(C$125:E$154,"Ａ")</f>
        <v>17</v>
      </c>
      <c r="P8" s="32">
        <f>COUNTIF(C$161:E$216,"Ａ")</f>
        <v>25</v>
      </c>
      <c r="Q8" s="32">
        <f>COUNTIF(C$223:E$278,"Ａ")</f>
        <v>25</v>
      </c>
      <c r="R8" s="32">
        <f>COUNTIF(C$285:E$313,"Ａ")</f>
        <v>14</v>
      </c>
    </row>
    <row r="9" spans="1:18" s="26" customFormat="1" ht="14.45" hidden="1" customHeight="1">
      <c r="B9" s="39">
        <v>4</v>
      </c>
      <c r="C9" s="54" t="s">
        <v>213</v>
      </c>
      <c r="D9" s="55" t="s">
        <v>26</v>
      </c>
      <c r="E9" s="52">
        <v>2</v>
      </c>
      <c r="F9" s="51">
        <v>103</v>
      </c>
      <c r="G9" s="54" t="s">
        <v>30</v>
      </c>
      <c r="H9" s="55" t="s">
        <v>28</v>
      </c>
      <c r="I9" s="52">
        <v>2</v>
      </c>
      <c r="L9" s="31" t="s">
        <v>31</v>
      </c>
      <c r="M9" s="32">
        <f>COUNTIF(C$6:I$59,"Ｂ")</f>
        <v>7</v>
      </c>
      <c r="N9" s="32">
        <f>COUNTIF(C$65:I$118,"Ｂ")</f>
        <v>7</v>
      </c>
      <c r="O9" s="32">
        <f>COUNTIF(C$125:E$154,"Ｂ")</f>
        <v>2</v>
      </c>
      <c r="P9" s="32">
        <f>COUNTIF(C$161:E$216,"Ｂ")</f>
        <v>8</v>
      </c>
      <c r="Q9" s="32">
        <f>COUNTIF(C$223:E$278,"Ｂ")</f>
        <v>8</v>
      </c>
      <c r="R9" s="32">
        <f>COUNTIF(C$285:E$313,"Ｂ")</f>
        <v>4</v>
      </c>
    </row>
    <row r="10" spans="1:18" s="26" customFormat="1" ht="14.45" hidden="1" customHeight="1">
      <c r="B10" s="51">
        <v>5</v>
      </c>
      <c r="C10" s="54" t="s">
        <v>214</v>
      </c>
      <c r="D10" s="55" t="s">
        <v>31</v>
      </c>
      <c r="E10" s="52">
        <v>2</v>
      </c>
      <c r="F10" s="39">
        <v>104</v>
      </c>
      <c r="G10" s="54" t="s">
        <v>225</v>
      </c>
      <c r="H10" s="55" t="s">
        <v>28</v>
      </c>
      <c r="I10" s="52">
        <v>2</v>
      </c>
      <c r="L10" s="31" t="s">
        <v>28</v>
      </c>
      <c r="M10" s="32">
        <f>COUNTIF(C$6:I$60,"Ｃ")</f>
        <v>23</v>
      </c>
      <c r="N10" s="32">
        <f>COUNTIF(C$65:I$118,"Ｃ")</f>
        <v>22</v>
      </c>
      <c r="O10" s="32">
        <f>COUNTIF(C$125:E$154,"Ｃ")</f>
        <v>0</v>
      </c>
      <c r="P10" s="32">
        <f>COUNTIF(C$161:E$216,"Ｃ")</f>
        <v>1</v>
      </c>
      <c r="Q10" s="32">
        <f>COUNTIF(C$223:E$278,"Ｃ")</f>
        <v>1</v>
      </c>
      <c r="R10" s="32">
        <f>COUNTIF(C$285:E$313,"Ｃ")</f>
        <v>0</v>
      </c>
    </row>
    <row r="11" spans="1:18" s="26" customFormat="1" ht="14.45" hidden="1" customHeight="1">
      <c r="B11" s="39">
        <v>6</v>
      </c>
      <c r="C11" s="54" t="s">
        <v>186</v>
      </c>
      <c r="D11" s="55" t="s">
        <v>31</v>
      </c>
      <c r="E11" s="52">
        <v>2</v>
      </c>
      <c r="F11" s="51">
        <v>105</v>
      </c>
      <c r="G11" s="54" t="s">
        <v>33</v>
      </c>
      <c r="H11" s="55" t="s">
        <v>28</v>
      </c>
      <c r="I11" s="52">
        <v>6</v>
      </c>
      <c r="L11" s="31" t="s">
        <v>34</v>
      </c>
      <c r="M11" s="32">
        <f>COUNTIF(C$6:I$59,"Ｄ")</f>
        <v>3</v>
      </c>
      <c r="N11" s="32">
        <f>COUNTIF(C$65:I$118,"Ｄ")</f>
        <v>3</v>
      </c>
      <c r="O11" s="32">
        <f>COUNTIF(C$125:E$154,"Ｄ")</f>
        <v>4</v>
      </c>
      <c r="P11" s="32">
        <f>COUNTIF(C$161:E$216,"Ｄ")</f>
        <v>3</v>
      </c>
      <c r="Q11" s="32">
        <f>COUNTIF(C$223:E$278,"Ｄ")</f>
        <v>3</v>
      </c>
      <c r="R11" s="32">
        <f>COUNTIF(C$285:E$313,"Ｄ")</f>
        <v>3</v>
      </c>
    </row>
    <row r="12" spans="1:18" s="26" customFormat="1" ht="14.45" hidden="1" customHeight="1">
      <c r="B12" s="51">
        <v>7</v>
      </c>
      <c r="C12" s="54" t="s">
        <v>35</v>
      </c>
      <c r="D12" s="55" t="s">
        <v>26</v>
      </c>
      <c r="E12" s="52">
        <v>2</v>
      </c>
      <c r="F12" s="39">
        <v>106</v>
      </c>
      <c r="G12" s="54" t="s">
        <v>226</v>
      </c>
      <c r="H12" s="55" t="s">
        <v>28</v>
      </c>
      <c r="I12" s="52">
        <v>2</v>
      </c>
      <c r="L12" s="31" t="s">
        <v>37</v>
      </c>
      <c r="M12" s="32">
        <f>COUNTIF(C$6:I$59,"Ｅ")</f>
        <v>3</v>
      </c>
      <c r="N12" s="32">
        <f>COUNTIF(C$65:I$118,"Ｅ")</f>
        <v>3</v>
      </c>
      <c r="O12" s="32">
        <f>COUNTIF(C$125:E$154,"Ｅ")</f>
        <v>5</v>
      </c>
      <c r="P12" s="32">
        <f>COUNTIF(C$161:E$216,"Ｅ")</f>
        <v>3</v>
      </c>
      <c r="Q12" s="32">
        <f>COUNTIF(C$223:E$278,"Ｅ")</f>
        <v>3</v>
      </c>
      <c r="R12" s="32">
        <f>COUNTIF(C$285:E$313,"Ｅ")</f>
        <v>4</v>
      </c>
    </row>
    <row r="13" spans="1:18" s="26" customFormat="1" ht="14.45" hidden="1" customHeight="1">
      <c r="B13" s="39">
        <v>8</v>
      </c>
      <c r="C13" s="54" t="s">
        <v>40</v>
      </c>
      <c r="D13" s="55" t="s">
        <v>26</v>
      </c>
      <c r="E13" s="52">
        <v>2</v>
      </c>
      <c r="F13" s="51">
        <v>107</v>
      </c>
      <c r="G13" s="54" t="s">
        <v>227</v>
      </c>
      <c r="H13" s="56" t="s">
        <v>28</v>
      </c>
      <c r="I13" s="52">
        <v>2</v>
      </c>
      <c r="L13" s="31" t="s">
        <v>39</v>
      </c>
      <c r="M13" s="32">
        <f>COUNTIF(C$6:I$59,"Ｆ")</f>
        <v>6</v>
      </c>
      <c r="N13" s="32">
        <f>COUNTIF(C$65:E$118,"Ｆ")</f>
        <v>7</v>
      </c>
      <c r="O13" s="32">
        <f>COUNTIF(C$125:E$154,"Ｆ")</f>
        <v>1</v>
      </c>
      <c r="P13" s="32">
        <f>COUNTIF(C$161:E$216,"Ｆ")</f>
        <v>6</v>
      </c>
      <c r="Q13" s="32">
        <f>COUNTIF(C$223:E$278,"Ｆ")</f>
        <v>6</v>
      </c>
      <c r="R13" s="32">
        <f>COUNTIF(C$285:E$313,"Ｆ")</f>
        <v>1</v>
      </c>
    </row>
    <row r="14" spans="1:18" s="26" customFormat="1" ht="14.45" hidden="1" customHeight="1">
      <c r="B14" s="51">
        <v>9</v>
      </c>
      <c r="C14" s="54" t="s">
        <v>43</v>
      </c>
      <c r="D14" s="55" t="s">
        <v>31</v>
      </c>
      <c r="E14" s="52">
        <v>2</v>
      </c>
      <c r="F14" s="39">
        <v>108</v>
      </c>
      <c r="G14" s="54" t="s">
        <v>228</v>
      </c>
      <c r="H14" s="56" t="s">
        <v>28</v>
      </c>
      <c r="I14" s="52">
        <v>2</v>
      </c>
      <c r="L14" s="31" t="s">
        <v>42</v>
      </c>
      <c r="M14" s="32">
        <f>COUNTIF(C$6:I$59,"Ｇ")</f>
        <v>2</v>
      </c>
      <c r="N14" s="32">
        <f>COUNTIF(C$65:I$118,"Ｇ")</f>
        <v>2</v>
      </c>
      <c r="O14" s="32">
        <f>COUNTIF(C$125:E$154,"Ｇ")</f>
        <v>0</v>
      </c>
      <c r="P14" s="32">
        <f>COUNTIF(C$161:E$216,"Ｇ")</f>
        <v>1</v>
      </c>
      <c r="Q14" s="32">
        <f>COUNTIF(C$223:E$278,"Ｇ")</f>
        <v>1</v>
      </c>
      <c r="R14" s="32">
        <f>COUNTIF(C$285:E$313,"Ｇ")</f>
        <v>1</v>
      </c>
    </row>
    <row r="15" spans="1:18" s="26" customFormat="1" ht="14.45" hidden="1" customHeight="1">
      <c r="B15" s="39">
        <v>10</v>
      </c>
      <c r="C15" s="54" t="s">
        <v>187</v>
      </c>
      <c r="D15" s="55" t="s">
        <v>26</v>
      </c>
      <c r="E15" s="52">
        <v>2</v>
      </c>
      <c r="F15" s="51">
        <v>109</v>
      </c>
      <c r="G15" s="54" t="s">
        <v>229</v>
      </c>
      <c r="H15" s="55" t="s">
        <v>28</v>
      </c>
      <c r="I15" s="52">
        <v>2</v>
      </c>
      <c r="L15" s="31" t="s">
        <v>45</v>
      </c>
      <c r="M15" s="32">
        <f>COUNTIF(C$6:I$59,"※")</f>
        <v>1</v>
      </c>
      <c r="N15" s="32">
        <f>COUNTIF(C$65:I$118,"※")</f>
        <v>1</v>
      </c>
      <c r="O15" s="32">
        <f>COUNTIF(C$125:E$154,"※")</f>
        <v>1</v>
      </c>
      <c r="P15" s="32">
        <f>COUNTIF(C$161:E$216,"※")</f>
        <v>0</v>
      </c>
      <c r="Q15" s="32">
        <f>COUNTIF(C$223:E$278,"※")</f>
        <v>0</v>
      </c>
      <c r="R15" s="32">
        <f>COUNTIF(C$285:E$313,"※")</f>
        <v>2</v>
      </c>
    </row>
    <row r="16" spans="1:18" s="26" customFormat="1" ht="14.45" hidden="1" customHeight="1">
      <c r="B16" s="51">
        <v>11</v>
      </c>
      <c r="C16" s="54" t="s">
        <v>215</v>
      </c>
      <c r="D16" s="55" t="s">
        <v>39</v>
      </c>
      <c r="E16" s="52">
        <v>2</v>
      </c>
      <c r="F16" s="39">
        <v>110</v>
      </c>
      <c r="G16" s="54" t="s">
        <v>230</v>
      </c>
      <c r="H16" s="55" t="s">
        <v>28</v>
      </c>
      <c r="I16" s="52">
        <v>2</v>
      </c>
      <c r="M16" s="26">
        <f t="shared" ref="M16:R16" si="0">SUM(M8:M15)</f>
        <v>68</v>
      </c>
      <c r="N16" s="26">
        <f t="shared" si="0"/>
        <v>68</v>
      </c>
      <c r="O16" s="26">
        <f t="shared" si="0"/>
        <v>30</v>
      </c>
      <c r="P16" s="26">
        <f t="shared" si="0"/>
        <v>47</v>
      </c>
      <c r="Q16" s="26">
        <f t="shared" si="0"/>
        <v>47</v>
      </c>
      <c r="R16" s="26">
        <f t="shared" si="0"/>
        <v>29</v>
      </c>
    </row>
    <row r="17" spans="2:10" s="26" customFormat="1" ht="14.45" hidden="1" customHeight="1">
      <c r="B17" s="39">
        <v>12</v>
      </c>
      <c r="C17" s="54" t="s">
        <v>216</v>
      </c>
      <c r="D17" s="55" t="s">
        <v>26</v>
      </c>
      <c r="E17" s="52">
        <v>2</v>
      </c>
      <c r="F17" s="51">
        <v>111</v>
      </c>
      <c r="G17" s="54" t="s">
        <v>231</v>
      </c>
      <c r="H17" s="55" t="s">
        <v>28</v>
      </c>
      <c r="I17" s="52">
        <v>2</v>
      </c>
    </row>
    <row r="18" spans="2:10" s="26" customFormat="1" ht="14.45" hidden="1" customHeight="1">
      <c r="B18" s="51">
        <v>13</v>
      </c>
      <c r="C18" s="54" t="s">
        <v>51</v>
      </c>
      <c r="D18" s="55" t="s">
        <v>26</v>
      </c>
      <c r="E18" s="52">
        <v>1</v>
      </c>
      <c r="F18" s="39">
        <v>112</v>
      </c>
      <c r="G18" s="54" t="s">
        <v>232</v>
      </c>
      <c r="H18" s="55" t="s">
        <v>28</v>
      </c>
      <c r="I18" s="52">
        <v>2</v>
      </c>
    </row>
    <row r="19" spans="2:10" s="26" customFormat="1" ht="14.45" hidden="1" customHeight="1">
      <c r="B19" s="39">
        <v>14</v>
      </c>
      <c r="C19" s="54" t="s">
        <v>53</v>
      </c>
      <c r="D19" s="55" t="s">
        <v>26</v>
      </c>
      <c r="E19" s="52">
        <v>1</v>
      </c>
      <c r="F19" s="51">
        <v>113</v>
      </c>
      <c r="G19" s="54" t="s">
        <v>49</v>
      </c>
      <c r="H19" s="55" t="s">
        <v>28</v>
      </c>
      <c r="I19" s="52">
        <v>2</v>
      </c>
    </row>
    <row r="20" spans="2:10" s="26" customFormat="1" ht="14.45" hidden="1" customHeight="1">
      <c r="B20" s="51">
        <v>15</v>
      </c>
      <c r="C20" s="54" t="s">
        <v>55</v>
      </c>
      <c r="D20" s="55" t="s">
        <v>26</v>
      </c>
      <c r="E20" s="52">
        <v>1</v>
      </c>
      <c r="F20" s="39">
        <v>114</v>
      </c>
      <c r="G20" s="54" t="s">
        <v>233</v>
      </c>
      <c r="H20" s="55" t="s">
        <v>28</v>
      </c>
      <c r="I20" s="52">
        <v>2</v>
      </c>
    </row>
    <row r="21" spans="2:10" s="26" customFormat="1" ht="14.45" hidden="1" customHeight="1">
      <c r="B21" s="39">
        <v>16</v>
      </c>
      <c r="C21" s="54" t="s">
        <v>57</v>
      </c>
      <c r="D21" s="55" t="s">
        <v>31</v>
      </c>
      <c r="E21" s="52">
        <v>1</v>
      </c>
      <c r="F21" s="51">
        <v>115</v>
      </c>
      <c r="G21" s="54" t="s">
        <v>234</v>
      </c>
      <c r="H21" s="55" t="s">
        <v>28</v>
      </c>
      <c r="I21" s="52">
        <v>2</v>
      </c>
    </row>
    <row r="22" spans="2:10" s="26" customFormat="1" ht="14.45" hidden="1" customHeight="1">
      <c r="B22" s="51">
        <v>17</v>
      </c>
      <c r="C22" s="54" t="s">
        <v>165</v>
      </c>
      <c r="D22" s="55" t="s">
        <v>39</v>
      </c>
      <c r="E22" s="52">
        <v>1</v>
      </c>
      <c r="F22" s="39">
        <v>116</v>
      </c>
      <c r="G22" s="54" t="s">
        <v>235</v>
      </c>
      <c r="H22" s="55" t="s">
        <v>28</v>
      </c>
      <c r="I22" s="52">
        <v>2</v>
      </c>
    </row>
    <row r="23" spans="2:10" s="26" customFormat="1" ht="14.45" hidden="1" customHeight="1">
      <c r="B23" s="51">
        <v>18</v>
      </c>
      <c r="C23" s="54" t="s">
        <v>59</v>
      </c>
      <c r="D23" s="55" t="s">
        <v>26</v>
      </c>
      <c r="E23" s="52">
        <v>1</v>
      </c>
      <c r="F23" s="51">
        <v>117</v>
      </c>
      <c r="G23" s="54" t="s">
        <v>236</v>
      </c>
      <c r="H23" s="55" t="s">
        <v>28</v>
      </c>
      <c r="I23" s="52">
        <v>2</v>
      </c>
    </row>
    <row r="24" spans="2:10" s="26" customFormat="1" ht="14.45" hidden="1" customHeight="1">
      <c r="B24" s="39">
        <v>19</v>
      </c>
      <c r="C24" s="54" t="s">
        <v>61</v>
      </c>
      <c r="D24" s="55" t="s">
        <v>26</v>
      </c>
      <c r="E24" s="52">
        <v>1</v>
      </c>
      <c r="F24" s="39">
        <v>118</v>
      </c>
      <c r="G24" s="54" t="s">
        <v>237</v>
      </c>
      <c r="H24" s="55" t="s">
        <v>28</v>
      </c>
      <c r="I24" s="52">
        <v>2</v>
      </c>
    </row>
    <row r="25" spans="2:10" s="26" customFormat="1" ht="14.45" hidden="1" customHeight="1">
      <c r="B25" s="51">
        <v>20</v>
      </c>
      <c r="C25" s="54" t="s">
        <v>63</v>
      </c>
      <c r="D25" s="55" t="s">
        <v>26</v>
      </c>
      <c r="E25" s="52">
        <v>1</v>
      </c>
      <c r="F25" s="51">
        <v>119</v>
      </c>
      <c r="G25" s="57" t="s">
        <v>188</v>
      </c>
      <c r="H25" s="58" t="s">
        <v>45</v>
      </c>
      <c r="I25" s="53">
        <v>2</v>
      </c>
    </row>
    <row r="26" spans="2:10" s="26" customFormat="1" ht="14.45" hidden="1" customHeight="1">
      <c r="B26" s="39">
        <v>21</v>
      </c>
      <c r="C26" s="54" t="s">
        <v>64</v>
      </c>
      <c r="D26" s="56" t="s">
        <v>26</v>
      </c>
      <c r="E26" s="30">
        <v>1</v>
      </c>
      <c r="F26" s="39">
        <v>120</v>
      </c>
      <c r="G26" s="54" t="s">
        <v>238</v>
      </c>
      <c r="H26" s="55" t="s">
        <v>28</v>
      </c>
      <c r="I26" s="52">
        <v>2</v>
      </c>
    </row>
    <row r="27" spans="2:10" s="26" customFormat="1" ht="14.45" hidden="1" customHeight="1">
      <c r="B27" s="51">
        <v>22</v>
      </c>
      <c r="C27" s="54" t="s">
        <v>217</v>
      </c>
      <c r="D27" s="56" t="s">
        <v>42</v>
      </c>
      <c r="E27" s="30">
        <v>2</v>
      </c>
      <c r="F27" s="51">
        <v>121</v>
      </c>
      <c r="G27" s="54" t="s">
        <v>239</v>
      </c>
      <c r="H27" s="55" t="s">
        <v>28</v>
      </c>
      <c r="I27" s="52">
        <v>2</v>
      </c>
    </row>
    <row r="28" spans="2:10" s="26" customFormat="1" ht="14.45" hidden="1" customHeight="1">
      <c r="B28" s="39">
        <v>23</v>
      </c>
      <c r="C28" s="54" t="s">
        <v>218</v>
      </c>
      <c r="D28" s="55" t="s">
        <v>26</v>
      </c>
      <c r="E28" s="52">
        <v>2</v>
      </c>
      <c r="F28" s="39">
        <v>122</v>
      </c>
      <c r="G28" s="54" t="s">
        <v>176</v>
      </c>
      <c r="H28" s="55" t="s">
        <v>28</v>
      </c>
      <c r="I28" s="52">
        <v>2</v>
      </c>
    </row>
    <row r="29" spans="2:10" s="26" customFormat="1" ht="14.45" hidden="1" customHeight="1">
      <c r="B29" s="51">
        <v>24</v>
      </c>
      <c r="C29" s="54" t="s">
        <v>65</v>
      </c>
      <c r="D29" s="55" t="s">
        <v>34</v>
      </c>
      <c r="E29" s="52">
        <v>2</v>
      </c>
      <c r="F29" s="284">
        <f>SUM(I6:I28)</f>
        <v>50</v>
      </c>
      <c r="G29" s="284"/>
      <c r="H29" s="284"/>
      <c r="I29" s="284"/>
    </row>
    <row r="30" spans="2:10" s="26" customFormat="1" ht="14.45" hidden="1" customHeight="1">
      <c r="B30" s="39">
        <v>25</v>
      </c>
      <c r="C30" s="54" t="s">
        <v>209</v>
      </c>
      <c r="D30" s="55" t="s">
        <v>34</v>
      </c>
      <c r="E30" s="52">
        <v>2</v>
      </c>
      <c r="F30" s="28"/>
      <c r="G30" s="36"/>
      <c r="H30" s="33"/>
      <c r="I30" s="33"/>
      <c r="J30" s="36"/>
    </row>
    <row r="31" spans="2:10" s="26" customFormat="1" ht="14.45" hidden="1" customHeight="1">
      <c r="B31" s="51">
        <v>26</v>
      </c>
      <c r="C31" s="54" t="s">
        <v>66</v>
      </c>
      <c r="D31" s="55" t="s">
        <v>26</v>
      </c>
      <c r="E31" s="30">
        <v>2</v>
      </c>
      <c r="F31" s="33"/>
      <c r="G31" s="36"/>
      <c r="H31" s="33"/>
      <c r="I31" s="33"/>
      <c r="J31" s="36"/>
    </row>
    <row r="32" spans="2:10" s="26" customFormat="1" ht="14.45" hidden="1" customHeight="1">
      <c r="B32" s="39">
        <v>27</v>
      </c>
      <c r="C32" s="54" t="s">
        <v>67</v>
      </c>
      <c r="D32" s="55" t="s">
        <v>26</v>
      </c>
      <c r="E32" s="52">
        <v>2</v>
      </c>
      <c r="F32" s="28"/>
      <c r="G32" s="36"/>
      <c r="H32" s="36"/>
      <c r="I32" s="36"/>
      <c r="J32" s="36"/>
    </row>
    <row r="33" spans="2:10" s="26" customFormat="1" ht="14.45" hidden="1" customHeight="1">
      <c r="B33" s="51">
        <v>28</v>
      </c>
      <c r="C33" s="54" t="s">
        <v>210</v>
      </c>
      <c r="D33" s="55" t="s">
        <v>34</v>
      </c>
      <c r="E33" s="52">
        <v>4</v>
      </c>
      <c r="F33" s="28"/>
      <c r="G33" s="36"/>
      <c r="H33" s="36"/>
      <c r="I33" s="36"/>
      <c r="J33" s="36"/>
    </row>
    <row r="34" spans="2:10" s="26" customFormat="1" ht="14.45" hidden="1" customHeight="1">
      <c r="B34" s="39">
        <v>29</v>
      </c>
      <c r="C34" s="54" t="s">
        <v>219</v>
      </c>
      <c r="D34" s="55" t="s">
        <v>42</v>
      </c>
      <c r="E34" s="52">
        <v>2</v>
      </c>
      <c r="F34" s="28"/>
      <c r="G34" s="36"/>
      <c r="H34" s="36"/>
      <c r="I34" s="36"/>
      <c r="J34" s="36"/>
    </row>
    <row r="35" spans="2:10" s="26" customFormat="1" ht="14.45" hidden="1" customHeight="1">
      <c r="B35" s="51">
        <v>30</v>
      </c>
      <c r="C35" s="54" t="s">
        <v>68</v>
      </c>
      <c r="D35" s="55" t="s">
        <v>26</v>
      </c>
      <c r="E35" s="52">
        <v>1</v>
      </c>
      <c r="F35" s="28"/>
      <c r="G35" s="36"/>
      <c r="H35" s="33"/>
      <c r="I35" s="33"/>
      <c r="J35" s="36"/>
    </row>
    <row r="36" spans="2:10" s="26" customFormat="1" ht="14.45" hidden="1" customHeight="1">
      <c r="B36" s="39">
        <v>31</v>
      </c>
      <c r="C36" s="54" t="s">
        <v>220</v>
      </c>
      <c r="D36" s="55" t="s">
        <v>26</v>
      </c>
      <c r="E36" s="52">
        <v>2</v>
      </c>
      <c r="F36" s="28"/>
      <c r="G36" s="36"/>
      <c r="H36" s="33"/>
      <c r="I36" s="33"/>
      <c r="J36" s="36"/>
    </row>
    <row r="37" spans="2:10" s="26" customFormat="1" ht="14.45" hidden="1" customHeight="1">
      <c r="B37" s="51">
        <v>32</v>
      </c>
      <c r="C37" s="54" t="s">
        <v>69</v>
      </c>
      <c r="D37" s="55" t="s">
        <v>26</v>
      </c>
      <c r="E37" s="52">
        <v>1</v>
      </c>
      <c r="F37" s="28"/>
      <c r="G37" s="36"/>
      <c r="H37" s="36"/>
      <c r="I37" s="36"/>
      <c r="J37" s="36"/>
    </row>
    <row r="38" spans="2:10" s="26" customFormat="1" ht="14.45" hidden="1" customHeight="1">
      <c r="B38" s="39">
        <v>33</v>
      </c>
      <c r="C38" s="54" t="s">
        <v>177</v>
      </c>
      <c r="D38" s="55" t="s">
        <v>39</v>
      </c>
      <c r="E38" s="52">
        <v>1</v>
      </c>
      <c r="F38" s="28"/>
      <c r="G38" s="36"/>
      <c r="H38" s="36"/>
      <c r="I38" s="36"/>
      <c r="J38" s="36"/>
    </row>
    <row r="39" spans="2:10" s="26" customFormat="1" ht="14.45" hidden="1" customHeight="1">
      <c r="B39" s="51">
        <v>34</v>
      </c>
      <c r="C39" s="54" t="s">
        <v>221</v>
      </c>
      <c r="D39" s="55" t="s">
        <v>31</v>
      </c>
      <c r="E39" s="52">
        <v>2</v>
      </c>
      <c r="F39" s="28"/>
      <c r="G39" s="48"/>
      <c r="H39" s="34"/>
      <c r="I39" s="27"/>
      <c r="J39" s="36"/>
    </row>
    <row r="40" spans="2:10" s="26" customFormat="1" ht="14.45" hidden="1" customHeight="1">
      <c r="B40" s="51">
        <v>35</v>
      </c>
      <c r="C40" s="54" t="s">
        <v>71</v>
      </c>
      <c r="D40" s="55" t="s">
        <v>37</v>
      </c>
      <c r="E40" s="52">
        <v>2</v>
      </c>
      <c r="F40" s="28"/>
      <c r="G40" s="36"/>
      <c r="H40" s="33"/>
      <c r="I40" s="33"/>
      <c r="J40" s="36"/>
    </row>
    <row r="41" spans="2:10" s="26" customFormat="1" ht="14.45" hidden="1" customHeight="1">
      <c r="B41" s="39">
        <v>36</v>
      </c>
      <c r="C41" s="54" t="s">
        <v>72</v>
      </c>
      <c r="D41" s="55" t="s">
        <v>37</v>
      </c>
      <c r="E41" s="52">
        <v>2</v>
      </c>
      <c r="F41" s="28"/>
      <c r="G41" s="36"/>
      <c r="H41" s="36"/>
      <c r="I41" s="36"/>
      <c r="J41" s="36"/>
    </row>
    <row r="42" spans="2:10" s="26" customFormat="1" ht="14.45" hidden="1" customHeight="1">
      <c r="B42" s="51">
        <v>37</v>
      </c>
      <c r="C42" s="54" t="s">
        <v>73</v>
      </c>
      <c r="D42" s="55" t="s">
        <v>39</v>
      </c>
      <c r="E42" s="52">
        <v>2</v>
      </c>
      <c r="F42" s="28"/>
      <c r="G42" s="36"/>
      <c r="H42" s="36"/>
      <c r="I42" s="36"/>
      <c r="J42" s="36"/>
    </row>
    <row r="43" spans="2:10" s="26" customFormat="1" ht="14.45" hidden="1" customHeight="1">
      <c r="B43" s="39">
        <v>38</v>
      </c>
      <c r="C43" s="54" t="s">
        <v>74</v>
      </c>
      <c r="D43" s="55" t="s">
        <v>28</v>
      </c>
      <c r="E43" s="52">
        <v>2</v>
      </c>
      <c r="F43" s="28"/>
      <c r="G43" s="36"/>
      <c r="H43" s="33"/>
      <c r="I43" s="33"/>
      <c r="J43" s="36"/>
    </row>
    <row r="44" spans="2:10" s="26" customFormat="1" ht="14.45" hidden="1" customHeight="1">
      <c r="B44" s="51">
        <v>39</v>
      </c>
      <c r="C44" s="54" t="s">
        <v>75</v>
      </c>
      <c r="D44" s="55" t="s">
        <v>31</v>
      </c>
      <c r="E44" s="52">
        <v>2</v>
      </c>
      <c r="F44" s="28"/>
      <c r="G44" s="36"/>
      <c r="H44" s="33"/>
      <c r="I44" s="33"/>
      <c r="J44" s="36"/>
    </row>
    <row r="45" spans="2:10" s="26" customFormat="1" ht="14.45" hidden="1" customHeight="1">
      <c r="B45" s="39">
        <v>40</v>
      </c>
      <c r="C45" s="54" t="s">
        <v>76</v>
      </c>
      <c r="D45" s="55" t="s">
        <v>37</v>
      </c>
      <c r="E45" s="52">
        <v>4</v>
      </c>
      <c r="F45" s="28"/>
      <c r="G45" s="36"/>
      <c r="H45" s="33"/>
      <c r="I45" s="33"/>
      <c r="J45" s="36"/>
    </row>
    <row r="46" spans="2:10" s="26" customFormat="1" ht="14.45" hidden="1" customHeight="1">
      <c r="B46" s="51">
        <v>41</v>
      </c>
      <c r="C46" s="54" t="s">
        <v>222</v>
      </c>
      <c r="D46" s="56" t="s">
        <v>26</v>
      </c>
      <c r="E46" s="52">
        <v>2</v>
      </c>
      <c r="F46" s="28"/>
      <c r="G46" s="36"/>
      <c r="H46" s="33"/>
      <c r="I46" s="33"/>
      <c r="J46" s="36"/>
    </row>
    <row r="47" spans="2:10" s="26" customFormat="1" ht="14.45" hidden="1" customHeight="1">
      <c r="B47" s="39">
        <v>42</v>
      </c>
      <c r="C47" s="54" t="s">
        <v>77</v>
      </c>
      <c r="D47" s="55" t="s">
        <v>39</v>
      </c>
      <c r="E47" s="52">
        <v>2</v>
      </c>
      <c r="F47" s="28"/>
      <c r="G47" s="36"/>
      <c r="H47" s="36"/>
      <c r="I47" s="36"/>
      <c r="J47" s="36"/>
    </row>
    <row r="48" spans="2:10" s="26" customFormat="1" ht="14.45" hidden="1" customHeight="1">
      <c r="B48" s="51">
        <v>43</v>
      </c>
      <c r="C48" s="54" t="s">
        <v>223</v>
      </c>
      <c r="D48" s="55" t="s">
        <v>39</v>
      </c>
      <c r="E48" s="52">
        <v>2</v>
      </c>
      <c r="F48" s="28"/>
      <c r="G48" s="36"/>
      <c r="H48" s="36"/>
      <c r="I48" s="36"/>
      <c r="J48" s="36"/>
    </row>
    <row r="49" spans="2:10" s="26" customFormat="1" ht="14.45" hidden="1" customHeight="1">
      <c r="B49" s="39">
        <v>44</v>
      </c>
      <c r="C49" s="54" t="s">
        <v>178</v>
      </c>
      <c r="D49" s="55" t="s">
        <v>31</v>
      </c>
      <c r="E49" s="52">
        <v>1</v>
      </c>
      <c r="F49" s="28"/>
      <c r="G49" s="48"/>
      <c r="H49" s="34"/>
      <c r="I49" s="27"/>
      <c r="J49" s="36"/>
    </row>
    <row r="50" spans="2:10" s="26" customFormat="1" ht="14.45" hidden="1" customHeight="1">
      <c r="B50" s="51">
        <v>45</v>
      </c>
      <c r="C50" s="54" t="s">
        <v>179</v>
      </c>
      <c r="D50" s="55" t="s">
        <v>26</v>
      </c>
      <c r="E50" s="52">
        <v>1</v>
      </c>
      <c r="F50" s="28"/>
      <c r="G50" s="36"/>
      <c r="H50" s="33"/>
      <c r="I50" s="33"/>
      <c r="J50" s="36"/>
    </row>
    <row r="51" spans="2:10" s="26" customFormat="1" ht="14.45" hidden="1" customHeight="1">
      <c r="B51" s="39"/>
      <c r="C51" s="54"/>
      <c r="D51" s="55"/>
      <c r="E51" s="52"/>
      <c r="F51" s="28"/>
      <c r="G51" s="36"/>
      <c r="H51" s="33"/>
      <c r="I51" s="33"/>
      <c r="J51" s="36"/>
    </row>
    <row r="52" spans="2:10" s="26" customFormat="1" ht="14.45" hidden="1" customHeight="1">
      <c r="B52" s="51"/>
      <c r="C52" s="54"/>
      <c r="D52" s="55"/>
      <c r="E52" s="52"/>
      <c r="F52" s="28"/>
      <c r="G52" s="36"/>
      <c r="H52" s="36"/>
      <c r="I52" s="36"/>
      <c r="J52" s="36"/>
    </row>
    <row r="53" spans="2:10" s="26" customFormat="1" ht="14.45" hidden="1" customHeight="1">
      <c r="B53" s="39"/>
      <c r="C53" s="54"/>
      <c r="D53" s="55"/>
      <c r="E53" s="52"/>
      <c r="F53" s="28"/>
      <c r="G53" s="36"/>
      <c r="H53" s="36"/>
      <c r="I53" s="36"/>
      <c r="J53" s="36"/>
    </row>
    <row r="54" spans="2:10" s="26" customFormat="1" ht="14.45" hidden="1" customHeight="1">
      <c r="B54" s="51"/>
      <c r="C54" s="54"/>
      <c r="D54" s="55"/>
      <c r="E54" s="52"/>
      <c r="F54" s="28"/>
      <c r="G54" s="36"/>
      <c r="H54" s="36"/>
      <c r="I54" s="36"/>
      <c r="J54" s="36"/>
    </row>
    <row r="55" spans="2:10" s="26" customFormat="1" ht="14.45" hidden="1" customHeight="1">
      <c r="B55" s="39"/>
      <c r="C55" s="54"/>
      <c r="D55" s="55"/>
      <c r="E55" s="52"/>
      <c r="F55" s="28"/>
      <c r="G55" s="36"/>
      <c r="H55" s="36"/>
      <c r="I55" s="36"/>
      <c r="J55" s="36"/>
    </row>
    <row r="56" spans="2:10" s="26" customFormat="1" ht="14.45" hidden="1" customHeight="1">
      <c r="B56" s="51"/>
      <c r="C56" s="54"/>
      <c r="D56" s="55"/>
      <c r="E56" s="52"/>
      <c r="F56" s="28"/>
      <c r="G56" s="36"/>
      <c r="H56" s="36"/>
      <c r="I56" s="36"/>
      <c r="J56" s="36"/>
    </row>
    <row r="57" spans="2:10" s="26" customFormat="1" ht="14.45" hidden="1" customHeight="1">
      <c r="B57" s="39"/>
      <c r="C57" s="54"/>
      <c r="D57" s="56"/>
      <c r="E57" s="30"/>
      <c r="F57" s="33"/>
      <c r="G57" s="36"/>
      <c r="H57" s="33"/>
      <c r="I57" s="33"/>
      <c r="J57" s="36"/>
    </row>
    <row r="58" spans="2:10" s="26" customFormat="1" ht="14.45" hidden="1" customHeight="1">
      <c r="B58" s="51"/>
      <c r="C58" s="54"/>
      <c r="D58" s="56"/>
      <c r="E58" s="52"/>
      <c r="F58" s="28"/>
      <c r="G58" s="36"/>
      <c r="H58" s="36"/>
      <c r="I58" s="36"/>
      <c r="J58" s="36"/>
    </row>
    <row r="59" spans="2:10" s="26" customFormat="1" ht="14.45" hidden="1" customHeight="1">
      <c r="B59" s="39"/>
      <c r="C59" s="54"/>
      <c r="D59" s="55"/>
      <c r="E59" s="30"/>
      <c r="F59" s="33"/>
      <c r="G59" s="36"/>
      <c r="H59" s="33"/>
      <c r="I59" s="28"/>
      <c r="J59" s="36"/>
    </row>
    <row r="60" spans="2:10" s="26" customFormat="1" ht="14.45" hidden="1" customHeight="1">
      <c r="B60" s="284">
        <f>SUM(E6:E59)</f>
        <v>80</v>
      </c>
      <c r="C60" s="284"/>
      <c r="D60" s="284"/>
      <c r="E60" s="284"/>
      <c r="F60" s="14"/>
    </row>
    <row r="61" spans="2:10" s="23" customFormat="1" ht="16.149999999999999" customHeight="1">
      <c r="B61" s="292" t="s">
        <v>172</v>
      </c>
      <c r="C61" s="292"/>
      <c r="D61" s="24"/>
      <c r="E61" s="25"/>
      <c r="F61" s="25"/>
      <c r="G61" s="291"/>
      <c r="H61" s="291"/>
      <c r="I61" s="291"/>
    </row>
    <row r="62" spans="2:10" s="26" customFormat="1" ht="14.45" customHeight="1">
      <c r="B62" s="285"/>
      <c r="C62" s="279" t="s">
        <v>189</v>
      </c>
      <c r="D62" s="280"/>
      <c r="E62" s="281"/>
      <c r="F62" s="287" t="s">
        <v>23</v>
      </c>
      <c r="G62" s="288"/>
      <c r="H62" s="288"/>
      <c r="I62" s="289"/>
    </row>
    <row r="63" spans="2:10" s="26" customFormat="1" ht="14.45" customHeight="1">
      <c r="B63" s="285"/>
      <c r="C63" s="282" t="s">
        <v>170</v>
      </c>
      <c r="D63" s="282"/>
      <c r="E63" s="282"/>
      <c r="F63" s="282"/>
      <c r="G63" s="282"/>
      <c r="H63" s="282"/>
      <c r="I63" s="282"/>
    </row>
    <row r="64" spans="2:10" s="26" customFormat="1" ht="24" customHeight="1">
      <c r="B64" s="72" t="s">
        <v>171</v>
      </c>
      <c r="C64" s="137" t="s">
        <v>260</v>
      </c>
      <c r="D64" s="60" t="s">
        <v>24</v>
      </c>
      <c r="E64" s="50" t="s">
        <v>25</v>
      </c>
      <c r="F64" s="72" t="s">
        <v>190</v>
      </c>
      <c r="G64" s="137" t="s">
        <v>261</v>
      </c>
      <c r="H64" s="60" t="s">
        <v>24</v>
      </c>
      <c r="I64" s="50" t="s">
        <v>25</v>
      </c>
    </row>
    <row r="65" spans="2:14" s="26" customFormat="1" ht="14.45" customHeight="1">
      <c r="B65" s="51">
        <v>1</v>
      </c>
      <c r="C65" s="61" t="s">
        <v>184</v>
      </c>
      <c r="D65" s="59" t="s">
        <v>26</v>
      </c>
      <c r="E65" s="52">
        <v>2</v>
      </c>
      <c r="F65" s="51">
        <v>100</v>
      </c>
      <c r="G65" s="54" t="s">
        <v>27</v>
      </c>
      <c r="H65" s="55" t="s">
        <v>28</v>
      </c>
      <c r="I65" s="52">
        <v>2</v>
      </c>
      <c r="N65" s="54" t="s">
        <v>27</v>
      </c>
    </row>
    <row r="66" spans="2:14" s="26" customFormat="1" ht="14.45" customHeight="1">
      <c r="B66" s="39">
        <v>2</v>
      </c>
      <c r="C66" s="54" t="s">
        <v>212</v>
      </c>
      <c r="D66" s="55" t="s">
        <v>26</v>
      </c>
      <c r="E66" s="52">
        <v>2</v>
      </c>
      <c r="F66" s="51">
        <v>101</v>
      </c>
      <c r="G66" s="54" t="s">
        <v>29</v>
      </c>
      <c r="H66" s="55" t="s">
        <v>28</v>
      </c>
      <c r="I66" s="52">
        <v>2</v>
      </c>
      <c r="N66" s="54" t="s">
        <v>29</v>
      </c>
    </row>
    <row r="67" spans="2:14" s="26" customFormat="1" ht="14.45" customHeight="1">
      <c r="B67" s="51">
        <v>3</v>
      </c>
      <c r="C67" s="54" t="s">
        <v>328</v>
      </c>
      <c r="D67" s="55" t="s">
        <v>26</v>
      </c>
      <c r="E67" s="52">
        <v>2</v>
      </c>
      <c r="F67" s="51">
        <v>102</v>
      </c>
      <c r="G67" s="54" t="s">
        <v>250</v>
      </c>
      <c r="H67" s="55" t="s">
        <v>28</v>
      </c>
      <c r="I67" s="52">
        <v>2</v>
      </c>
      <c r="N67" s="54" t="s">
        <v>191</v>
      </c>
    </row>
    <row r="68" spans="2:14" s="26" customFormat="1" ht="14.45" customHeight="1">
      <c r="B68" s="39">
        <v>4</v>
      </c>
      <c r="C68" s="54" t="s">
        <v>213</v>
      </c>
      <c r="D68" s="55" t="s">
        <v>26</v>
      </c>
      <c r="E68" s="52">
        <v>2</v>
      </c>
      <c r="F68" s="51">
        <v>103</v>
      </c>
      <c r="G68" s="54" t="s">
        <v>30</v>
      </c>
      <c r="H68" s="55" t="s">
        <v>28</v>
      </c>
      <c r="I68" s="52">
        <v>2</v>
      </c>
      <c r="N68" s="54" t="s">
        <v>30</v>
      </c>
    </row>
    <row r="69" spans="2:14" s="26" customFormat="1" ht="14.45" customHeight="1">
      <c r="B69" s="51">
        <v>5</v>
      </c>
      <c r="C69" s="54" t="s">
        <v>240</v>
      </c>
      <c r="D69" s="55" t="s">
        <v>31</v>
      </c>
      <c r="E69" s="52">
        <v>2</v>
      </c>
      <c r="F69" s="51">
        <v>104</v>
      </c>
      <c r="G69" s="54" t="s">
        <v>225</v>
      </c>
      <c r="H69" s="55" t="s">
        <v>28</v>
      </c>
      <c r="I69" s="52">
        <v>2</v>
      </c>
      <c r="N69" s="54" t="s">
        <v>32</v>
      </c>
    </row>
    <row r="70" spans="2:14" s="26" customFormat="1" ht="14.45" customHeight="1">
      <c r="B70" s="39">
        <v>6</v>
      </c>
      <c r="C70" s="54" t="s">
        <v>186</v>
      </c>
      <c r="D70" s="55" t="s">
        <v>31</v>
      </c>
      <c r="E70" s="52">
        <v>2</v>
      </c>
      <c r="F70" s="51">
        <v>105</v>
      </c>
      <c r="G70" s="54" t="s">
        <v>33</v>
      </c>
      <c r="H70" s="55" t="s">
        <v>28</v>
      </c>
      <c r="I70" s="52">
        <v>6</v>
      </c>
      <c r="N70" s="54" t="s">
        <v>33</v>
      </c>
    </row>
    <row r="71" spans="2:14" s="26" customFormat="1" ht="14.45" customHeight="1">
      <c r="B71" s="51">
        <v>7</v>
      </c>
      <c r="C71" s="54" t="s">
        <v>35</v>
      </c>
      <c r="D71" s="55" t="s">
        <v>26</v>
      </c>
      <c r="E71" s="52">
        <v>2</v>
      </c>
      <c r="F71" s="51">
        <v>106</v>
      </c>
      <c r="G71" s="54" t="s">
        <v>251</v>
      </c>
      <c r="H71" s="55" t="s">
        <v>28</v>
      </c>
      <c r="I71" s="52">
        <v>2</v>
      </c>
      <c r="N71" s="54" t="s">
        <v>36</v>
      </c>
    </row>
    <row r="72" spans="2:14" s="26" customFormat="1" ht="14.45" customHeight="1">
      <c r="B72" s="39">
        <v>8</v>
      </c>
      <c r="C72" s="54" t="s">
        <v>40</v>
      </c>
      <c r="D72" s="55" t="s">
        <v>26</v>
      </c>
      <c r="E72" s="52">
        <v>2</v>
      </c>
      <c r="F72" s="51">
        <v>107</v>
      </c>
      <c r="G72" s="54" t="s">
        <v>252</v>
      </c>
      <c r="H72" s="56" t="s">
        <v>28</v>
      </c>
      <c r="I72" s="52">
        <v>2</v>
      </c>
      <c r="N72" s="54" t="s">
        <v>38</v>
      </c>
    </row>
    <row r="73" spans="2:14" s="26" customFormat="1" ht="14.45" customHeight="1">
      <c r="B73" s="51">
        <v>9</v>
      </c>
      <c r="C73" s="54" t="s">
        <v>43</v>
      </c>
      <c r="D73" s="55" t="s">
        <v>31</v>
      </c>
      <c r="E73" s="52">
        <v>2</v>
      </c>
      <c r="F73" s="51">
        <v>108</v>
      </c>
      <c r="G73" s="54" t="s">
        <v>228</v>
      </c>
      <c r="H73" s="56" t="s">
        <v>28</v>
      </c>
      <c r="I73" s="52">
        <v>2</v>
      </c>
      <c r="N73" s="54" t="s">
        <v>41</v>
      </c>
    </row>
    <row r="74" spans="2:14" s="26" customFormat="1" ht="14.45" customHeight="1">
      <c r="B74" s="39">
        <v>10</v>
      </c>
      <c r="C74" s="54" t="s">
        <v>187</v>
      </c>
      <c r="D74" s="55" t="s">
        <v>26</v>
      </c>
      <c r="E74" s="52">
        <v>2</v>
      </c>
      <c r="F74" s="51">
        <v>109</v>
      </c>
      <c r="G74" s="54" t="s">
        <v>229</v>
      </c>
      <c r="H74" s="55" t="s">
        <v>28</v>
      </c>
      <c r="I74" s="52">
        <v>2</v>
      </c>
      <c r="N74" s="54" t="s">
        <v>44</v>
      </c>
    </row>
    <row r="75" spans="2:14" s="26" customFormat="1" ht="14.45" customHeight="1">
      <c r="B75" s="51">
        <v>11</v>
      </c>
      <c r="C75" s="54" t="s">
        <v>241</v>
      </c>
      <c r="D75" s="55" t="s">
        <v>39</v>
      </c>
      <c r="E75" s="52">
        <v>2</v>
      </c>
      <c r="F75" s="51">
        <v>110</v>
      </c>
      <c r="G75" s="54" t="s">
        <v>253</v>
      </c>
      <c r="H75" s="55" t="s">
        <v>28</v>
      </c>
      <c r="I75" s="52">
        <v>2</v>
      </c>
      <c r="N75" s="54" t="s">
        <v>46</v>
      </c>
    </row>
    <row r="76" spans="2:14" s="26" customFormat="1" ht="14.45" customHeight="1">
      <c r="B76" s="39">
        <v>12</v>
      </c>
      <c r="C76" s="54" t="s">
        <v>242</v>
      </c>
      <c r="D76" s="55" t="s">
        <v>26</v>
      </c>
      <c r="E76" s="52">
        <v>2</v>
      </c>
      <c r="F76" s="51">
        <v>111</v>
      </c>
      <c r="G76" s="54" t="s">
        <v>254</v>
      </c>
      <c r="H76" s="55" t="s">
        <v>28</v>
      </c>
      <c r="I76" s="52">
        <v>2</v>
      </c>
      <c r="N76" s="54" t="s">
        <v>47</v>
      </c>
    </row>
    <row r="77" spans="2:14" s="26" customFormat="1" ht="14.45" customHeight="1">
      <c r="B77" s="51">
        <v>13</v>
      </c>
      <c r="C77" s="54" t="s">
        <v>51</v>
      </c>
      <c r="D77" s="55" t="s">
        <v>26</v>
      </c>
      <c r="E77" s="52">
        <v>1</v>
      </c>
      <c r="F77" s="51">
        <v>112</v>
      </c>
      <c r="G77" s="54" t="s">
        <v>255</v>
      </c>
      <c r="H77" s="55" t="s">
        <v>28</v>
      </c>
      <c r="I77" s="52">
        <v>2</v>
      </c>
      <c r="N77" s="54" t="s">
        <v>48</v>
      </c>
    </row>
    <row r="78" spans="2:14" s="26" customFormat="1" ht="14.45" customHeight="1">
      <c r="B78" s="39">
        <v>14</v>
      </c>
      <c r="C78" s="54" t="s">
        <v>53</v>
      </c>
      <c r="D78" s="55" t="s">
        <v>26</v>
      </c>
      <c r="E78" s="52">
        <v>1</v>
      </c>
      <c r="F78" s="51">
        <v>113</v>
      </c>
      <c r="G78" s="54" t="s">
        <v>49</v>
      </c>
      <c r="H78" s="55" t="s">
        <v>28</v>
      </c>
      <c r="I78" s="52">
        <v>2</v>
      </c>
      <c r="N78" s="54" t="s">
        <v>49</v>
      </c>
    </row>
    <row r="79" spans="2:14" s="26" customFormat="1" ht="14.45" customHeight="1">
      <c r="B79" s="51">
        <v>15</v>
      </c>
      <c r="C79" s="54" t="s">
        <v>55</v>
      </c>
      <c r="D79" s="55" t="s">
        <v>26</v>
      </c>
      <c r="E79" s="52">
        <v>1</v>
      </c>
      <c r="F79" s="51">
        <v>114</v>
      </c>
      <c r="G79" s="54" t="s">
        <v>256</v>
      </c>
      <c r="H79" s="55" t="s">
        <v>28</v>
      </c>
      <c r="I79" s="52">
        <v>2</v>
      </c>
      <c r="N79" s="54" t="s">
        <v>50</v>
      </c>
    </row>
    <row r="80" spans="2:14" s="26" customFormat="1" ht="14.45" customHeight="1">
      <c r="B80" s="39">
        <v>16</v>
      </c>
      <c r="C80" s="54" t="s">
        <v>57</v>
      </c>
      <c r="D80" s="55" t="s">
        <v>31</v>
      </c>
      <c r="E80" s="52">
        <v>1</v>
      </c>
      <c r="F80" s="51">
        <v>115</v>
      </c>
      <c r="G80" s="54" t="s">
        <v>234</v>
      </c>
      <c r="H80" s="55" t="s">
        <v>28</v>
      </c>
      <c r="I80" s="52">
        <v>2</v>
      </c>
      <c r="N80" s="54" t="s">
        <v>52</v>
      </c>
    </row>
    <row r="81" spans="2:14" s="26" customFormat="1" ht="14.45" customHeight="1">
      <c r="B81" s="51">
        <v>17</v>
      </c>
      <c r="C81" s="54" t="s">
        <v>165</v>
      </c>
      <c r="D81" s="55" t="s">
        <v>39</v>
      </c>
      <c r="E81" s="52">
        <v>1</v>
      </c>
      <c r="F81" s="51">
        <v>116</v>
      </c>
      <c r="G81" s="54" t="s">
        <v>235</v>
      </c>
      <c r="H81" s="55" t="s">
        <v>28</v>
      </c>
      <c r="I81" s="52">
        <v>2</v>
      </c>
      <c r="N81" s="54" t="s">
        <v>54</v>
      </c>
    </row>
    <row r="82" spans="2:14" s="26" customFormat="1" ht="14.45" customHeight="1">
      <c r="B82" s="39">
        <v>18</v>
      </c>
      <c r="C82" s="54" t="s">
        <v>549</v>
      </c>
      <c r="D82" s="55" t="s">
        <v>26</v>
      </c>
      <c r="E82" s="52">
        <v>1</v>
      </c>
      <c r="F82" s="51">
        <v>117</v>
      </c>
      <c r="G82" s="54" t="s">
        <v>236</v>
      </c>
      <c r="H82" s="55" t="s">
        <v>28</v>
      </c>
      <c r="I82" s="52">
        <v>2</v>
      </c>
      <c r="N82" s="54" t="s">
        <v>56</v>
      </c>
    </row>
    <row r="83" spans="2:14" s="26" customFormat="1" ht="14.45" customHeight="1">
      <c r="B83" s="51">
        <v>19</v>
      </c>
      <c r="C83" s="54" t="s">
        <v>61</v>
      </c>
      <c r="D83" s="55" t="s">
        <v>26</v>
      </c>
      <c r="E83" s="52">
        <v>1</v>
      </c>
      <c r="F83" s="51">
        <v>118</v>
      </c>
      <c r="G83" s="54" t="s">
        <v>257</v>
      </c>
      <c r="H83" s="55" t="s">
        <v>28</v>
      </c>
      <c r="I83" s="52">
        <v>2</v>
      </c>
      <c r="N83" s="54" t="s">
        <v>58</v>
      </c>
    </row>
    <row r="84" spans="2:14" s="26" customFormat="1" ht="14.45" customHeight="1">
      <c r="B84" s="39">
        <v>20</v>
      </c>
      <c r="C84" s="54" t="s">
        <v>63</v>
      </c>
      <c r="D84" s="55" t="s">
        <v>26</v>
      </c>
      <c r="E84" s="30">
        <v>1</v>
      </c>
      <c r="F84" s="51">
        <v>119</v>
      </c>
      <c r="G84" s="57" t="s">
        <v>188</v>
      </c>
      <c r="H84" s="58" t="s">
        <v>45</v>
      </c>
      <c r="I84" s="53">
        <v>2</v>
      </c>
      <c r="N84" s="57" t="s">
        <v>192</v>
      </c>
    </row>
    <row r="85" spans="2:14" s="26" customFormat="1" ht="14.45" customHeight="1">
      <c r="B85" s="51">
        <v>21</v>
      </c>
      <c r="C85" s="54" t="s">
        <v>64</v>
      </c>
      <c r="D85" s="56" t="s">
        <v>26</v>
      </c>
      <c r="E85" s="30">
        <v>1</v>
      </c>
      <c r="F85" s="51">
        <v>120</v>
      </c>
      <c r="G85" s="54" t="s">
        <v>258</v>
      </c>
      <c r="H85" s="55" t="s">
        <v>28</v>
      </c>
      <c r="I85" s="52">
        <v>2</v>
      </c>
      <c r="N85" s="54" t="s">
        <v>60</v>
      </c>
    </row>
    <row r="86" spans="2:14" s="26" customFormat="1" ht="14.45" customHeight="1">
      <c r="B86" s="39">
        <v>22</v>
      </c>
      <c r="C86" s="54" t="s">
        <v>243</v>
      </c>
      <c r="D86" s="56" t="s">
        <v>42</v>
      </c>
      <c r="E86" s="30">
        <v>2</v>
      </c>
      <c r="F86" s="51">
        <v>121</v>
      </c>
      <c r="G86" s="54" t="s">
        <v>259</v>
      </c>
      <c r="H86" s="55" t="s">
        <v>28</v>
      </c>
      <c r="I86" s="52">
        <v>2</v>
      </c>
      <c r="N86" s="54" t="s">
        <v>62</v>
      </c>
    </row>
    <row r="87" spans="2:14" s="26" customFormat="1" ht="14.45" customHeight="1">
      <c r="B87" s="51">
        <v>23</v>
      </c>
      <c r="C87" s="54" t="s">
        <v>244</v>
      </c>
      <c r="D87" s="55" t="s">
        <v>26</v>
      </c>
      <c r="E87" s="52">
        <v>2</v>
      </c>
      <c r="F87" s="51">
        <v>122</v>
      </c>
      <c r="G87" s="54" t="s">
        <v>176</v>
      </c>
      <c r="H87" s="55" t="s">
        <v>28</v>
      </c>
      <c r="I87" s="52">
        <v>2</v>
      </c>
      <c r="N87" s="54" t="s">
        <v>193</v>
      </c>
    </row>
    <row r="88" spans="2:14" s="26" customFormat="1" ht="14.45" customHeight="1">
      <c r="B88" s="39">
        <v>24</v>
      </c>
      <c r="C88" s="54" t="s">
        <v>65</v>
      </c>
      <c r="D88" s="55" t="s">
        <v>34</v>
      </c>
      <c r="E88" s="52">
        <v>2</v>
      </c>
      <c r="F88" s="284">
        <f>SUM(I65:I118)</f>
        <v>50</v>
      </c>
      <c r="G88" s="284"/>
      <c r="H88" s="284"/>
      <c r="I88" s="284"/>
    </row>
    <row r="89" spans="2:14" s="26" customFormat="1" ht="14.45" customHeight="1">
      <c r="B89" s="51">
        <v>25</v>
      </c>
      <c r="C89" s="54" t="s">
        <v>209</v>
      </c>
      <c r="D89" s="55" t="s">
        <v>34</v>
      </c>
      <c r="E89" s="52">
        <v>2</v>
      </c>
      <c r="F89" s="28"/>
      <c r="G89" s="36"/>
      <c r="H89" s="33"/>
      <c r="I89" s="33"/>
      <c r="J89" s="36"/>
      <c r="K89" s="36"/>
    </row>
    <row r="90" spans="2:14" s="26" customFormat="1" ht="14.45" customHeight="1">
      <c r="B90" s="39">
        <v>26</v>
      </c>
      <c r="C90" s="54" t="s">
        <v>66</v>
      </c>
      <c r="D90" s="55" t="s">
        <v>26</v>
      </c>
      <c r="E90" s="52">
        <v>2</v>
      </c>
      <c r="F90" s="28"/>
      <c r="G90" s="36"/>
      <c r="H90" s="33"/>
      <c r="I90" s="33"/>
      <c r="J90" s="36"/>
      <c r="K90" s="36"/>
      <c r="L90" s="28"/>
      <c r="M90" s="35"/>
      <c r="N90" s="36"/>
    </row>
    <row r="91" spans="2:14" s="26" customFormat="1" ht="14.45" customHeight="1">
      <c r="B91" s="51">
        <v>27</v>
      </c>
      <c r="C91" s="54" t="s">
        <v>67</v>
      </c>
      <c r="D91" s="55" t="s">
        <v>26</v>
      </c>
      <c r="E91" s="52">
        <v>2</v>
      </c>
      <c r="F91" s="28"/>
      <c r="G91" s="36"/>
      <c r="H91" s="36"/>
      <c r="I91" s="36"/>
      <c r="J91" s="36"/>
      <c r="K91" s="36"/>
    </row>
    <row r="92" spans="2:14" s="26" customFormat="1" ht="14.45" customHeight="1">
      <c r="B92" s="39">
        <v>28</v>
      </c>
      <c r="C92" s="54" t="s">
        <v>210</v>
      </c>
      <c r="D92" s="55" t="s">
        <v>34</v>
      </c>
      <c r="E92" s="52">
        <v>4</v>
      </c>
      <c r="F92" s="28"/>
      <c r="G92" s="36"/>
      <c r="H92" s="36"/>
      <c r="I92" s="36"/>
      <c r="J92" s="36"/>
      <c r="K92" s="36"/>
    </row>
    <row r="93" spans="2:14" s="26" customFormat="1" ht="14.45" customHeight="1">
      <c r="B93" s="51">
        <v>29</v>
      </c>
      <c r="C93" s="54" t="s">
        <v>245</v>
      </c>
      <c r="D93" s="55" t="s">
        <v>42</v>
      </c>
      <c r="E93" s="52">
        <v>2</v>
      </c>
      <c r="F93" s="28"/>
      <c r="G93" s="36"/>
      <c r="H93" s="36"/>
      <c r="I93" s="36"/>
      <c r="J93" s="36"/>
      <c r="K93" s="36"/>
    </row>
    <row r="94" spans="2:14" s="26" customFormat="1" ht="14.45" customHeight="1">
      <c r="B94" s="39">
        <v>30</v>
      </c>
      <c r="C94" s="54" t="s">
        <v>68</v>
      </c>
      <c r="D94" s="55" t="s">
        <v>26</v>
      </c>
      <c r="E94" s="52">
        <v>1</v>
      </c>
      <c r="F94" s="28"/>
      <c r="G94" s="36"/>
      <c r="H94" s="33"/>
      <c r="I94" s="33"/>
      <c r="J94" s="36"/>
      <c r="K94" s="36"/>
    </row>
    <row r="95" spans="2:14" s="26" customFormat="1" ht="14.45" customHeight="1">
      <c r="B95" s="51">
        <v>31</v>
      </c>
      <c r="C95" s="54" t="s">
        <v>220</v>
      </c>
      <c r="D95" s="55" t="s">
        <v>26</v>
      </c>
      <c r="E95" s="52">
        <v>2</v>
      </c>
      <c r="F95" s="28"/>
      <c r="G95" s="36"/>
      <c r="H95" s="33"/>
      <c r="I95" s="33"/>
      <c r="J95" s="36"/>
      <c r="K95" s="36"/>
    </row>
    <row r="96" spans="2:14" s="26" customFormat="1" ht="14.45" customHeight="1">
      <c r="B96" s="39">
        <v>32</v>
      </c>
      <c r="C96" s="54" t="s">
        <v>69</v>
      </c>
      <c r="D96" s="55" t="s">
        <v>26</v>
      </c>
      <c r="E96" s="52">
        <v>1</v>
      </c>
      <c r="F96" s="28"/>
      <c r="G96" s="36"/>
      <c r="H96" s="36"/>
      <c r="I96" s="36"/>
      <c r="J96" s="36"/>
      <c r="K96" s="36"/>
    </row>
    <row r="97" spans="2:11" s="26" customFormat="1" ht="14.45" customHeight="1">
      <c r="B97" s="51">
        <v>33</v>
      </c>
      <c r="C97" s="54" t="s">
        <v>246</v>
      </c>
      <c r="D97" s="55" t="s">
        <v>39</v>
      </c>
      <c r="E97" s="52">
        <v>1</v>
      </c>
      <c r="F97" s="28"/>
      <c r="G97" s="36"/>
      <c r="H97" s="36"/>
      <c r="I97" s="36"/>
      <c r="J97" s="36"/>
      <c r="K97" s="36"/>
    </row>
    <row r="98" spans="2:11" s="26" customFormat="1" ht="14.45" customHeight="1">
      <c r="B98" s="39">
        <v>34</v>
      </c>
      <c r="C98" s="54" t="s">
        <v>247</v>
      </c>
      <c r="D98" s="55" t="s">
        <v>31</v>
      </c>
      <c r="E98" s="52">
        <v>2</v>
      </c>
      <c r="F98" s="28"/>
      <c r="G98" s="48"/>
      <c r="H98" s="34"/>
      <c r="I98" s="27"/>
      <c r="J98" s="36"/>
      <c r="K98" s="36"/>
    </row>
    <row r="99" spans="2:11" s="26" customFormat="1" ht="14.45" customHeight="1">
      <c r="B99" s="51">
        <v>35</v>
      </c>
      <c r="C99" s="54" t="s">
        <v>71</v>
      </c>
      <c r="D99" s="55" t="s">
        <v>37</v>
      </c>
      <c r="E99" s="52">
        <v>2</v>
      </c>
      <c r="F99" s="28"/>
      <c r="G99" s="36"/>
      <c r="H99" s="33"/>
      <c r="I99" s="33"/>
      <c r="J99" s="36"/>
      <c r="K99" s="36"/>
    </row>
    <row r="100" spans="2:11" s="26" customFormat="1" ht="14.45" customHeight="1">
      <c r="B100" s="39">
        <v>36</v>
      </c>
      <c r="C100" s="54" t="s">
        <v>72</v>
      </c>
      <c r="D100" s="55" t="s">
        <v>37</v>
      </c>
      <c r="E100" s="52">
        <v>2</v>
      </c>
      <c r="F100" s="28"/>
      <c r="G100" s="36"/>
      <c r="H100" s="36"/>
      <c r="I100" s="36"/>
      <c r="J100" s="36"/>
      <c r="K100" s="36"/>
    </row>
    <row r="101" spans="2:11" s="26" customFormat="1" ht="14.45" customHeight="1">
      <c r="B101" s="51">
        <v>37</v>
      </c>
      <c r="C101" s="54" t="s">
        <v>73</v>
      </c>
      <c r="D101" s="56" t="s">
        <v>39</v>
      </c>
      <c r="E101" s="52">
        <v>2</v>
      </c>
      <c r="F101" s="28"/>
      <c r="G101" s="36"/>
      <c r="H101" s="36"/>
      <c r="I101" s="36"/>
      <c r="J101" s="36"/>
      <c r="K101" s="36"/>
    </row>
    <row r="102" spans="2:11" s="26" customFormat="1" ht="14.45" customHeight="1">
      <c r="B102" s="39">
        <v>38</v>
      </c>
      <c r="C102" s="54" t="s">
        <v>248</v>
      </c>
      <c r="D102" s="55" t="s">
        <v>39</v>
      </c>
      <c r="E102" s="52">
        <v>2</v>
      </c>
      <c r="F102" s="28"/>
      <c r="G102" s="36"/>
      <c r="H102" s="28"/>
      <c r="I102" s="28"/>
      <c r="J102" s="36"/>
      <c r="K102" s="36"/>
    </row>
    <row r="103" spans="2:11" s="26" customFormat="1" ht="14.45" customHeight="1">
      <c r="B103" s="51">
        <v>39</v>
      </c>
      <c r="C103" s="54" t="s">
        <v>75</v>
      </c>
      <c r="D103" s="55" t="s">
        <v>31</v>
      </c>
      <c r="E103" s="52">
        <v>2</v>
      </c>
      <c r="F103" s="28"/>
      <c r="G103" s="36"/>
      <c r="H103" s="33"/>
      <c r="I103" s="33"/>
      <c r="J103" s="36"/>
      <c r="K103" s="36"/>
    </row>
    <row r="104" spans="2:11" s="26" customFormat="1" ht="14.45" customHeight="1">
      <c r="B104" s="39">
        <v>40</v>
      </c>
      <c r="C104" s="54" t="s">
        <v>76</v>
      </c>
      <c r="D104" s="56" t="s">
        <v>37</v>
      </c>
      <c r="E104" s="52">
        <v>4</v>
      </c>
      <c r="F104" s="28"/>
      <c r="G104" s="36"/>
      <c r="H104" s="33"/>
      <c r="I104" s="33"/>
      <c r="J104" s="36"/>
      <c r="K104" s="36"/>
    </row>
    <row r="105" spans="2:11" s="26" customFormat="1" ht="14.45" customHeight="1">
      <c r="B105" s="51">
        <v>41</v>
      </c>
      <c r="C105" s="54" t="s">
        <v>249</v>
      </c>
      <c r="D105" s="55" t="s">
        <v>26</v>
      </c>
      <c r="E105" s="52">
        <v>2</v>
      </c>
      <c r="F105" s="28"/>
      <c r="G105" s="36"/>
      <c r="H105" s="33"/>
      <c r="I105" s="33"/>
      <c r="J105" s="36"/>
      <c r="K105" s="36"/>
    </row>
    <row r="106" spans="2:11" s="26" customFormat="1" ht="14.45" customHeight="1">
      <c r="B106" s="51">
        <v>42</v>
      </c>
      <c r="C106" s="54" t="s">
        <v>77</v>
      </c>
      <c r="D106" s="55" t="s">
        <v>39</v>
      </c>
      <c r="E106" s="52">
        <v>2</v>
      </c>
      <c r="F106" s="28"/>
      <c r="G106" s="36"/>
      <c r="H106" s="36"/>
      <c r="I106" s="36"/>
      <c r="J106" s="36"/>
      <c r="K106" s="36"/>
    </row>
    <row r="107" spans="2:11" s="26" customFormat="1" ht="14.45" customHeight="1">
      <c r="B107" s="39">
        <v>43</v>
      </c>
      <c r="C107" s="54" t="s">
        <v>223</v>
      </c>
      <c r="D107" s="55" t="s">
        <v>39</v>
      </c>
      <c r="E107" s="52">
        <v>2</v>
      </c>
      <c r="F107" s="28"/>
      <c r="G107" s="36"/>
      <c r="H107" s="36"/>
      <c r="I107" s="36"/>
      <c r="J107" s="36"/>
      <c r="K107" s="36"/>
    </row>
    <row r="108" spans="2:11" s="26" customFormat="1" ht="14.45" customHeight="1">
      <c r="B108" s="51">
        <v>44</v>
      </c>
      <c r="C108" s="54" t="s">
        <v>178</v>
      </c>
      <c r="D108" s="55" t="s">
        <v>31</v>
      </c>
      <c r="E108" s="52">
        <v>1</v>
      </c>
      <c r="F108" s="28"/>
      <c r="G108" s="48"/>
      <c r="H108" s="34"/>
      <c r="I108" s="27"/>
      <c r="J108" s="36"/>
      <c r="K108" s="36"/>
    </row>
    <row r="109" spans="2:11" s="26" customFormat="1" ht="14.45" customHeight="1">
      <c r="B109" s="39">
        <v>45</v>
      </c>
      <c r="C109" s="54" t="s">
        <v>179</v>
      </c>
      <c r="D109" s="55" t="s">
        <v>26</v>
      </c>
      <c r="E109" s="52">
        <v>1</v>
      </c>
      <c r="F109" s="28"/>
      <c r="G109" s="36"/>
      <c r="H109" s="33"/>
      <c r="I109" s="33"/>
      <c r="J109" s="36"/>
      <c r="K109" s="36"/>
    </row>
    <row r="110" spans="2:11" s="26" customFormat="1" ht="14.45" customHeight="1">
      <c r="B110" s="51"/>
      <c r="C110" s="54"/>
      <c r="D110" s="55"/>
      <c r="E110" s="52"/>
      <c r="F110" s="28"/>
      <c r="G110" s="36"/>
      <c r="H110" s="33"/>
      <c r="I110" s="33"/>
      <c r="J110" s="36"/>
      <c r="K110" s="36"/>
    </row>
    <row r="111" spans="2:11" s="26" customFormat="1" ht="14.45" customHeight="1">
      <c r="B111" s="39"/>
      <c r="C111" s="54"/>
      <c r="D111" s="55"/>
      <c r="E111" s="52"/>
      <c r="F111" s="28"/>
      <c r="G111" s="36"/>
      <c r="H111" s="36"/>
      <c r="I111" s="36"/>
      <c r="J111" s="36"/>
      <c r="K111" s="36"/>
    </row>
    <row r="112" spans="2:11" s="26" customFormat="1" ht="14.45" customHeight="1">
      <c r="B112" s="51"/>
      <c r="C112" s="54"/>
      <c r="D112" s="55"/>
      <c r="E112" s="52"/>
      <c r="F112" s="28"/>
      <c r="G112" s="36"/>
      <c r="H112" s="36"/>
      <c r="I112" s="36"/>
      <c r="J112" s="36"/>
      <c r="K112" s="36"/>
    </row>
    <row r="113" spans="2:13" s="26" customFormat="1" ht="14.45" customHeight="1">
      <c r="B113" s="39"/>
      <c r="C113" s="54"/>
      <c r="D113" s="55"/>
      <c r="E113" s="52"/>
      <c r="F113" s="28"/>
      <c r="G113" s="36"/>
      <c r="H113" s="36"/>
      <c r="I113" s="36"/>
      <c r="J113" s="36"/>
      <c r="K113" s="36"/>
    </row>
    <row r="114" spans="2:13" s="26" customFormat="1" ht="14.45" customHeight="1">
      <c r="B114" s="51"/>
      <c r="C114" s="54"/>
      <c r="D114" s="55"/>
      <c r="E114" s="52"/>
      <c r="F114" s="28"/>
      <c r="G114" s="36"/>
      <c r="H114" s="36"/>
      <c r="I114" s="36"/>
      <c r="J114" s="36"/>
      <c r="K114" s="36"/>
    </row>
    <row r="115" spans="2:13" s="26" customFormat="1" ht="14.45" customHeight="1">
      <c r="B115" s="39"/>
      <c r="C115" s="54"/>
      <c r="D115" s="55"/>
      <c r="E115" s="52"/>
      <c r="F115" s="28"/>
      <c r="G115" s="36"/>
      <c r="H115" s="36"/>
      <c r="I115" s="36"/>
      <c r="J115" s="36"/>
      <c r="K115" s="36"/>
    </row>
    <row r="116" spans="2:13" s="26" customFormat="1" ht="14.45" customHeight="1">
      <c r="B116" s="51"/>
      <c r="C116" s="54"/>
      <c r="D116" s="56"/>
      <c r="E116" s="30"/>
      <c r="F116" s="33"/>
      <c r="G116" s="36"/>
      <c r="H116" s="36"/>
      <c r="I116" s="36"/>
      <c r="J116" s="36"/>
      <c r="K116" s="36"/>
    </row>
    <row r="117" spans="2:13" s="26" customFormat="1" ht="14.45" customHeight="1">
      <c r="B117" s="39"/>
      <c r="C117" s="54"/>
      <c r="D117" s="56"/>
      <c r="E117" s="52"/>
      <c r="F117" s="28"/>
      <c r="G117" s="36"/>
      <c r="H117" s="36"/>
      <c r="I117" s="36"/>
      <c r="J117" s="36"/>
      <c r="K117" s="36"/>
    </row>
    <row r="118" spans="2:13" s="26" customFormat="1" ht="14.45" customHeight="1">
      <c r="B118" s="51"/>
      <c r="C118" s="54"/>
      <c r="D118" s="56"/>
      <c r="E118" s="30"/>
      <c r="F118" s="33"/>
      <c r="G118" s="36"/>
      <c r="H118" s="33"/>
      <c r="I118" s="28"/>
      <c r="J118" s="36"/>
      <c r="K118" s="36"/>
    </row>
    <row r="119" spans="2:13" s="26" customFormat="1" ht="14.45" customHeight="1">
      <c r="B119" s="284">
        <f>SUM(E65:E118)</f>
        <v>80</v>
      </c>
      <c r="C119" s="284"/>
      <c r="D119" s="284"/>
      <c r="E119" s="284"/>
      <c r="F119" s="14"/>
    </row>
    <row r="120" spans="2:13" s="26" customFormat="1" ht="7.15" customHeight="1">
      <c r="B120" s="293"/>
      <c r="C120" s="293"/>
      <c r="D120" s="293"/>
      <c r="E120" s="293"/>
      <c r="F120" s="293"/>
      <c r="G120" s="293"/>
      <c r="H120" s="293"/>
      <c r="I120" s="293"/>
    </row>
    <row r="121" spans="2:13" s="23" customFormat="1" ht="19.149999999999999" hidden="1" customHeight="1">
      <c r="B121" s="294" t="s">
        <v>194</v>
      </c>
      <c r="C121" s="294"/>
      <c r="D121" s="37"/>
      <c r="E121" s="25"/>
      <c r="F121" s="25"/>
      <c r="H121" s="25"/>
      <c r="I121" s="25"/>
    </row>
    <row r="122" spans="2:13" s="23" customFormat="1" ht="21.6" hidden="1" customHeight="1">
      <c r="B122" s="144"/>
      <c r="C122" s="258" t="s">
        <v>195</v>
      </c>
      <c r="D122" s="259"/>
      <c r="E122" s="259"/>
      <c r="F122" s="259"/>
      <c r="G122" s="259"/>
      <c r="H122" s="259"/>
      <c r="I122" s="260"/>
    </row>
    <row r="123" spans="2:13" s="23" customFormat="1" ht="13.5" hidden="1" customHeight="1">
      <c r="B123" s="269" t="s">
        <v>171</v>
      </c>
      <c r="C123" s="277" t="s">
        <v>104</v>
      </c>
      <c r="D123" s="267" t="s">
        <v>24</v>
      </c>
      <c r="E123" s="253" t="s">
        <v>25</v>
      </c>
      <c r="F123" s="269" t="s">
        <v>171</v>
      </c>
      <c r="G123" s="296" t="s">
        <v>261</v>
      </c>
      <c r="H123" s="267" t="s">
        <v>24</v>
      </c>
      <c r="I123" s="253" t="s">
        <v>25</v>
      </c>
    </row>
    <row r="124" spans="2:13" s="25" customFormat="1" ht="13.5" hidden="1" customHeight="1">
      <c r="B124" s="270"/>
      <c r="C124" s="278"/>
      <c r="D124" s="268"/>
      <c r="E124" s="254"/>
      <c r="F124" s="270"/>
      <c r="G124" s="297"/>
      <c r="H124" s="268"/>
      <c r="I124" s="254"/>
      <c r="L124" s="74"/>
      <c r="M124" s="74"/>
    </row>
    <row r="125" spans="2:13" s="26" customFormat="1" ht="20.45" hidden="1" customHeight="1">
      <c r="B125" s="39">
        <v>1</v>
      </c>
      <c r="C125" s="61" t="s">
        <v>196</v>
      </c>
      <c r="D125" s="59" t="s">
        <v>26</v>
      </c>
      <c r="E125" s="30">
        <v>2</v>
      </c>
      <c r="F125" s="39">
        <v>100</v>
      </c>
      <c r="G125" s="70" t="s">
        <v>27</v>
      </c>
      <c r="H125" s="55" t="s">
        <v>28</v>
      </c>
      <c r="I125" s="52">
        <v>3</v>
      </c>
      <c r="J125" s="36"/>
      <c r="K125" s="36"/>
    </row>
    <row r="126" spans="2:13" s="26" customFormat="1" ht="20.45" hidden="1" customHeight="1">
      <c r="B126" s="39">
        <v>2</v>
      </c>
      <c r="C126" s="38" t="s">
        <v>262</v>
      </c>
      <c r="D126" s="56" t="s">
        <v>26</v>
      </c>
      <c r="E126" s="30">
        <v>2</v>
      </c>
      <c r="F126" s="39">
        <v>101</v>
      </c>
      <c r="G126" s="70" t="s">
        <v>29</v>
      </c>
      <c r="H126" s="55" t="s">
        <v>28</v>
      </c>
      <c r="I126" s="52">
        <v>3</v>
      </c>
    </row>
    <row r="127" spans="2:13" s="26" customFormat="1" ht="20.45" hidden="1" customHeight="1">
      <c r="B127" s="39">
        <v>3</v>
      </c>
      <c r="C127" s="38" t="s">
        <v>79</v>
      </c>
      <c r="D127" s="56" t="s">
        <v>26</v>
      </c>
      <c r="E127" s="30">
        <v>2</v>
      </c>
      <c r="F127" s="39">
        <v>102</v>
      </c>
      <c r="G127" s="38" t="s">
        <v>30</v>
      </c>
      <c r="H127" s="56" t="s">
        <v>28</v>
      </c>
      <c r="I127" s="30">
        <v>3</v>
      </c>
    </row>
    <row r="128" spans="2:13" s="26" customFormat="1" ht="20.45" hidden="1" customHeight="1">
      <c r="B128" s="39">
        <v>4</v>
      </c>
      <c r="C128" s="38" t="s">
        <v>35</v>
      </c>
      <c r="D128" s="56" t="s">
        <v>26</v>
      </c>
      <c r="E128" s="30">
        <v>2</v>
      </c>
      <c r="F128" s="39">
        <v>103</v>
      </c>
      <c r="G128" s="38" t="s">
        <v>265</v>
      </c>
      <c r="H128" s="56" t="s">
        <v>28</v>
      </c>
      <c r="I128" s="30">
        <v>2</v>
      </c>
    </row>
    <row r="129" spans="2:9" s="26" customFormat="1" ht="20.45" hidden="1" customHeight="1">
      <c r="B129" s="39">
        <v>5</v>
      </c>
      <c r="C129" s="38" t="s">
        <v>80</v>
      </c>
      <c r="D129" s="56" t="s">
        <v>26</v>
      </c>
      <c r="E129" s="30">
        <v>2</v>
      </c>
      <c r="F129" s="39">
        <v>104</v>
      </c>
      <c r="G129" s="38" t="s">
        <v>33</v>
      </c>
      <c r="H129" s="56" t="s">
        <v>28</v>
      </c>
      <c r="I129" s="30">
        <v>6</v>
      </c>
    </row>
    <row r="130" spans="2:9" s="26" customFormat="1" ht="20.45" hidden="1" customHeight="1">
      <c r="B130" s="39">
        <v>6</v>
      </c>
      <c r="C130" s="38" t="s">
        <v>263</v>
      </c>
      <c r="D130" s="56" t="s">
        <v>31</v>
      </c>
      <c r="E130" s="30">
        <v>2</v>
      </c>
      <c r="F130" s="39">
        <v>105</v>
      </c>
      <c r="G130" s="38" t="s">
        <v>266</v>
      </c>
      <c r="H130" s="56" t="s">
        <v>28</v>
      </c>
      <c r="I130" s="30">
        <v>2</v>
      </c>
    </row>
    <row r="131" spans="2:9" s="26" customFormat="1" ht="20.45" hidden="1" customHeight="1">
      <c r="B131" s="39">
        <v>7</v>
      </c>
      <c r="C131" s="38" t="s">
        <v>81</v>
      </c>
      <c r="D131" s="56" t="s">
        <v>37</v>
      </c>
      <c r="E131" s="30">
        <v>2</v>
      </c>
      <c r="F131" s="39">
        <v>106</v>
      </c>
      <c r="G131" s="38" t="s">
        <v>267</v>
      </c>
      <c r="H131" s="56" t="s">
        <v>28</v>
      </c>
      <c r="I131" s="30">
        <v>3</v>
      </c>
    </row>
    <row r="132" spans="2:9" s="26" customFormat="1" ht="20.45" hidden="1" customHeight="1">
      <c r="B132" s="39">
        <v>8</v>
      </c>
      <c r="C132" s="38" t="s">
        <v>180</v>
      </c>
      <c r="D132" s="56" t="s">
        <v>26</v>
      </c>
      <c r="E132" s="30">
        <v>2</v>
      </c>
      <c r="F132" s="39">
        <v>107</v>
      </c>
      <c r="G132" s="38" t="s">
        <v>268</v>
      </c>
      <c r="H132" s="56" t="s">
        <v>28</v>
      </c>
      <c r="I132" s="30">
        <v>3</v>
      </c>
    </row>
    <row r="133" spans="2:9" s="26" customFormat="1" ht="20.45" hidden="1" customHeight="1">
      <c r="B133" s="39">
        <v>9</v>
      </c>
      <c r="C133" s="38" t="s">
        <v>69</v>
      </c>
      <c r="D133" s="56" t="s">
        <v>26</v>
      </c>
      <c r="E133" s="30">
        <v>2</v>
      </c>
      <c r="F133" s="39">
        <v>108</v>
      </c>
      <c r="G133" s="38" t="s">
        <v>269</v>
      </c>
      <c r="H133" s="56" t="s">
        <v>28</v>
      </c>
      <c r="I133" s="30">
        <v>2</v>
      </c>
    </row>
    <row r="134" spans="2:9" s="26" customFormat="1" ht="20.45" hidden="1" customHeight="1">
      <c r="B134" s="39">
        <v>10</v>
      </c>
      <c r="C134" s="38" t="s">
        <v>165</v>
      </c>
      <c r="D134" s="56" t="s">
        <v>37</v>
      </c>
      <c r="E134" s="30">
        <v>2</v>
      </c>
      <c r="F134" s="39">
        <v>109</v>
      </c>
      <c r="G134" s="38" t="s">
        <v>252</v>
      </c>
      <c r="H134" s="56" t="s">
        <v>28</v>
      </c>
      <c r="I134" s="30">
        <v>2</v>
      </c>
    </row>
    <row r="135" spans="2:9" s="26" customFormat="1" ht="20.45" hidden="1" customHeight="1">
      <c r="B135" s="39">
        <v>11</v>
      </c>
      <c r="C135" s="38" t="s">
        <v>55</v>
      </c>
      <c r="D135" s="56" t="s">
        <v>26</v>
      </c>
      <c r="E135" s="30">
        <v>2</v>
      </c>
      <c r="F135" s="39">
        <v>110</v>
      </c>
      <c r="G135" s="38" t="s">
        <v>224</v>
      </c>
      <c r="H135" s="56" t="s">
        <v>28</v>
      </c>
      <c r="I135" s="30">
        <v>3</v>
      </c>
    </row>
    <row r="136" spans="2:9" s="26" customFormat="1" ht="20.45" hidden="1" customHeight="1">
      <c r="B136" s="39">
        <v>12</v>
      </c>
      <c r="C136" s="38" t="s">
        <v>63</v>
      </c>
      <c r="D136" s="56" t="s">
        <v>26</v>
      </c>
      <c r="E136" s="30">
        <v>2</v>
      </c>
      <c r="F136" s="39">
        <v>111</v>
      </c>
      <c r="G136" s="38" t="s">
        <v>255</v>
      </c>
      <c r="H136" s="56" t="s">
        <v>28</v>
      </c>
      <c r="I136" s="30">
        <v>3</v>
      </c>
    </row>
    <row r="137" spans="2:9" s="26" customFormat="1" ht="20.45" hidden="1" customHeight="1">
      <c r="B137" s="39">
        <v>13</v>
      </c>
      <c r="C137" s="38" t="s">
        <v>61</v>
      </c>
      <c r="D137" s="56" t="s">
        <v>26</v>
      </c>
      <c r="E137" s="30">
        <v>2</v>
      </c>
      <c r="F137" s="39">
        <v>112</v>
      </c>
      <c r="G137" s="38" t="s">
        <v>70</v>
      </c>
      <c r="H137" s="56" t="s">
        <v>45</v>
      </c>
      <c r="I137" s="30">
        <v>2</v>
      </c>
    </row>
    <row r="138" spans="2:9" s="26" customFormat="1" ht="20.45" hidden="1" customHeight="1">
      <c r="B138" s="39">
        <v>14</v>
      </c>
      <c r="C138" s="38" t="s">
        <v>82</v>
      </c>
      <c r="D138" s="56" t="s">
        <v>34</v>
      </c>
      <c r="E138" s="30">
        <v>2</v>
      </c>
      <c r="F138" s="39">
        <v>113</v>
      </c>
      <c r="G138" s="38" t="s">
        <v>270</v>
      </c>
      <c r="H138" s="56" t="s">
        <v>28</v>
      </c>
      <c r="I138" s="30">
        <v>2</v>
      </c>
    </row>
    <row r="139" spans="2:9" s="26" customFormat="1" ht="20.45" hidden="1" customHeight="1">
      <c r="B139" s="39">
        <v>15</v>
      </c>
      <c r="C139" s="38" t="s">
        <v>218</v>
      </c>
      <c r="D139" s="56" t="s">
        <v>26</v>
      </c>
      <c r="E139" s="30">
        <v>2</v>
      </c>
      <c r="F139" s="39">
        <v>114</v>
      </c>
      <c r="G139" s="38" t="s">
        <v>271</v>
      </c>
      <c r="H139" s="56" t="s">
        <v>28</v>
      </c>
      <c r="I139" s="30">
        <v>2</v>
      </c>
    </row>
    <row r="140" spans="2:9" s="26" customFormat="1" ht="20.45" hidden="1" customHeight="1">
      <c r="B140" s="39">
        <v>16</v>
      </c>
      <c r="C140" s="38" t="s">
        <v>177</v>
      </c>
      <c r="D140" s="56" t="s">
        <v>37</v>
      </c>
      <c r="E140" s="30">
        <v>2</v>
      </c>
      <c r="F140" s="39">
        <v>115</v>
      </c>
      <c r="G140" s="38" t="s">
        <v>272</v>
      </c>
      <c r="H140" s="56" t="s">
        <v>28</v>
      </c>
      <c r="I140" s="30">
        <v>2</v>
      </c>
    </row>
    <row r="141" spans="2:9" s="26" customFormat="1" ht="20.45" hidden="1" customHeight="1">
      <c r="B141" s="39">
        <v>17</v>
      </c>
      <c r="C141" s="38" t="s">
        <v>67</v>
      </c>
      <c r="D141" s="56" t="s">
        <v>26</v>
      </c>
      <c r="E141" s="30">
        <v>2</v>
      </c>
      <c r="F141" s="39">
        <v>116</v>
      </c>
      <c r="G141" s="38" t="s">
        <v>273</v>
      </c>
      <c r="H141" s="56" t="s">
        <v>28</v>
      </c>
      <c r="I141" s="30">
        <v>3</v>
      </c>
    </row>
    <row r="142" spans="2:9" s="26" customFormat="1" ht="20.45" hidden="1" customHeight="1">
      <c r="B142" s="39">
        <v>18</v>
      </c>
      <c r="C142" s="38" t="s">
        <v>211</v>
      </c>
      <c r="D142" s="56" t="s">
        <v>39</v>
      </c>
      <c r="E142" s="30">
        <v>2</v>
      </c>
      <c r="F142" s="39">
        <v>117</v>
      </c>
      <c r="G142" s="38" t="s">
        <v>197</v>
      </c>
      <c r="H142" s="56" t="s">
        <v>28</v>
      </c>
      <c r="I142" s="30">
        <v>3</v>
      </c>
    </row>
    <row r="143" spans="2:9" s="26" customFormat="1" ht="20.45" hidden="1" customHeight="1">
      <c r="B143" s="39">
        <v>19</v>
      </c>
      <c r="C143" s="38" t="s">
        <v>40</v>
      </c>
      <c r="D143" s="56" t="s">
        <v>26</v>
      </c>
      <c r="E143" s="30">
        <v>2</v>
      </c>
      <c r="F143" s="39">
        <v>118</v>
      </c>
      <c r="G143" s="38" t="s">
        <v>274</v>
      </c>
      <c r="H143" s="56" t="s">
        <v>28</v>
      </c>
      <c r="I143" s="30">
        <v>3</v>
      </c>
    </row>
    <row r="144" spans="2:9" s="26" customFormat="1" ht="20.45" hidden="1" customHeight="1">
      <c r="B144" s="39">
        <v>20</v>
      </c>
      <c r="C144" s="38" t="s">
        <v>77</v>
      </c>
      <c r="D144" s="56" t="s">
        <v>37</v>
      </c>
      <c r="E144" s="30">
        <v>2</v>
      </c>
      <c r="F144" s="39">
        <v>119</v>
      </c>
      <c r="G144" s="38" t="s">
        <v>275</v>
      </c>
      <c r="H144" s="56" t="s">
        <v>28</v>
      </c>
      <c r="I144" s="30">
        <v>2</v>
      </c>
    </row>
    <row r="145" spans="2:10" s="26" customFormat="1" ht="20.45" hidden="1" customHeight="1">
      <c r="B145" s="39">
        <v>21</v>
      </c>
      <c r="C145" s="38" t="s">
        <v>71</v>
      </c>
      <c r="D145" s="56" t="s">
        <v>34</v>
      </c>
      <c r="E145" s="30">
        <v>2</v>
      </c>
      <c r="F145" s="39">
        <v>120</v>
      </c>
      <c r="G145" s="38" t="s">
        <v>276</v>
      </c>
      <c r="H145" s="56" t="s">
        <v>28</v>
      </c>
      <c r="I145" s="30">
        <v>3</v>
      </c>
    </row>
    <row r="146" spans="2:10" s="26" customFormat="1" ht="20.45" hidden="1" customHeight="1">
      <c r="B146" s="39">
        <v>22</v>
      </c>
      <c r="C146" s="38" t="s">
        <v>84</v>
      </c>
      <c r="D146" s="56" t="s">
        <v>34</v>
      </c>
      <c r="E146" s="30">
        <v>2</v>
      </c>
      <c r="F146" s="39">
        <v>121</v>
      </c>
      <c r="G146" s="38" t="s">
        <v>277</v>
      </c>
      <c r="H146" s="56" t="s">
        <v>28</v>
      </c>
      <c r="I146" s="30">
        <v>3</v>
      </c>
    </row>
    <row r="147" spans="2:10" s="26" customFormat="1" ht="20.45" hidden="1" customHeight="1">
      <c r="B147" s="39">
        <v>23</v>
      </c>
      <c r="C147" s="38" t="s">
        <v>198</v>
      </c>
      <c r="D147" s="56" t="s">
        <v>26</v>
      </c>
      <c r="E147" s="30">
        <v>2</v>
      </c>
      <c r="F147" s="39">
        <v>122</v>
      </c>
      <c r="G147" s="38" t="s">
        <v>278</v>
      </c>
      <c r="H147" s="56" t="s">
        <v>28</v>
      </c>
      <c r="I147" s="30">
        <v>2</v>
      </c>
    </row>
    <row r="148" spans="2:10" s="26" customFormat="1" ht="20.45" hidden="1" customHeight="1">
      <c r="B148" s="39">
        <v>24</v>
      </c>
      <c r="C148" s="38" t="s">
        <v>199</v>
      </c>
      <c r="D148" s="56" t="s">
        <v>26</v>
      </c>
      <c r="E148" s="30">
        <v>2</v>
      </c>
      <c r="F148" s="39">
        <v>123</v>
      </c>
      <c r="G148" s="38" t="s">
        <v>238</v>
      </c>
      <c r="H148" s="56" t="s">
        <v>28</v>
      </c>
      <c r="I148" s="30">
        <v>3</v>
      </c>
    </row>
    <row r="149" spans="2:10" s="26" customFormat="1" ht="20.45" hidden="1" customHeight="1">
      <c r="B149" s="39">
        <v>25</v>
      </c>
      <c r="C149" s="38" t="s">
        <v>73</v>
      </c>
      <c r="D149" s="56" t="s">
        <v>37</v>
      </c>
      <c r="E149" s="30">
        <v>2</v>
      </c>
      <c r="F149" s="39">
        <v>124</v>
      </c>
      <c r="G149" s="61" t="s">
        <v>188</v>
      </c>
      <c r="H149" s="58" t="s">
        <v>45</v>
      </c>
      <c r="I149" s="66">
        <v>3</v>
      </c>
    </row>
    <row r="150" spans="2:10" s="26" customFormat="1" ht="20.45" hidden="1" customHeight="1">
      <c r="B150" s="39">
        <v>26</v>
      </c>
      <c r="C150" s="38" t="s">
        <v>264</v>
      </c>
      <c r="D150" s="56" t="s">
        <v>31</v>
      </c>
      <c r="E150" s="30">
        <v>2</v>
      </c>
      <c r="F150" s="39">
        <v>125</v>
      </c>
      <c r="G150" s="38" t="s">
        <v>176</v>
      </c>
      <c r="H150" s="56" t="s">
        <v>28</v>
      </c>
      <c r="I150" s="30">
        <v>2</v>
      </c>
    </row>
    <row r="151" spans="2:10" s="26" customFormat="1" ht="20.45" hidden="1" customHeight="1">
      <c r="B151" s="39">
        <v>27</v>
      </c>
      <c r="C151" s="38" t="s">
        <v>76</v>
      </c>
      <c r="D151" s="56" t="s">
        <v>34</v>
      </c>
      <c r="E151" s="30">
        <v>2</v>
      </c>
      <c r="F151" s="284">
        <f>SUM(I125:I150)</f>
        <v>70</v>
      </c>
      <c r="G151" s="284"/>
      <c r="H151" s="284"/>
      <c r="I151" s="284"/>
      <c r="J151" s="36"/>
    </row>
    <row r="152" spans="2:10" s="26" customFormat="1" ht="20.45" hidden="1" customHeight="1">
      <c r="B152" s="39">
        <v>28</v>
      </c>
      <c r="C152" s="38" t="s">
        <v>200</v>
      </c>
      <c r="D152" s="56" t="s">
        <v>26</v>
      </c>
      <c r="E152" s="30">
        <v>2</v>
      </c>
      <c r="F152" s="33"/>
      <c r="G152" s="36"/>
      <c r="H152" s="36"/>
      <c r="I152" s="36"/>
      <c r="J152" s="36"/>
    </row>
    <row r="153" spans="2:10" s="26" customFormat="1" ht="20.45" hidden="1" customHeight="1">
      <c r="B153" s="39">
        <v>29</v>
      </c>
      <c r="C153" s="38" t="s">
        <v>70</v>
      </c>
      <c r="D153" s="56" t="s">
        <v>45</v>
      </c>
      <c r="E153" s="30">
        <v>2</v>
      </c>
      <c r="F153" s="33"/>
      <c r="G153" s="36"/>
      <c r="H153" s="36"/>
      <c r="I153" s="36"/>
      <c r="J153" s="36"/>
    </row>
    <row r="154" spans="2:10" s="26" customFormat="1" ht="20.45" hidden="1" customHeight="1">
      <c r="B154" s="39">
        <v>30</v>
      </c>
      <c r="C154" s="38" t="s">
        <v>179</v>
      </c>
      <c r="D154" s="56" t="s">
        <v>26</v>
      </c>
      <c r="E154" s="30">
        <v>2</v>
      </c>
      <c r="F154" s="33"/>
      <c r="G154" s="36"/>
      <c r="H154" s="36"/>
      <c r="I154" s="36"/>
      <c r="J154" s="36"/>
    </row>
    <row r="155" spans="2:10" s="26" customFormat="1" ht="20.45" hidden="1" customHeight="1">
      <c r="B155" s="284">
        <f>SUM(E125:E154)</f>
        <v>60</v>
      </c>
      <c r="C155" s="284"/>
      <c r="D155" s="284"/>
      <c r="E155" s="284"/>
      <c r="F155" s="14"/>
      <c r="G155" s="257"/>
      <c r="H155" s="257"/>
      <c r="I155" s="257"/>
      <c r="J155" s="36"/>
    </row>
    <row r="156" spans="2:10" s="26" customFormat="1" ht="18" hidden="1" customHeight="1">
      <c r="B156" s="14"/>
      <c r="C156" s="14"/>
      <c r="D156" s="14"/>
      <c r="E156" s="14"/>
      <c r="F156" s="14"/>
      <c r="G156" s="14"/>
      <c r="H156" s="14"/>
      <c r="I156" s="14"/>
    </row>
    <row r="157" spans="2:10" s="41" customFormat="1" ht="15.6" hidden="1" customHeight="1">
      <c r="B157" s="295" t="s">
        <v>201</v>
      </c>
      <c r="C157" s="295"/>
      <c r="D157" s="42"/>
      <c r="G157" s="283"/>
      <c r="H157" s="283"/>
      <c r="I157" s="283"/>
    </row>
    <row r="158" spans="2:10" s="41" customFormat="1" ht="14.45" hidden="1" customHeight="1">
      <c r="B158" s="285"/>
      <c r="C158" s="279" t="s">
        <v>169</v>
      </c>
      <c r="D158" s="280"/>
      <c r="E158" s="281"/>
      <c r="F158" s="287" t="s">
        <v>23</v>
      </c>
      <c r="G158" s="288"/>
      <c r="H158" s="288"/>
      <c r="I158" s="289"/>
    </row>
    <row r="159" spans="2:10" s="41" customFormat="1" ht="14.45" hidden="1" customHeight="1">
      <c r="B159" s="285"/>
      <c r="C159" s="282" t="s">
        <v>202</v>
      </c>
      <c r="D159" s="282"/>
      <c r="E159" s="282"/>
      <c r="F159" s="282"/>
      <c r="G159" s="282"/>
      <c r="H159" s="282"/>
      <c r="I159" s="282"/>
    </row>
    <row r="160" spans="2:10" s="41" customFormat="1" ht="24" hidden="1" customHeight="1">
      <c r="B160" s="73" t="s">
        <v>203</v>
      </c>
      <c r="C160" s="138" t="s">
        <v>260</v>
      </c>
      <c r="D160" s="60" t="s">
        <v>24</v>
      </c>
      <c r="E160" s="15" t="s">
        <v>25</v>
      </c>
      <c r="F160" s="76" t="s">
        <v>204</v>
      </c>
      <c r="G160" s="138" t="s">
        <v>261</v>
      </c>
      <c r="H160" s="60" t="s">
        <v>24</v>
      </c>
      <c r="I160" s="15" t="s">
        <v>25</v>
      </c>
    </row>
    <row r="161" spans="2:9" s="41" customFormat="1" ht="13.9" hidden="1" customHeight="1">
      <c r="B161" s="51">
        <v>1</v>
      </c>
      <c r="C161" s="69" t="s">
        <v>205</v>
      </c>
      <c r="D161" s="59" t="s">
        <v>26</v>
      </c>
      <c r="E161" s="52">
        <v>2</v>
      </c>
      <c r="F161" s="51">
        <v>100</v>
      </c>
      <c r="G161" s="70" t="s">
        <v>27</v>
      </c>
      <c r="H161" s="55" t="s">
        <v>28</v>
      </c>
      <c r="I161" s="52">
        <v>2</v>
      </c>
    </row>
    <row r="162" spans="2:9" s="41" customFormat="1" ht="13.9" hidden="1" customHeight="1">
      <c r="B162" s="39">
        <v>2</v>
      </c>
      <c r="C162" s="70" t="s">
        <v>212</v>
      </c>
      <c r="D162" s="55" t="s">
        <v>26</v>
      </c>
      <c r="E162" s="52">
        <v>2</v>
      </c>
      <c r="F162" s="51">
        <v>101</v>
      </c>
      <c r="G162" s="70" t="s">
        <v>29</v>
      </c>
      <c r="H162" s="55" t="s">
        <v>28</v>
      </c>
      <c r="I162" s="52">
        <v>2</v>
      </c>
    </row>
    <row r="163" spans="2:9" s="41" customFormat="1" ht="13.9" hidden="1" customHeight="1">
      <c r="B163" s="51">
        <v>3</v>
      </c>
      <c r="C163" s="70" t="s">
        <v>279</v>
      </c>
      <c r="D163" s="55" t="s">
        <v>26</v>
      </c>
      <c r="E163" s="52">
        <v>1</v>
      </c>
      <c r="F163" s="51">
        <v>102</v>
      </c>
      <c r="G163" s="70" t="s">
        <v>30</v>
      </c>
      <c r="H163" s="55" t="s">
        <v>28</v>
      </c>
      <c r="I163" s="52">
        <v>2</v>
      </c>
    </row>
    <row r="164" spans="2:9" s="41" customFormat="1" ht="13.9" hidden="1" customHeight="1">
      <c r="B164" s="39">
        <v>4</v>
      </c>
      <c r="C164" s="70" t="s">
        <v>78</v>
      </c>
      <c r="D164" s="55" t="s">
        <v>26</v>
      </c>
      <c r="E164" s="52">
        <v>1</v>
      </c>
      <c r="F164" s="51">
        <v>103</v>
      </c>
      <c r="G164" s="70" t="s">
        <v>225</v>
      </c>
      <c r="H164" s="55" t="s">
        <v>28</v>
      </c>
      <c r="I164" s="52">
        <v>2</v>
      </c>
    </row>
    <row r="165" spans="2:9" s="41" customFormat="1" ht="13.9" hidden="1" customHeight="1">
      <c r="B165" s="51">
        <v>5</v>
      </c>
      <c r="C165" s="70" t="s">
        <v>214</v>
      </c>
      <c r="D165" s="55" t="s">
        <v>31</v>
      </c>
      <c r="E165" s="52">
        <v>2</v>
      </c>
      <c r="F165" s="51">
        <v>104</v>
      </c>
      <c r="G165" s="70" t="s">
        <v>33</v>
      </c>
      <c r="H165" s="55" t="s">
        <v>28</v>
      </c>
      <c r="I165" s="52">
        <v>6</v>
      </c>
    </row>
    <row r="166" spans="2:9" s="41" customFormat="1" ht="13.9" hidden="1" customHeight="1">
      <c r="B166" s="39">
        <v>6</v>
      </c>
      <c r="C166" s="70" t="s">
        <v>186</v>
      </c>
      <c r="D166" s="56" t="s">
        <v>31</v>
      </c>
      <c r="E166" s="52">
        <v>2</v>
      </c>
      <c r="F166" s="51">
        <v>105</v>
      </c>
      <c r="G166" s="70" t="s">
        <v>251</v>
      </c>
      <c r="H166" s="55" t="s">
        <v>28</v>
      </c>
      <c r="I166" s="52">
        <v>2</v>
      </c>
    </row>
    <row r="167" spans="2:9" s="41" customFormat="1" ht="13.9" hidden="1" customHeight="1">
      <c r="B167" s="51">
        <v>7</v>
      </c>
      <c r="C167" s="70" t="s">
        <v>35</v>
      </c>
      <c r="D167" s="55" t="s">
        <v>26</v>
      </c>
      <c r="E167" s="52">
        <v>1</v>
      </c>
      <c r="F167" s="51">
        <v>106</v>
      </c>
      <c r="G167" s="70" t="s">
        <v>228</v>
      </c>
      <c r="H167" s="55" t="s">
        <v>28</v>
      </c>
      <c r="I167" s="52">
        <v>2</v>
      </c>
    </row>
    <row r="168" spans="2:9" s="41" customFormat="1" ht="13.9" hidden="1" customHeight="1">
      <c r="B168" s="39">
        <v>8</v>
      </c>
      <c r="C168" s="70" t="s">
        <v>43</v>
      </c>
      <c r="D168" s="55" t="s">
        <v>31</v>
      </c>
      <c r="E168" s="52">
        <v>1</v>
      </c>
      <c r="F168" s="51">
        <v>107</v>
      </c>
      <c r="G168" s="70" t="s">
        <v>289</v>
      </c>
      <c r="H168" s="56" t="s">
        <v>28</v>
      </c>
      <c r="I168" s="52">
        <v>2</v>
      </c>
    </row>
    <row r="169" spans="2:9" s="41" customFormat="1" ht="13.9" hidden="1" customHeight="1">
      <c r="B169" s="51">
        <v>9</v>
      </c>
      <c r="C169" s="70" t="s">
        <v>206</v>
      </c>
      <c r="D169" s="55" t="s">
        <v>26</v>
      </c>
      <c r="E169" s="52">
        <v>2</v>
      </c>
      <c r="F169" s="51">
        <v>108</v>
      </c>
      <c r="G169" s="70" t="s">
        <v>229</v>
      </c>
      <c r="H169" s="55" t="s">
        <v>28</v>
      </c>
      <c r="I169" s="52">
        <v>2</v>
      </c>
    </row>
    <row r="170" spans="2:9" s="41" customFormat="1" ht="13.9" hidden="1" customHeight="1">
      <c r="B170" s="39">
        <v>10</v>
      </c>
      <c r="C170" s="70" t="s">
        <v>280</v>
      </c>
      <c r="D170" s="55" t="s">
        <v>85</v>
      </c>
      <c r="E170" s="30">
        <v>2</v>
      </c>
      <c r="F170" s="51">
        <v>109</v>
      </c>
      <c r="G170" s="70" t="s">
        <v>253</v>
      </c>
      <c r="H170" s="55" t="s">
        <v>28</v>
      </c>
      <c r="I170" s="52">
        <v>2</v>
      </c>
    </row>
    <row r="171" spans="2:9" s="41" customFormat="1" ht="13.9" hidden="1" customHeight="1">
      <c r="B171" s="51">
        <v>11</v>
      </c>
      <c r="C171" s="70" t="s">
        <v>33</v>
      </c>
      <c r="D171" s="55" t="s">
        <v>28</v>
      </c>
      <c r="E171" s="52">
        <v>2</v>
      </c>
      <c r="F171" s="51">
        <v>110</v>
      </c>
      <c r="G171" s="70" t="s">
        <v>290</v>
      </c>
      <c r="H171" s="55" t="s">
        <v>28</v>
      </c>
      <c r="I171" s="52">
        <v>2</v>
      </c>
    </row>
    <row r="172" spans="2:9" s="41" customFormat="1" ht="13.9" hidden="1" customHeight="1">
      <c r="B172" s="39">
        <v>12</v>
      </c>
      <c r="C172" s="70" t="s">
        <v>241</v>
      </c>
      <c r="D172" s="55" t="s">
        <v>39</v>
      </c>
      <c r="E172" s="52">
        <v>1</v>
      </c>
      <c r="F172" s="51">
        <v>111</v>
      </c>
      <c r="G172" s="70" t="s">
        <v>232</v>
      </c>
      <c r="H172" s="55" t="s">
        <v>28</v>
      </c>
      <c r="I172" s="52">
        <v>2</v>
      </c>
    </row>
    <row r="173" spans="2:9" s="41" customFormat="1" ht="13.9" hidden="1" customHeight="1">
      <c r="B173" s="51">
        <v>13</v>
      </c>
      <c r="C173" s="70" t="s">
        <v>281</v>
      </c>
      <c r="D173" s="55" t="s">
        <v>26</v>
      </c>
      <c r="E173" s="52">
        <v>1</v>
      </c>
      <c r="F173" s="51">
        <v>112</v>
      </c>
      <c r="G173" s="70" t="s">
        <v>86</v>
      </c>
      <c r="H173" s="55" t="s">
        <v>28</v>
      </c>
      <c r="I173" s="52">
        <v>2</v>
      </c>
    </row>
    <row r="174" spans="2:9" s="41" customFormat="1" ht="13.9" hidden="1" customHeight="1">
      <c r="B174" s="39">
        <v>14</v>
      </c>
      <c r="C174" s="70" t="s">
        <v>51</v>
      </c>
      <c r="D174" s="55" t="s">
        <v>26</v>
      </c>
      <c r="E174" s="52">
        <v>1</v>
      </c>
      <c r="F174" s="51">
        <v>113</v>
      </c>
      <c r="G174" s="70" t="s">
        <v>250</v>
      </c>
      <c r="H174" s="55" t="s">
        <v>28</v>
      </c>
      <c r="I174" s="52">
        <v>2</v>
      </c>
    </row>
    <row r="175" spans="2:9" s="41" customFormat="1" ht="13.9" hidden="1" customHeight="1">
      <c r="B175" s="51">
        <v>15</v>
      </c>
      <c r="C175" s="70" t="s">
        <v>282</v>
      </c>
      <c r="D175" s="55" t="s">
        <v>26</v>
      </c>
      <c r="E175" s="52">
        <v>2</v>
      </c>
      <c r="F175" s="51">
        <v>114</v>
      </c>
      <c r="G175" s="70" t="s">
        <v>270</v>
      </c>
      <c r="H175" s="55" t="s">
        <v>28</v>
      </c>
      <c r="I175" s="52">
        <v>2</v>
      </c>
    </row>
    <row r="176" spans="2:9" s="41" customFormat="1" ht="13.9" hidden="1" customHeight="1">
      <c r="B176" s="39">
        <v>16</v>
      </c>
      <c r="C176" s="70" t="s">
        <v>87</v>
      </c>
      <c r="D176" s="55" t="s">
        <v>26</v>
      </c>
      <c r="E176" s="52">
        <v>2</v>
      </c>
      <c r="F176" s="51">
        <v>115</v>
      </c>
      <c r="G176" s="70" t="s">
        <v>291</v>
      </c>
      <c r="H176" s="55" t="s">
        <v>28</v>
      </c>
      <c r="I176" s="52">
        <v>2</v>
      </c>
    </row>
    <row r="177" spans="2:11" s="41" customFormat="1" ht="13.9" hidden="1" customHeight="1">
      <c r="B177" s="51">
        <v>17</v>
      </c>
      <c r="C177" s="70" t="s">
        <v>55</v>
      </c>
      <c r="D177" s="56" t="s">
        <v>26</v>
      </c>
      <c r="E177" s="52">
        <v>1</v>
      </c>
      <c r="F177" s="51">
        <v>116</v>
      </c>
      <c r="G177" s="70" t="s">
        <v>292</v>
      </c>
      <c r="H177" s="55" t="s">
        <v>28</v>
      </c>
      <c r="I177" s="52">
        <v>2</v>
      </c>
    </row>
    <row r="178" spans="2:11" s="41" customFormat="1" ht="13.9" hidden="1" customHeight="1">
      <c r="B178" s="39">
        <v>18</v>
      </c>
      <c r="C178" s="70" t="s">
        <v>57</v>
      </c>
      <c r="D178" s="55" t="s">
        <v>31</v>
      </c>
      <c r="E178" s="52">
        <v>1</v>
      </c>
      <c r="F178" s="51">
        <v>117</v>
      </c>
      <c r="G178" s="70" t="s">
        <v>236</v>
      </c>
      <c r="H178" s="55" t="s">
        <v>28</v>
      </c>
      <c r="I178" s="52">
        <v>2</v>
      </c>
    </row>
    <row r="179" spans="2:11" s="41" customFormat="1" ht="13.9" hidden="1" customHeight="1">
      <c r="B179" s="51">
        <v>19</v>
      </c>
      <c r="C179" s="70" t="s">
        <v>165</v>
      </c>
      <c r="D179" s="55" t="s">
        <v>39</v>
      </c>
      <c r="E179" s="52">
        <v>1</v>
      </c>
      <c r="F179" s="51">
        <v>118</v>
      </c>
      <c r="G179" s="70" t="s">
        <v>293</v>
      </c>
      <c r="H179" s="55" t="s">
        <v>28</v>
      </c>
      <c r="I179" s="52">
        <v>2</v>
      </c>
    </row>
    <row r="180" spans="2:11" s="41" customFormat="1" ht="13.9" hidden="1" customHeight="1">
      <c r="B180" s="39">
        <v>20</v>
      </c>
      <c r="C180" s="70" t="s">
        <v>59</v>
      </c>
      <c r="D180" s="55" t="s">
        <v>26</v>
      </c>
      <c r="E180" s="30">
        <v>1</v>
      </c>
      <c r="F180" s="51">
        <v>119</v>
      </c>
      <c r="G180" s="71" t="s">
        <v>188</v>
      </c>
      <c r="H180" s="58" t="s">
        <v>45</v>
      </c>
      <c r="I180" s="53">
        <v>2</v>
      </c>
    </row>
    <row r="181" spans="2:11" s="41" customFormat="1" ht="13.9" hidden="1" customHeight="1">
      <c r="B181" s="51">
        <v>21</v>
      </c>
      <c r="C181" s="70" t="s">
        <v>88</v>
      </c>
      <c r="D181" s="56" t="s">
        <v>26</v>
      </c>
      <c r="E181" s="52">
        <v>1</v>
      </c>
      <c r="F181" s="51">
        <v>120</v>
      </c>
      <c r="G181" s="70" t="s">
        <v>238</v>
      </c>
      <c r="H181" s="55" t="s">
        <v>28</v>
      </c>
      <c r="I181" s="52">
        <v>2</v>
      </c>
    </row>
    <row r="182" spans="2:11" s="41" customFormat="1" ht="13.9" hidden="1" customHeight="1">
      <c r="B182" s="39">
        <v>22</v>
      </c>
      <c r="C182" s="70" t="s">
        <v>63</v>
      </c>
      <c r="D182" s="56" t="s">
        <v>26</v>
      </c>
      <c r="E182" s="30">
        <v>1</v>
      </c>
      <c r="F182" s="51">
        <v>121</v>
      </c>
      <c r="G182" s="70" t="s">
        <v>259</v>
      </c>
      <c r="H182" s="55" t="s">
        <v>28</v>
      </c>
      <c r="I182" s="52">
        <v>2</v>
      </c>
    </row>
    <row r="183" spans="2:11" s="41" customFormat="1" ht="13.9" hidden="1" customHeight="1">
      <c r="B183" s="51">
        <v>23</v>
      </c>
      <c r="C183" s="70" t="s">
        <v>61</v>
      </c>
      <c r="D183" s="55" t="s">
        <v>26</v>
      </c>
      <c r="E183" s="52">
        <v>1</v>
      </c>
      <c r="F183" s="51">
        <v>122</v>
      </c>
      <c r="G183" s="70" t="s">
        <v>176</v>
      </c>
      <c r="H183" s="55" t="s">
        <v>28</v>
      </c>
      <c r="I183" s="52">
        <v>2</v>
      </c>
    </row>
    <row r="184" spans="2:11" s="41" customFormat="1" ht="13.9" hidden="1" customHeight="1">
      <c r="B184" s="39">
        <v>24</v>
      </c>
      <c r="C184" s="70" t="s">
        <v>177</v>
      </c>
      <c r="D184" s="55" t="s">
        <v>39</v>
      </c>
      <c r="E184" s="52">
        <v>2</v>
      </c>
      <c r="F184" s="275">
        <f>SUM(I161:I211)</f>
        <v>50</v>
      </c>
      <c r="G184" s="255"/>
      <c r="H184" s="255"/>
      <c r="I184" s="256"/>
    </row>
    <row r="185" spans="2:11" s="41" customFormat="1" ht="13.9" hidden="1" customHeight="1">
      <c r="B185" s="51">
        <v>25</v>
      </c>
      <c r="C185" s="70" t="s">
        <v>83</v>
      </c>
      <c r="D185" s="55" t="s">
        <v>42</v>
      </c>
      <c r="E185" s="52">
        <v>2</v>
      </c>
      <c r="F185" s="28"/>
      <c r="G185" s="44"/>
      <c r="H185" s="33"/>
      <c r="I185" s="33"/>
      <c r="J185" s="33"/>
      <c r="K185" s="33"/>
    </row>
    <row r="186" spans="2:11" s="41" customFormat="1" ht="13.9" hidden="1" customHeight="1">
      <c r="B186" s="39">
        <v>26</v>
      </c>
      <c r="C186" s="70" t="s">
        <v>77</v>
      </c>
      <c r="D186" s="55" t="s">
        <v>39</v>
      </c>
      <c r="E186" s="52">
        <v>1</v>
      </c>
      <c r="F186" s="28"/>
      <c r="G186" s="44"/>
      <c r="H186" s="33"/>
      <c r="I186" s="33"/>
      <c r="J186" s="33"/>
      <c r="K186" s="33"/>
    </row>
    <row r="187" spans="2:11" s="41" customFormat="1" ht="13.9" hidden="1" customHeight="1">
      <c r="B187" s="51">
        <v>27</v>
      </c>
      <c r="C187" s="70" t="s">
        <v>218</v>
      </c>
      <c r="D187" s="55" t="s">
        <v>26</v>
      </c>
      <c r="E187" s="52">
        <v>2</v>
      </c>
      <c r="F187" s="28"/>
      <c r="G187" s="44"/>
      <c r="H187" s="33"/>
      <c r="I187" s="33"/>
      <c r="J187" s="33"/>
      <c r="K187" s="33"/>
    </row>
    <row r="188" spans="2:11" s="41" customFormat="1" ht="13.9" hidden="1" customHeight="1">
      <c r="B188" s="39">
        <v>28</v>
      </c>
      <c r="C188" s="70" t="s">
        <v>65</v>
      </c>
      <c r="D188" s="55" t="s">
        <v>34</v>
      </c>
      <c r="E188" s="52">
        <v>2</v>
      </c>
      <c r="F188" s="28"/>
      <c r="G188" s="33"/>
      <c r="H188" s="33"/>
      <c r="I188" s="33"/>
      <c r="J188" s="33"/>
      <c r="K188" s="33"/>
    </row>
    <row r="189" spans="2:11" s="41" customFormat="1" ht="13.9" hidden="1" customHeight="1">
      <c r="B189" s="51">
        <v>29</v>
      </c>
      <c r="C189" s="70" t="s">
        <v>209</v>
      </c>
      <c r="D189" s="55" t="s">
        <v>34</v>
      </c>
      <c r="E189" s="52">
        <v>2</v>
      </c>
      <c r="F189" s="28"/>
      <c r="G189" s="33"/>
      <c r="H189" s="33"/>
      <c r="I189" s="33"/>
      <c r="J189" s="33"/>
      <c r="K189" s="33"/>
    </row>
    <row r="190" spans="2:11" s="41" customFormat="1" ht="13.9" hidden="1" customHeight="1">
      <c r="B190" s="39">
        <v>30</v>
      </c>
      <c r="C190" s="70" t="s">
        <v>181</v>
      </c>
      <c r="D190" s="55" t="s">
        <v>26</v>
      </c>
      <c r="E190" s="52">
        <v>2</v>
      </c>
      <c r="F190" s="28"/>
      <c r="G190" s="33"/>
      <c r="H190" s="33"/>
      <c r="I190" s="33"/>
      <c r="J190" s="33"/>
      <c r="K190" s="33"/>
    </row>
    <row r="191" spans="2:11" s="41" customFormat="1" ht="13.9" hidden="1" customHeight="1">
      <c r="B191" s="51">
        <v>31</v>
      </c>
      <c r="C191" s="70" t="s">
        <v>67</v>
      </c>
      <c r="D191" s="55" t="s">
        <v>26</v>
      </c>
      <c r="E191" s="52">
        <v>1</v>
      </c>
      <c r="F191" s="28"/>
      <c r="G191" s="44"/>
      <c r="H191" s="33"/>
      <c r="I191" s="33"/>
      <c r="J191" s="33"/>
      <c r="K191" s="33"/>
    </row>
    <row r="192" spans="2:11" s="41" customFormat="1" ht="13.9" hidden="1" customHeight="1">
      <c r="B192" s="39">
        <v>32</v>
      </c>
      <c r="C192" s="70" t="s">
        <v>210</v>
      </c>
      <c r="D192" s="55" t="s">
        <v>34</v>
      </c>
      <c r="E192" s="52">
        <v>4</v>
      </c>
      <c r="F192" s="28"/>
      <c r="G192" s="44"/>
      <c r="H192" s="33"/>
      <c r="I192" s="33"/>
      <c r="J192" s="33"/>
      <c r="K192" s="33"/>
    </row>
    <row r="193" spans="2:11" s="41" customFormat="1" ht="13.9" hidden="1" customHeight="1">
      <c r="B193" s="51">
        <v>33</v>
      </c>
      <c r="C193" s="70" t="s">
        <v>283</v>
      </c>
      <c r="D193" s="55" t="s">
        <v>85</v>
      </c>
      <c r="E193" s="52">
        <v>2</v>
      </c>
      <c r="F193" s="28"/>
      <c r="G193" s="33"/>
      <c r="H193" s="33"/>
      <c r="I193" s="33"/>
      <c r="J193" s="33"/>
      <c r="K193" s="33"/>
    </row>
    <row r="194" spans="2:11" s="41" customFormat="1" ht="13.9" hidden="1" customHeight="1">
      <c r="B194" s="39">
        <v>34</v>
      </c>
      <c r="C194" s="70" t="s">
        <v>40</v>
      </c>
      <c r="D194" s="55" t="s">
        <v>26</v>
      </c>
      <c r="E194" s="52">
        <v>1</v>
      </c>
      <c r="F194" s="28"/>
      <c r="G194" s="33"/>
      <c r="H194" s="33"/>
      <c r="I194" s="33"/>
      <c r="J194" s="33"/>
      <c r="K194" s="33"/>
    </row>
    <row r="195" spans="2:11" s="41" customFormat="1" ht="13.9" hidden="1" customHeight="1">
      <c r="B195" s="51">
        <v>35</v>
      </c>
      <c r="C195" s="70" t="s">
        <v>284</v>
      </c>
      <c r="D195" s="55" t="s">
        <v>26</v>
      </c>
      <c r="E195" s="52">
        <v>2</v>
      </c>
      <c r="F195" s="28"/>
      <c r="G195" s="49"/>
      <c r="H195" s="34"/>
      <c r="I195" s="27"/>
      <c r="J195" s="33"/>
      <c r="K195" s="33"/>
    </row>
    <row r="196" spans="2:11" s="41" customFormat="1" ht="13.9" hidden="1" customHeight="1">
      <c r="B196" s="39">
        <v>36</v>
      </c>
      <c r="C196" s="70" t="s">
        <v>69</v>
      </c>
      <c r="D196" s="55" t="s">
        <v>26</v>
      </c>
      <c r="E196" s="52">
        <v>2</v>
      </c>
      <c r="F196" s="28"/>
      <c r="G196" s="44"/>
      <c r="H196" s="33"/>
      <c r="I196" s="33"/>
      <c r="J196" s="33"/>
      <c r="K196" s="33"/>
    </row>
    <row r="197" spans="2:11" s="41" customFormat="1" ht="13.9" hidden="1" customHeight="1">
      <c r="B197" s="51">
        <v>37</v>
      </c>
      <c r="C197" s="70" t="s">
        <v>285</v>
      </c>
      <c r="D197" s="56" t="s">
        <v>26</v>
      </c>
      <c r="E197" s="30">
        <v>2</v>
      </c>
      <c r="F197" s="33"/>
      <c r="G197" s="44"/>
      <c r="H197" s="33"/>
      <c r="I197" s="33"/>
      <c r="J197" s="33"/>
      <c r="K197" s="33"/>
    </row>
    <row r="198" spans="2:11" s="41" customFormat="1" ht="13.9" hidden="1" customHeight="1">
      <c r="B198" s="39">
        <v>38</v>
      </c>
      <c r="C198" s="70" t="s">
        <v>64</v>
      </c>
      <c r="D198" s="55" t="s">
        <v>26</v>
      </c>
      <c r="E198" s="52">
        <v>1</v>
      </c>
      <c r="F198" s="28"/>
      <c r="G198" s="33"/>
      <c r="H198" s="33"/>
      <c r="I198" s="33"/>
      <c r="J198" s="33"/>
      <c r="K198" s="33"/>
    </row>
    <row r="199" spans="2:11" s="41" customFormat="1" ht="13.9" hidden="1" customHeight="1">
      <c r="B199" s="51">
        <v>39</v>
      </c>
      <c r="C199" s="70" t="s">
        <v>286</v>
      </c>
      <c r="D199" s="55" t="s">
        <v>31</v>
      </c>
      <c r="E199" s="52">
        <v>2</v>
      </c>
      <c r="F199" s="28"/>
      <c r="G199" s="33"/>
      <c r="H199" s="33"/>
      <c r="I199" s="33"/>
      <c r="J199" s="33"/>
      <c r="K199" s="33"/>
    </row>
    <row r="200" spans="2:11" s="41" customFormat="1" ht="13.9" hidden="1" customHeight="1">
      <c r="B200" s="39">
        <v>40</v>
      </c>
      <c r="C200" s="70" t="s">
        <v>71</v>
      </c>
      <c r="D200" s="55" t="s">
        <v>37</v>
      </c>
      <c r="E200" s="52">
        <v>2</v>
      </c>
      <c r="F200" s="28"/>
      <c r="G200" s="33"/>
      <c r="H200" s="33"/>
      <c r="I200" s="33"/>
      <c r="J200" s="33"/>
      <c r="K200" s="33"/>
    </row>
    <row r="201" spans="2:11" s="41" customFormat="1" ht="13.9" hidden="1" customHeight="1">
      <c r="B201" s="51">
        <v>41</v>
      </c>
      <c r="C201" s="70" t="s">
        <v>72</v>
      </c>
      <c r="D201" s="55" t="s">
        <v>37</v>
      </c>
      <c r="E201" s="52">
        <v>2</v>
      </c>
      <c r="F201" s="28"/>
      <c r="G201" s="44"/>
      <c r="H201" s="33"/>
      <c r="I201" s="33"/>
      <c r="J201" s="33"/>
      <c r="K201" s="33"/>
    </row>
    <row r="202" spans="2:11" s="41" customFormat="1" ht="13.9" hidden="1" customHeight="1">
      <c r="B202" s="39">
        <v>42</v>
      </c>
      <c r="C202" s="70" t="s">
        <v>73</v>
      </c>
      <c r="D202" s="55" t="s">
        <v>39</v>
      </c>
      <c r="E202" s="30">
        <v>2</v>
      </c>
      <c r="F202" s="33"/>
      <c r="G202" s="44"/>
      <c r="H202" s="33"/>
      <c r="I202" s="33"/>
      <c r="J202" s="33"/>
      <c r="K202" s="33"/>
    </row>
    <row r="203" spans="2:11" s="41" customFormat="1" ht="13.9" hidden="1" customHeight="1">
      <c r="B203" s="51">
        <v>43</v>
      </c>
      <c r="C203" s="70" t="s">
        <v>75</v>
      </c>
      <c r="D203" s="56" t="s">
        <v>31</v>
      </c>
      <c r="E203" s="52">
        <v>2</v>
      </c>
      <c r="F203" s="28"/>
      <c r="G203" s="44"/>
      <c r="H203" s="33"/>
      <c r="I203" s="33"/>
      <c r="J203" s="33"/>
      <c r="K203" s="33"/>
    </row>
    <row r="204" spans="2:11" s="41" customFormat="1" ht="13.9" hidden="1" customHeight="1">
      <c r="B204" s="39">
        <v>44</v>
      </c>
      <c r="C204" s="70" t="s">
        <v>76</v>
      </c>
      <c r="D204" s="55" t="s">
        <v>37</v>
      </c>
      <c r="E204" s="52">
        <v>4</v>
      </c>
      <c r="F204" s="28"/>
      <c r="G204" s="33"/>
      <c r="H204" s="33"/>
      <c r="I204" s="33"/>
      <c r="J204" s="33"/>
      <c r="K204" s="33"/>
    </row>
    <row r="205" spans="2:11" s="41" customFormat="1" ht="13.9" hidden="1" customHeight="1">
      <c r="B205" s="51">
        <v>45</v>
      </c>
      <c r="C205" s="70" t="s">
        <v>287</v>
      </c>
      <c r="D205" s="55" t="s">
        <v>31</v>
      </c>
      <c r="E205" s="52">
        <v>2</v>
      </c>
      <c r="F205" s="28"/>
      <c r="G205" s="33"/>
      <c r="H205" s="33"/>
      <c r="I205" s="33"/>
      <c r="J205" s="33"/>
      <c r="K205" s="33"/>
    </row>
    <row r="206" spans="2:11" s="41" customFormat="1" ht="13.9" hidden="1" customHeight="1">
      <c r="B206" s="39">
        <v>46</v>
      </c>
      <c r="C206" s="70" t="s">
        <v>288</v>
      </c>
      <c r="D206" s="55" t="s">
        <v>26</v>
      </c>
      <c r="E206" s="52">
        <v>1</v>
      </c>
      <c r="F206" s="28"/>
      <c r="G206" s="49"/>
      <c r="H206" s="34"/>
      <c r="I206" s="27"/>
      <c r="J206" s="33"/>
      <c r="K206" s="33"/>
    </row>
    <row r="207" spans="2:11" s="41" customFormat="1" ht="13.9" hidden="1" customHeight="1">
      <c r="B207" s="51">
        <v>47</v>
      </c>
      <c r="C207" s="70" t="s">
        <v>223</v>
      </c>
      <c r="D207" s="55" t="s">
        <v>39</v>
      </c>
      <c r="E207" s="52">
        <v>1</v>
      </c>
      <c r="F207" s="28"/>
      <c r="G207" s="44"/>
      <c r="H207" s="33"/>
      <c r="I207" s="33"/>
      <c r="J207" s="33"/>
      <c r="K207" s="33"/>
    </row>
    <row r="208" spans="2:11" s="41" customFormat="1" ht="13.9" hidden="1" customHeight="1">
      <c r="B208" s="39">
        <v>48</v>
      </c>
      <c r="C208" s="70" t="s">
        <v>178</v>
      </c>
      <c r="D208" s="55" t="s">
        <v>31</v>
      </c>
      <c r="E208" s="52">
        <v>1</v>
      </c>
      <c r="F208" s="28"/>
      <c r="G208" s="44"/>
      <c r="H208" s="33"/>
      <c r="I208" s="33"/>
      <c r="J208" s="33"/>
      <c r="K208" s="33"/>
    </row>
    <row r="209" spans="1:11" s="41" customFormat="1" ht="13.9" hidden="1" customHeight="1">
      <c r="B209" s="51">
        <v>49</v>
      </c>
      <c r="C209" s="70" t="s">
        <v>179</v>
      </c>
      <c r="D209" s="55" t="s">
        <v>26</v>
      </c>
      <c r="E209" s="52">
        <v>1</v>
      </c>
      <c r="F209" s="28"/>
      <c r="G209" s="33"/>
      <c r="H209" s="33"/>
      <c r="I209" s="33"/>
      <c r="J209" s="33"/>
      <c r="K209" s="33"/>
    </row>
    <row r="210" spans="1:11" s="41" customFormat="1" ht="13.9" hidden="1" customHeight="1">
      <c r="B210" s="39"/>
      <c r="C210" s="70"/>
      <c r="D210" s="55"/>
      <c r="E210" s="52"/>
      <c r="F210" s="28"/>
      <c r="G210" s="33"/>
      <c r="H210" s="33"/>
      <c r="I210" s="33"/>
      <c r="J210" s="33"/>
      <c r="K210" s="33"/>
    </row>
    <row r="211" spans="1:11" s="41" customFormat="1" ht="13.9" hidden="1" customHeight="1">
      <c r="B211" s="51"/>
      <c r="C211" s="70"/>
      <c r="D211" s="55"/>
      <c r="E211" s="52"/>
      <c r="F211" s="28"/>
      <c r="G211" s="44"/>
      <c r="H211" s="33"/>
      <c r="I211" s="28" t="s">
        <v>108</v>
      </c>
      <c r="J211" s="33"/>
      <c r="K211" s="33"/>
    </row>
    <row r="212" spans="1:11" s="41" customFormat="1" ht="13.9" hidden="1" customHeight="1">
      <c r="B212" s="39"/>
      <c r="C212" s="70"/>
      <c r="D212" s="55"/>
      <c r="E212" s="52"/>
      <c r="F212" s="28"/>
      <c r="G212" s="33"/>
      <c r="H212" s="33"/>
      <c r="I212" s="33"/>
      <c r="J212" s="33"/>
      <c r="K212" s="33"/>
    </row>
    <row r="213" spans="1:11" s="41" customFormat="1" ht="13.9" hidden="1" customHeight="1">
      <c r="B213" s="51"/>
      <c r="C213" s="70"/>
      <c r="D213" s="56"/>
      <c r="E213" s="52"/>
      <c r="F213" s="28"/>
      <c r="G213" s="33"/>
      <c r="H213" s="33"/>
      <c r="I213" s="33"/>
      <c r="J213" s="33"/>
      <c r="K213" s="33"/>
    </row>
    <row r="214" spans="1:11" s="41" customFormat="1" ht="13.9" hidden="1" customHeight="1">
      <c r="B214" s="39"/>
      <c r="C214" s="70"/>
      <c r="D214" s="55"/>
      <c r="E214" s="52"/>
      <c r="F214" s="28"/>
      <c r="G214" s="33"/>
      <c r="H214" s="33"/>
      <c r="I214" s="33"/>
      <c r="J214" s="33"/>
      <c r="K214" s="33"/>
    </row>
    <row r="215" spans="1:11" s="41" customFormat="1" ht="13.9" hidden="1" customHeight="1">
      <c r="B215" s="51"/>
      <c r="C215" s="70"/>
      <c r="D215" s="55"/>
      <c r="E215" s="52"/>
      <c r="F215" s="28"/>
      <c r="G215" s="33"/>
      <c r="H215" s="33"/>
      <c r="I215" s="33"/>
      <c r="J215" s="33"/>
      <c r="K215" s="33"/>
    </row>
    <row r="216" spans="1:11" s="41" customFormat="1" ht="13.9" hidden="1" customHeight="1">
      <c r="B216" s="39"/>
      <c r="C216" s="70"/>
      <c r="D216" s="55"/>
      <c r="E216" s="30"/>
      <c r="F216" s="33"/>
      <c r="G216" s="33"/>
      <c r="H216" s="33"/>
      <c r="I216" s="33"/>
      <c r="J216" s="33"/>
      <c r="K216" s="33"/>
    </row>
    <row r="217" spans="1:11" s="41" customFormat="1" ht="13.9" hidden="1" customHeight="1">
      <c r="B217" s="284">
        <f>SUM(E161:E216)</f>
        <v>80</v>
      </c>
      <c r="C217" s="284"/>
      <c r="D217" s="284"/>
      <c r="E217" s="284"/>
      <c r="F217" s="14"/>
      <c r="G217" s="33"/>
      <c r="H217" s="33"/>
      <c r="I217" s="33"/>
      <c r="J217" s="33"/>
      <c r="K217" s="33"/>
    </row>
    <row r="218" spans="1:11" s="41" customFormat="1" ht="5.45" hidden="1" customHeight="1">
      <c r="B218" s="14"/>
      <c r="C218" s="14"/>
      <c r="D218" s="14"/>
      <c r="E218" s="14"/>
      <c r="F218" s="14"/>
      <c r="G218" s="14"/>
      <c r="H218" s="14"/>
      <c r="I218" s="14"/>
    </row>
    <row r="219" spans="1:11" s="26" customFormat="1" ht="20.45" hidden="1" customHeight="1">
      <c r="B219" s="286" t="s">
        <v>207</v>
      </c>
      <c r="C219" s="286"/>
      <c r="D219" s="42"/>
      <c r="E219" s="41"/>
      <c r="F219" s="41"/>
      <c r="G219" s="283"/>
      <c r="H219" s="283"/>
      <c r="I219" s="283"/>
    </row>
    <row r="220" spans="1:11" s="26" customFormat="1" ht="17.25" hidden="1" customHeight="1">
      <c r="A220" s="43"/>
      <c r="B220" s="285"/>
      <c r="C220" s="279" t="s">
        <v>189</v>
      </c>
      <c r="D220" s="280"/>
      <c r="E220" s="281"/>
      <c r="F220" s="287" t="s">
        <v>23</v>
      </c>
      <c r="G220" s="288"/>
      <c r="H220" s="288"/>
      <c r="I220" s="289"/>
    </row>
    <row r="221" spans="1:11" s="26" customFormat="1" ht="17.25" hidden="1" customHeight="1">
      <c r="A221" s="43"/>
      <c r="B221" s="285"/>
      <c r="C221" s="282" t="s">
        <v>170</v>
      </c>
      <c r="D221" s="282"/>
      <c r="E221" s="282"/>
      <c r="F221" s="282"/>
      <c r="G221" s="282"/>
      <c r="H221" s="282"/>
      <c r="I221" s="282"/>
    </row>
    <row r="222" spans="1:11" s="26" customFormat="1" ht="22.5" hidden="1" customHeight="1">
      <c r="A222" s="43"/>
      <c r="B222" s="72" t="s">
        <v>171</v>
      </c>
      <c r="C222" s="138" t="s">
        <v>260</v>
      </c>
      <c r="D222" s="60" t="s">
        <v>24</v>
      </c>
      <c r="E222" s="15" t="s">
        <v>25</v>
      </c>
      <c r="F222" s="75" t="s">
        <v>204</v>
      </c>
      <c r="G222" s="137" t="s">
        <v>261</v>
      </c>
      <c r="H222" s="60" t="s">
        <v>24</v>
      </c>
      <c r="I222" s="15" t="s">
        <v>25</v>
      </c>
    </row>
    <row r="223" spans="1:11" s="26" customFormat="1" ht="13.9" hidden="1" customHeight="1">
      <c r="B223" s="51">
        <v>1</v>
      </c>
      <c r="C223" s="62" t="s">
        <v>205</v>
      </c>
      <c r="D223" s="59" t="s">
        <v>26</v>
      </c>
      <c r="E223" s="52">
        <v>2</v>
      </c>
      <c r="F223" s="67">
        <v>100</v>
      </c>
      <c r="G223" s="64" t="s">
        <v>27</v>
      </c>
      <c r="H223" s="55" t="s">
        <v>28</v>
      </c>
      <c r="I223" s="52">
        <v>2</v>
      </c>
    </row>
    <row r="224" spans="1:11" s="26" customFormat="1" ht="13.9" hidden="1" customHeight="1">
      <c r="B224" s="39">
        <v>2</v>
      </c>
      <c r="C224" s="64" t="s">
        <v>212</v>
      </c>
      <c r="D224" s="55" t="s">
        <v>26</v>
      </c>
      <c r="E224" s="52">
        <v>2</v>
      </c>
      <c r="F224" s="67">
        <v>101</v>
      </c>
      <c r="G224" s="64" t="s">
        <v>29</v>
      </c>
      <c r="H224" s="55" t="s">
        <v>28</v>
      </c>
      <c r="I224" s="52">
        <v>2</v>
      </c>
    </row>
    <row r="225" spans="2:9" s="26" customFormat="1" ht="13.9" hidden="1" customHeight="1">
      <c r="B225" s="51">
        <v>3</v>
      </c>
      <c r="C225" s="64" t="s">
        <v>294</v>
      </c>
      <c r="D225" s="55" t="s">
        <v>26</v>
      </c>
      <c r="E225" s="52">
        <v>1</v>
      </c>
      <c r="F225" s="67">
        <v>102</v>
      </c>
      <c r="G225" s="64" t="s">
        <v>30</v>
      </c>
      <c r="H225" s="55" t="s">
        <v>28</v>
      </c>
      <c r="I225" s="52">
        <v>2</v>
      </c>
    </row>
    <row r="226" spans="2:9" s="26" customFormat="1" ht="13.9" hidden="1" customHeight="1">
      <c r="B226" s="39">
        <v>4</v>
      </c>
      <c r="C226" s="64" t="s">
        <v>78</v>
      </c>
      <c r="D226" s="55" t="s">
        <v>26</v>
      </c>
      <c r="E226" s="52">
        <v>1</v>
      </c>
      <c r="F226" s="67">
        <v>103</v>
      </c>
      <c r="G226" s="64" t="s">
        <v>265</v>
      </c>
      <c r="H226" s="55" t="s">
        <v>28</v>
      </c>
      <c r="I226" s="52">
        <v>2</v>
      </c>
    </row>
    <row r="227" spans="2:9" s="26" customFormat="1" ht="13.9" hidden="1" customHeight="1">
      <c r="B227" s="51">
        <v>5</v>
      </c>
      <c r="C227" s="64" t="s">
        <v>240</v>
      </c>
      <c r="D227" s="55" t="s">
        <v>31</v>
      </c>
      <c r="E227" s="52">
        <v>2</v>
      </c>
      <c r="F227" s="67">
        <v>104</v>
      </c>
      <c r="G227" s="64" t="s">
        <v>33</v>
      </c>
      <c r="H227" s="55" t="s">
        <v>28</v>
      </c>
      <c r="I227" s="52">
        <v>6</v>
      </c>
    </row>
    <row r="228" spans="2:9" s="26" customFormat="1" ht="13.9" hidden="1" customHeight="1">
      <c r="B228" s="39">
        <v>6</v>
      </c>
      <c r="C228" s="64" t="s">
        <v>186</v>
      </c>
      <c r="D228" s="56" t="s">
        <v>31</v>
      </c>
      <c r="E228" s="52">
        <v>2</v>
      </c>
      <c r="F228" s="67">
        <v>105</v>
      </c>
      <c r="G228" s="64" t="s">
        <v>299</v>
      </c>
      <c r="H228" s="55" t="s">
        <v>28</v>
      </c>
      <c r="I228" s="52">
        <v>2</v>
      </c>
    </row>
    <row r="229" spans="2:9" s="26" customFormat="1" ht="13.9" hidden="1" customHeight="1">
      <c r="B229" s="51">
        <v>7</v>
      </c>
      <c r="C229" s="64" t="s">
        <v>35</v>
      </c>
      <c r="D229" s="55" t="s">
        <v>26</v>
      </c>
      <c r="E229" s="52">
        <v>1</v>
      </c>
      <c r="F229" s="67">
        <v>106</v>
      </c>
      <c r="G229" s="64" t="s">
        <v>266</v>
      </c>
      <c r="H229" s="55" t="s">
        <v>28</v>
      </c>
      <c r="I229" s="52">
        <v>2</v>
      </c>
    </row>
    <row r="230" spans="2:9" s="26" customFormat="1" ht="13.9" hidden="1" customHeight="1">
      <c r="B230" s="39">
        <v>8</v>
      </c>
      <c r="C230" s="64" t="s">
        <v>43</v>
      </c>
      <c r="D230" s="55" t="s">
        <v>31</v>
      </c>
      <c r="E230" s="52">
        <v>1</v>
      </c>
      <c r="F230" s="67">
        <v>107</v>
      </c>
      <c r="G230" s="64" t="s">
        <v>300</v>
      </c>
      <c r="H230" s="56" t="s">
        <v>28</v>
      </c>
      <c r="I230" s="52">
        <v>2</v>
      </c>
    </row>
    <row r="231" spans="2:9" s="26" customFormat="1" ht="13.9" hidden="1" customHeight="1">
      <c r="B231" s="51">
        <v>9</v>
      </c>
      <c r="C231" s="64" t="s">
        <v>206</v>
      </c>
      <c r="D231" s="55" t="s">
        <v>26</v>
      </c>
      <c r="E231" s="52">
        <v>2</v>
      </c>
      <c r="F231" s="67">
        <v>108</v>
      </c>
      <c r="G231" s="64" t="s">
        <v>229</v>
      </c>
      <c r="H231" s="55" t="s">
        <v>28</v>
      </c>
      <c r="I231" s="52">
        <v>2</v>
      </c>
    </row>
    <row r="232" spans="2:9" s="26" customFormat="1" ht="13.9" hidden="1" customHeight="1">
      <c r="B232" s="39">
        <v>10</v>
      </c>
      <c r="C232" s="64" t="s">
        <v>280</v>
      </c>
      <c r="D232" s="55" t="s">
        <v>85</v>
      </c>
      <c r="E232" s="30">
        <v>2</v>
      </c>
      <c r="F232" s="67">
        <v>109</v>
      </c>
      <c r="G232" s="64" t="s">
        <v>301</v>
      </c>
      <c r="H232" s="55" t="s">
        <v>28</v>
      </c>
      <c r="I232" s="52">
        <v>2</v>
      </c>
    </row>
    <row r="233" spans="2:9" s="26" customFormat="1" ht="13.9" hidden="1" customHeight="1">
      <c r="B233" s="51">
        <v>11</v>
      </c>
      <c r="C233" s="64" t="s">
        <v>33</v>
      </c>
      <c r="D233" s="55" t="s">
        <v>28</v>
      </c>
      <c r="E233" s="52">
        <v>2</v>
      </c>
      <c r="F233" s="67">
        <v>110</v>
      </c>
      <c r="G233" s="64" t="s">
        <v>302</v>
      </c>
      <c r="H233" s="55" t="s">
        <v>28</v>
      </c>
      <c r="I233" s="52">
        <v>2</v>
      </c>
    </row>
    <row r="234" spans="2:9" s="26" customFormat="1" ht="13.9" hidden="1" customHeight="1">
      <c r="B234" s="39">
        <v>12</v>
      </c>
      <c r="C234" s="64" t="s">
        <v>241</v>
      </c>
      <c r="D234" s="55" t="s">
        <v>39</v>
      </c>
      <c r="E234" s="52">
        <v>1</v>
      </c>
      <c r="F234" s="67">
        <v>111</v>
      </c>
      <c r="G234" s="64" t="s">
        <v>232</v>
      </c>
      <c r="H234" s="55" t="s">
        <v>28</v>
      </c>
      <c r="I234" s="52">
        <v>2</v>
      </c>
    </row>
    <row r="235" spans="2:9" s="26" customFormat="1" ht="13.9" hidden="1" customHeight="1">
      <c r="B235" s="51">
        <v>13</v>
      </c>
      <c r="C235" s="64" t="s">
        <v>281</v>
      </c>
      <c r="D235" s="55" t="s">
        <v>26</v>
      </c>
      <c r="E235" s="52">
        <v>1</v>
      </c>
      <c r="F235" s="67">
        <v>112</v>
      </c>
      <c r="G235" s="64" t="s">
        <v>86</v>
      </c>
      <c r="H235" s="55" t="s">
        <v>28</v>
      </c>
      <c r="I235" s="52">
        <v>2</v>
      </c>
    </row>
    <row r="236" spans="2:9" s="26" customFormat="1" ht="13.9" hidden="1" customHeight="1">
      <c r="B236" s="39">
        <v>14</v>
      </c>
      <c r="C236" s="64" t="s">
        <v>51</v>
      </c>
      <c r="D236" s="55" t="s">
        <v>26</v>
      </c>
      <c r="E236" s="52">
        <v>1</v>
      </c>
      <c r="F236" s="67">
        <v>113</v>
      </c>
      <c r="G236" s="64" t="s">
        <v>250</v>
      </c>
      <c r="H236" s="55" t="s">
        <v>28</v>
      </c>
      <c r="I236" s="52">
        <v>2</v>
      </c>
    </row>
    <row r="237" spans="2:9" s="26" customFormat="1" ht="13.9" hidden="1" customHeight="1">
      <c r="B237" s="51">
        <v>15</v>
      </c>
      <c r="C237" s="64" t="s">
        <v>282</v>
      </c>
      <c r="D237" s="55" t="s">
        <v>26</v>
      </c>
      <c r="E237" s="52">
        <v>2</v>
      </c>
      <c r="F237" s="67">
        <v>114</v>
      </c>
      <c r="G237" s="64" t="s">
        <v>303</v>
      </c>
      <c r="H237" s="55" t="s">
        <v>28</v>
      </c>
      <c r="I237" s="52">
        <v>2</v>
      </c>
    </row>
    <row r="238" spans="2:9" s="26" customFormat="1" ht="13.9" hidden="1" customHeight="1">
      <c r="B238" s="39">
        <v>16</v>
      </c>
      <c r="C238" s="64" t="s">
        <v>87</v>
      </c>
      <c r="D238" s="55" t="s">
        <v>26</v>
      </c>
      <c r="E238" s="52">
        <v>2</v>
      </c>
      <c r="F238" s="67">
        <v>115</v>
      </c>
      <c r="G238" s="64" t="s">
        <v>291</v>
      </c>
      <c r="H238" s="55" t="s">
        <v>28</v>
      </c>
      <c r="I238" s="52">
        <v>2</v>
      </c>
    </row>
    <row r="239" spans="2:9" s="26" customFormat="1" ht="13.9" hidden="1" customHeight="1">
      <c r="B239" s="51">
        <v>17</v>
      </c>
      <c r="C239" s="64" t="s">
        <v>55</v>
      </c>
      <c r="D239" s="56" t="s">
        <v>26</v>
      </c>
      <c r="E239" s="52">
        <v>1</v>
      </c>
      <c r="F239" s="67">
        <v>116</v>
      </c>
      <c r="G239" s="64" t="s">
        <v>292</v>
      </c>
      <c r="H239" s="55" t="s">
        <v>28</v>
      </c>
      <c r="I239" s="52">
        <v>2</v>
      </c>
    </row>
    <row r="240" spans="2:9" s="26" customFormat="1" ht="13.9" hidden="1" customHeight="1">
      <c r="B240" s="39">
        <v>18</v>
      </c>
      <c r="C240" s="64" t="s">
        <v>57</v>
      </c>
      <c r="D240" s="55" t="s">
        <v>31</v>
      </c>
      <c r="E240" s="52">
        <v>1</v>
      </c>
      <c r="F240" s="67">
        <v>117</v>
      </c>
      <c r="G240" s="64" t="s">
        <v>236</v>
      </c>
      <c r="H240" s="55" t="s">
        <v>28</v>
      </c>
      <c r="I240" s="52">
        <v>2</v>
      </c>
    </row>
    <row r="241" spans="2:10" s="26" customFormat="1" ht="13.9" hidden="1" customHeight="1">
      <c r="B241" s="51">
        <v>19</v>
      </c>
      <c r="C241" s="64" t="s">
        <v>165</v>
      </c>
      <c r="D241" s="55" t="s">
        <v>39</v>
      </c>
      <c r="E241" s="52">
        <v>1</v>
      </c>
      <c r="F241" s="67">
        <v>118</v>
      </c>
      <c r="G241" s="64" t="s">
        <v>293</v>
      </c>
      <c r="H241" s="55" t="s">
        <v>28</v>
      </c>
      <c r="I241" s="52">
        <v>2</v>
      </c>
    </row>
    <row r="242" spans="2:10" s="26" customFormat="1" ht="13.9" hidden="1" customHeight="1">
      <c r="B242" s="39">
        <v>20</v>
      </c>
      <c r="C242" s="64" t="s">
        <v>59</v>
      </c>
      <c r="D242" s="55" t="s">
        <v>26</v>
      </c>
      <c r="E242" s="30">
        <v>1</v>
      </c>
      <c r="F242" s="67">
        <v>119</v>
      </c>
      <c r="G242" s="68" t="s">
        <v>188</v>
      </c>
      <c r="H242" s="58" t="s">
        <v>45</v>
      </c>
      <c r="I242" s="53">
        <v>2</v>
      </c>
    </row>
    <row r="243" spans="2:10" s="26" customFormat="1" ht="13.9" hidden="1" customHeight="1">
      <c r="B243" s="51">
        <v>21</v>
      </c>
      <c r="C243" s="64" t="s">
        <v>88</v>
      </c>
      <c r="D243" s="56" t="s">
        <v>26</v>
      </c>
      <c r="E243" s="52">
        <v>1</v>
      </c>
      <c r="F243" s="67">
        <v>120</v>
      </c>
      <c r="G243" s="64" t="s">
        <v>238</v>
      </c>
      <c r="H243" s="55" t="s">
        <v>28</v>
      </c>
      <c r="I243" s="52">
        <v>2</v>
      </c>
    </row>
    <row r="244" spans="2:10" s="26" customFormat="1" ht="13.9" hidden="1" customHeight="1">
      <c r="B244" s="39">
        <v>22</v>
      </c>
      <c r="C244" s="64" t="s">
        <v>63</v>
      </c>
      <c r="D244" s="56" t="s">
        <v>26</v>
      </c>
      <c r="E244" s="30">
        <v>1</v>
      </c>
      <c r="F244" s="67">
        <v>121</v>
      </c>
      <c r="G244" s="64" t="s">
        <v>259</v>
      </c>
      <c r="H244" s="55" t="s">
        <v>28</v>
      </c>
      <c r="I244" s="52">
        <v>2</v>
      </c>
    </row>
    <row r="245" spans="2:10" s="26" customFormat="1" ht="13.9" hidden="1" customHeight="1">
      <c r="B245" s="51">
        <v>23</v>
      </c>
      <c r="C245" s="64" t="s">
        <v>61</v>
      </c>
      <c r="D245" s="55" t="s">
        <v>26</v>
      </c>
      <c r="E245" s="52">
        <v>1</v>
      </c>
      <c r="F245" s="67">
        <v>122</v>
      </c>
      <c r="G245" s="64" t="s">
        <v>176</v>
      </c>
      <c r="H245" s="55" t="s">
        <v>28</v>
      </c>
      <c r="I245" s="52">
        <v>2</v>
      </c>
    </row>
    <row r="246" spans="2:10" s="26" customFormat="1" ht="13.9" hidden="1" customHeight="1">
      <c r="B246" s="51">
        <v>24</v>
      </c>
      <c r="C246" s="64" t="s">
        <v>177</v>
      </c>
      <c r="D246" s="55" t="s">
        <v>39</v>
      </c>
      <c r="E246" s="52">
        <v>2</v>
      </c>
      <c r="F246" s="67"/>
      <c r="G246" s="255">
        <f>SUM(I223:I245)</f>
        <v>50</v>
      </c>
      <c r="H246" s="255"/>
      <c r="I246" s="256"/>
    </row>
    <row r="247" spans="2:10" s="26" customFormat="1" ht="13.9" hidden="1" customHeight="1">
      <c r="B247" s="39">
        <v>25</v>
      </c>
      <c r="C247" s="64" t="s">
        <v>83</v>
      </c>
      <c r="D247" s="55" t="s">
        <v>42</v>
      </c>
      <c r="E247" s="52">
        <v>2</v>
      </c>
      <c r="F247" s="28"/>
      <c r="G247" s="36"/>
      <c r="H247" s="33"/>
      <c r="I247" s="33"/>
      <c r="J247" s="36"/>
    </row>
    <row r="248" spans="2:10" s="26" customFormat="1" ht="13.9" hidden="1" customHeight="1">
      <c r="B248" s="51">
        <v>26</v>
      </c>
      <c r="C248" s="64" t="s">
        <v>77</v>
      </c>
      <c r="D248" s="55" t="s">
        <v>39</v>
      </c>
      <c r="E248" s="52">
        <v>1</v>
      </c>
      <c r="F248" s="28"/>
      <c r="G248" s="36"/>
      <c r="H248" s="33"/>
      <c r="I248" s="33"/>
      <c r="J248" s="36"/>
    </row>
    <row r="249" spans="2:10" s="26" customFormat="1" ht="13.9" hidden="1" customHeight="1">
      <c r="B249" s="39">
        <v>27</v>
      </c>
      <c r="C249" s="64" t="s">
        <v>295</v>
      </c>
      <c r="D249" s="55" t="s">
        <v>26</v>
      </c>
      <c r="E249" s="52">
        <v>2</v>
      </c>
      <c r="F249" s="28"/>
      <c r="G249" s="36"/>
      <c r="H249" s="33"/>
      <c r="I249" s="33"/>
      <c r="J249" s="36"/>
    </row>
    <row r="250" spans="2:10" s="26" customFormat="1" ht="13.9" hidden="1" customHeight="1">
      <c r="B250" s="51">
        <v>28</v>
      </c>
      <c r="C250" s="64" t="s">
        <v>65</v>
      </c>
      <c r="D250" s="55" t="s">
        <v>34</v>
      </c>
      <c r="E250" s="52">
        <v>2</v>
      </c>
      <c r="F250" s="28"/>
      <c r="G250" s="36"/>
      <c r="H250" s="36"/>
      <c r="I250" s="36"/>
      <c r="J250" s="36"/>
    </row>
    <row r="251" spans="2:10" s="26" customFormat="1" ht="13.9" hidden="1" customHeight="1">
      <c r="B251" s="39">
        <v>29</v>
      </c>
      <c r="C251" s="64" t="s">
        <v>209</v>
      </c>
      <c r="D251" s="55" t="s">
        <v>34</v>
      </c>
      <c r="E251" s="52">
        <v>2</v>
      </c>
      <c r="F251" s="28"/>
      <c r="G251" s="36"/>
      <c r="H251" s="36"/>
      <c r="I251" s="36"/>
      <c r="J251" s="36"/>
    </row>
    <row r="252" spans="2:10" s="26" customFormat="1" ht="13.9" hidden="1" customHeight="1">
      <c r="B252" s="51">
        <v>30</v>
      </c>
      <c r="C252" s="64" t="s">
        <v>181</v>
      </c>
      <c r="D252" s="55" t="s">
        <v>26</v>
      </c>
      <c r="E252" s="52">
        <v>2</v>
      </c>
      <c r="F252" s="28"/>
      <c r="G252" s="36"/>
      <c r="H252" s="36"/>
      <c r="I252" s="36"/>
      <c r="J252" s="36"/>
    </row>
    <row r="253" spans="2:10" s="26" customFormat="1" ht="13.9" hidden="1" customHeight="1">
      <c r="B253" s="39">
        <v>31</v>
      </c>
      <c r="C253" s="64" t="s">
        <v>67</v>
      </c>
      <c r="D253" s="55" t="s">
        <v>26</v>
      </c>
      <c r="E253" s="52">
        <v>1</v>
      </c>
      <c r="F253" s="28"/>
      <c r="G253" s="36"/>
      <c r="H253" s="33"/>
      <c r="I253" s="33"/>
      <c r="J253" s="36"/>
    </row>
    <row r="254" spans="2:10" s="26" customFormat="1" ht="13.9" hidden="1" customHeight="1">
      <c r="B254" s="51">
        <v>32</v>
      </c>
      <c r="C254" s="64" t="s">
        <v>210</v>
      </c>
      <c r="D254" s="55" t="s">
        <v>34</v>
      </c>
      <c r="E254" s="52">
        <v>4</v>
      </c>
      <c r="F254" s="28"/>
      <c r="G254" s="36"/>
      <c r="H254" s="33"/>
      <c r="I254" s="33"/>
      <c r="J254" s="36"/>
    </row>
    <row r="255" spans="2:10" s="26" customFormat="1" ht="13.9" hidden="1" customHeight="1">
      <c r="B255" s="39">
        <v>33</v>
      </c>
      <c r="C255" s="64" t="s">
        <v>283</v>
      </c>
      <c r="D255" s="55" t="s">
        <v>85</v>
      </c>
      <c r="E255" s="52">
        <v>2</v>
      </c>
      <c r="F255" s="28"/>
      <c r="G255" s="36"/>
      <c r="H255" s="36"/>
      <c r="I255" s="36"/>
      <c r="J255" s="36"/>
    </row>
    <row r="256" spans="2:10" s="26" customFormat="1" ht="13.9" hidden="1" customHeight="1">
      <c r="B256" s="51">
        <v>34</v>
      </c>
      <c r="C256" s="64" t="s">
        <v>40</v>
      </c>
      <c r="D256" s="55" t="s">
        <v>26</v>
      </c>
      <c r="E256" s="52">
        <v>1</v>
      </c>
      <c r="F256" s="28"/>
      <c r="G256" s="36"/>
      <c r="H256" s="36"/>
      <c r="I256" s="36"/>
      <c r="J256" s="36"/>
    </row>
    <row r="257" spans="2:10" s="26" customFormat="1" ht="13.9" hidden="1" customHeight="1">
      <c r="B257" s="39">
        <v>35</v>
      </c>
      <c r="C257" s="64" t="s">
        <v>296</v>
      </c>
      <c r="D257" s="55" t="s">
        <v>26</v>
      </c>
      <c r="E257" s="52">
        <v>2</v>
      </c>
      <c r="F257" s="28"/>
      <c r="G257" s="48"/>
      <c r="H257" s="34"/>
      <c r="I257" s="27"/>
      <c r="J257" s="36"/>
    </row>
    <row r="258" spans="2:10" s="26" customFormat="1" ht="13.9" hidden="1" customHeight="1">
      <c r="B258" s="51">
        <v>36</v>
      </c>
      <c r="C258" s="64" t="s">
        <v>69</v>
      </c>
      <c r="D258" s="55" t="s">
        <v>26</v>
      </c>
      <c r="E258" s="52">
        <v>2</v>
      </c>
      <c r="F258" s="28"/>
      <c r="G258" s="36"/>
      <c r="H258" s="33"/>
      <c r="I258" s="33"/>
      <c r="J258" s="36"/>
    </row>
    <row r="259" spans="2:10" s="26" customFormat="1" ht="13.9" hidden="1" customHeight="1">
      <c r="B259" s="39">
        <v>37</v>
      </c>
      <c r="C259" s="64" t="s">
        <v>285</v>
      </c>
      <c r="D259" s="56" t="s">
        <v>26</v>
      </c>
      <c r="E259" s="30">
        <v>2</v>
      </c>
      <c r="F259" s="33"/>
      <c r="G259" s="36"/>
      <c r="H259" s="33"/>
      <c r="I259" s="33"/>
      <c r="J259" s="36"/>
    </row>
    <row r="260" spans="2:10" s="26" customFormat="1" ht="13.9" hidden="1" customHeight="1">
      <c r="B260" s="51">
        <v>38</v>
      </c>
      <c r="C260" s="64" t="s">
        <v>64</v>
      </c>
      <c r="D260" s="55" t="s">
        <v>26</v>
      </c>
      <c r="E260" s="52">
        <v>1</v>
      </c>
      <c r="F260" s="28"/>
      <c r="G260" s="36"/>
      <c r="H260" s="36"/>
      <c r="I260" s="36"/>
      <c r="J260" s="36"/>
    </row>
    <row r="261" spans="2:10" s="26" customFormat="1" ht="13.9" hidden="1" customHeight="1">
      <c r="B261" s="39">
        <v>39</v>
      </c>
      <c r="C261" s="64" t="s">
        <v>247</v>
      </c>
      <c r="D261" s="55" t="s">
        <v>31</v>
      </c>
      <c r="E261" s="52">
        <v>2</v>
      </c>
      <c r="F261" s="28"/>
      <c r="G261" s="36"/>
      <c r="H261" s="36"/>
      <c r="I261" s="36"/>
      <c r="J261" s="36"/>
    </row>
    <row r="262" spans="2:10" s="26" customFormat="1" ht="13.9" hidden="1" customHeight="1">
      <c r="B262" s="51">
        <v>40</v>
      </c>
      <c r="C262" s="64" t="s">
        <v>71</v>
      </c>
      <c r="D262" s="55" t="s">
        <v>37</v>
      </c>
      <c r="E262" s="52">
        <v>2</v>
      </c>
      <c r="F262" s="28"/>
      <c r="G262" s="36"/>
      <c r="H262" s="36"/>
      <c r="I262" s="36"/>
      <c r="J262" s="36"/>
    </row>
    <row r="263" spans="2:10" s="26" customFormat="1" ht="13.9" hidden="1" customHeight="1">
      <c r="B263" s="51">
        <v>41</v>
      </c>
      <c r="C263" s="64" t="s">
        <v>72</v>
      </c>
      <c r="D263" s="55" t="s">
        <v>37</v>
      </c>
      <c r="E263" s="52">
        <v>2</v>
      </c>
      <c r="F263" s="28"/>
      <c r="G263" s="36"/>
      <c r="H263" s="33"/>
      <c r="I263" s="33"/>
      <c r="J263" s="36"/>
    </row>
    <row r="264" spans="2:10" s="26" customFormat="1" ht="13.9" hidden="1" customHeight="1">
      <c r="B264" s="39">
        <v>42</v>
      </c>
      <c r="C264" s="64" t="s">
        <v>73</v>
      </c>
      <c r="D264" s="55" t="s">
        <v>39</v>
      </c>
      <c r="E264" s="52">
        <v>2</v>
      </c>
      <c r="F264" s="28"/>
      <c r="G264" s="36"/>
      <c r="H264" s="33"/>
      <c r="I264" s="33"/>
      <c r="J264" s="36"/>
    </row>
    <row r="265" spans="2:10" s="26" customFormat="1" ht="13.9" hidden="1" customHeight="1">
      <c r="B265" s="51">
        <v>43</v>
      </c>
      <c r="C265" s="64" t="s">
        <v>75</v>
      </c>
      <c r="D265" s="56" t="s">
        <v>31</v>
      </c>
      <c r="E265" s="52">
        <v>2</v>
      </c>
      <c r="F265" s="28"/>
      <c r="G265" s="36"/>
      <c r="H265" s="33"/>
      <c r="I265" s="33"/>
      <c r="J265" s="36"/>
    </row>
    <row r="266" spans="2:10" s="26" customFormat="1" ht="13.9" hidden="1" customHeight="1">
      <c r="B266" s="39">
        <v>44</v>
      </c>
      <c r="C266" s="64" t="s">
        <v>76</v>
      </c>
      <c r="D266" s="55" t="s">
        <v>37</v>
      </c>
      <c r="E266" s="52">
        <v>4</v>
      </c>
      <c r="F266" s="28"/>
      <c r="G266" s="36"/>
      <c r="H266" s="36"/>
      <c r="I266" s="36"/>
      <c r="J266" s="36"/>
    </row>
    <row r="267" spans="2:10" s="26" customFormat="1" ht="13.9" hidden="1" customHeight="1">
      <c r="B267" s="51">
        <v>45</v>
      </c>
      <c r="C267" s="64" t="s">
        <v>297</v>
      </c>
      <c r="D267" s="55" t="s">
        <v>31</v>
      </c>
      <c r="E267" s="52">
        <v>2</v>
      </c>
      <c r="F267" s="28"/>
      <c r="G267" s="36"/>
      <c r="H267" s="36"/>
      <c r="I267" s="36"/>
      <c r="J267" s="36"/>
    </row>
    <row r="268" spans="2:10" s="26" customFormat="1" ht="13.9" hidden="1" customHeight="1">
      <c r="B268" s="39">
        <v>46</v>
      </c>
      <c r="C268" s="64" t="s">
        <v>249</v>
      </c>
      <c r="D268" s="55" t="s">
        <v>26</v>
      </c>
      <c r="E268" s="52">
        <v>1</v>
      </c>
      <c r="F268" s="28"/>
      <c r="G268" s="48"/>
      <c r="H268" s="34"/>
      <c r="I268" s="27"/>
      <c r="J268" s="36"/>
    </row>
    <row r="269" spans="2:10" s="26" customFormat="1" ht="13.9" hidden="1" customHeight="1">
      <c r="B269" s="51">
        <v>47</v>
      </c>
      <c r="C269" s="64" t="s">
        <v>298</v>
      </c>
      <c r="D269" s="55" t="s">
        <v>39</v>
      </c>
      <c r="E269" s="52">
        <v>1</v>
      </c>
      <c r="F269" s="28"/>
      <c r="G269" s="36"/>
      <c r="H269" s="33"/>
      <c r="I269" s="33"/>
      <c r="J269" s="36"/>
    </row>
    <row r="270" spans="2:10" s="26" customFormat="1" ht="13.9" hidden="1" customHeight="1">
      <c r="B270" s="39">
        <v>48</v>
      </c>
      <c r="C270" s="64" t="s">
        <v>178</v>
      </c>
      <c r="D270" s="55" t="s">
        <v>31</v>
      </c>
      <c r="E270" s="52">
        <v>1</v>
      </c>
      <c r="F270" s="28"/>
      <c r="G270" s="36"/>
      <c r="H270" s="33"/>
      <c r="I270" s="33"/>
      <c r="J270" s="36"/>
    </row>
    <row r="271" spans="2:10" s="26" customFormat="1" ht="13.9" hidden="1" customHeight="1">
      <c r="B271" s="51">
        <v>49</v>
      </c>
      <c r="C271" s="64" t="s">
        <v>179</v>
      </c>
      <c r="D271" s="55" t="s">
        <v>26</v>
      </c>
      <c r="E271" s="52">
        <v>1</v>
      </c>
      <c r="F271" s="28"/>
      <c r="G271" s="36"/>
      <c r="H271" s="36"/>
      <c r="I271" s="36"/>
      <c r="J271" s="36"/>
    </row>
    <row r="272" spans="2:10" s="26" customFormat="1" ht="13.9" hidden="1" customHeight="1">
      <c r="B272" s="39"/>
      <c r="C272" s="64"/>
      <c r="D272" s="55"/>
      <c r="E272" s="52"/>
      <c r="F272" s="28"/>
      <c r="G272" s="36"/>
      <c r="H272" s="36"/>
      <c r="I272" s="36"/>
      <c r="J272" s="36"/>
    </row>
    <row r="273" spans="2:11" s="26" customFormat="1" ht="13.9" hidden="1" customHeight="1">
      <c r="B273" s="51"/>
      <c r="C273" s="64"/>
      <c r="D273" s="55"/>
      <c r="E273" s="52"/>
      <c r="F273" s="28"/>
      <c r="G273" s="36"/>
      <c r="H273" s="33"/>
      <c r="I273" s="28" t="s">
        <v>108</v>
      </c>
      <c r="J273" s="36"/>
    </row>
    <row r="274" spans="2:11" s="26" customFormat="1" ht="13.9" hidden="1" customHeight="1">
      <c r="B274" s="39"/>
      <c r="C274" s="64"/>
      <c r="D274" s="55"/>
      <c r="E274" s="52"/>
      <c r="F274" s="28"/>
      <c r="G274" s="36"/>
      <c r="H274" s="36"/>
      <c r="I274" s="36"/>
      <c r="J274" s="36"/>
    </row>
    <row r="275" spans="2:11" s="26" customFormat="1" ht="13.9" hidden="1" customHeight="1">
      <c r="B275" s="51"/>
      <c r="C275" s="64"/>
      <c r="D275" s="56"/>
      <c r="E275" s="52"/>
      <c r="F275" s="28"/>
      <c r="G275" s="36"/>
      <c r="H275" s="36"/>
      <c r="I275" s="36"/>
      <c r="J275" s="36"/>
    </row>
    <row r="276" spans="2:11" s="26" customFormat="1" ht="13.9" hidden="1" customHeight="1">
      <c r="B276" s="39"/>
      <c r="C276" s="64"/>
      <c r="D276" s="55"/>
      <c r="E276" s="52"/>
      <c r="F276" s="28"/>
      <c r="G276" s="36"/>
      <c r="H276" s="33"/>
      <c r="I276" s="33"/>
      <c r="J276" s="36"/>
    </row>
    <row r="277" spans="2:11" s="26" customFormat="1" ht="13.9" hidden="1" customHeight="1">
      <c r="B277" s="51"/>
      <c r="C277" s="64"/>
      <c r="D277" s="55"/>
      <c r="E277" s="52"/>
      <c r="F277" s="28"/>
      <c r="G277" s="36"/>
      <c r="H277" s="36"/>
      <c r="I277" s="36"/>
      <c r="J277" s="36"/>
    </row>
    <row r="278" spans="2:11" s="26" customFormat="1" ht="13.9" hidden="1" customHeight="1">
      <c r="B278" s="39"/>
      <c r="C278" s="64"/>
      <c r="D278" s="55"/>
      <c r="E278" s="30"/>
      <c r="F278" s="33"/>
      <c r="G278" s="36"/>
      <c r="H278" s="33"/>
      <c r="I278" s="33"/>
      <c r="J278" s="36"/>
    </row>
    <row r="279" spans="2:11" s="26" customFormat="1" ht="13.9" hidden="1" customHeight="1">
      <c r="B279" s="275">
        <f>SUM(E223:E278)</f>
        <v>80</v>
      </c>
      <c r="C279" s="255"/>
      <c r="D279" s="255"/>
      <c r="E279" s="256"/>
      <c r="F279" s="14"/>
      <c r="G279" s="257"/>
      <c r="H279" s="257"/>
      <c r="I279" s="257"/>
      <c r="J279" s="36"/>
    </row>
    <row r="280" spans="2:11" s="26" customFormat="1" ht="7.15" hidden="1" customHeight="1">
      <c r="B280" s="14"/>
      <c r="C280" s="14"/>
      <c r="D280" s="14"/>
      <c r="E280" s="14"/>
      <c r="F280" s="14"/>
      <c r="G280" s="14"/>
      <c r="H280" s="14"/>
      <c r="I280" s="14"/>
    </row>
    <row r="281" spans="2:11" s="26" customFormat="1" ht="18.600000000000001" hidden="1" customHeight="1">
      <c r="B281" s="276" t="s">
        <v>174</v>
      </c>
      <c r="C281" s="276"/>
      <c r="D281" s="40"/>
      <c r="E281" s="41"/>
      <c r="F281" s="41"/>
      <c r="H281" s="41"/>
      <c r="I281" s="41"/>
    </row>
    <row r="282" spans="2:11" s="26" customFormat="1" ht="18.600000000000001" hidden="1" customHeight="1">
      <c r="B282" s="144"/>
      <c r="C282" s="258" t="s">
        <v>173</v>
      </c>
      <c r="D282" s="259"/>
      <c r="E282" s="259"/>
      <c r="F282" s="259"/>
      <c r="G282" s="259"/>
      <c r="H282" s="259"/>
      <c r="I282" s="260"/>
    </row>
    <row r="283" spans="2:11" s="26" customFormat="1" ht="11.25" hidden="1" customHeight="1">
      <c r="B283" s="269" t="s">
        <v>171</v>
      </c>
      <c r="C283" s="277" t="s">
        <v>104</v>
      </c>
      <c r="D283" s="267" t="s">
        <v>24</v>
      </c>
      <c r="E283" s="253" t="s">
        <v>25</v>
      </c>
      <c r="F283" s="271" t="s">
        <v>171</v>
      </c>
      <c r="G283" s="273" t="s">
        <v>261</v>
      </c>
      <c r="H283" s="267" t="s">
        <v>24</v>
      </c>
      <c r="I283" s="253" t="s">
        <v>25</v>
      </c>
    </row>
    <row r="284" spans="2:11" s="26" customFormat="1" ht="16.5" hidden="1" customHeight="1">
      <c r="B284" s="270"/>
      <c r="C284" s="278"/>
      <c r="D284" s="268"/>
      <c r="E284" s="254"/>
      <c r="F284" s="272"/>
      <c r="G284" s="274"/>
      <c r="H284" s="268"/>
      <c r="I284" s="254"/>
    </row>
    <row r="285" spans="2:11" s="26" customFormat="1" ht="20.45" hidden="1" customHeight="1">
      <c r="B285" s="39">
        <v>1</v>
      </c>
      <c r="C285" s="78" t="s">
        <v>196</v>
      </c>
      <c r="D285" s="58" t="s">
        <v>26</v>
      </c>
      <c r="E285" s="65">
        <v>2</v>
      </c>
      <c r="F285" s="79">
        <v>100</v>
      </c>
      <c r="G285" s="87" t="s">
        <v>27</v>
      </c>
      <c r="H285" s="88" t="s">
        <v>28</v>
      </c>
      <c r="I285" s="83">
        <v>3</v>
      </c>
      <c r="J285" s="36"/>
      <c r="K285" s="36"/>
    </row>
    <row r="286" spans="2:11" s="26" customFormat="1" ht="20.45" hidden="1" customHeight="1">
      <c r="B286" s="39">
        <v>2</v>
      </c>
      <c r="C286" s="77" t="s">
        <v>262</v>
      </c>
      <c r="D286" s="56" t="s">
        <v>26</v>
      </c>
      <c r="E286" s="65">
        <v>2</v>
      </c>
      <c r="F286" s="79">
        <v>101</v>
      </c>
      <c r="G286" s="87" t="s">
        <v>29</v>
      </c>
      <c r="H286" s="88" t="s">
        <v>28</v>
      </c>
      <c r="I286" s="83">
        <v>3</v>
      </c>
    </row>
    <row r="287" spans="2:11" s="26" customFormat="1" ht="20.45" hidden="1" customHeight="1">
      <c r="B287" s="39">
        <v>3</v>
      </c>
      <c r="C287" s="77" t="s">
        <v>79</v>
      </c>
      <c r="D287" s="56" t="s">
        <v>26</v>
      </c>
      <c r="E287" s="65">
        <v>2</v>
      </c>
      <c r="F287" s="79">
        <v>102</v>
      </c>
      <c r="G287" s="77" t="s">
        <v>30</v>
      </c>
      <c r="H287" s="80" t="s">
        <v>28</v>
      </c>
      <c r="I287" s="83">
        <v>3</v>
      </c>
    </row>
    <row r="288" spans="2:11" s="26" customFormat="1" ht="20.45" hidden="1" customHeight="1">
      <c r="B288" s="39">
        <v>4</v>
      </c>
      <c r="C288" s="77" t="s">
        <v>35</v>
      </c>
      <c r="D288" s="56" t="s">
        <v>26</v>
      </c>
      <c r="E288" s="65">
        <v>2</v>
      </c>
      <c r="F288" s="79">
        <v>103</v>
      </c>
      <c r="G288" s="77" t="s">
        <v>265</v>
      </c>
      <c r="H288" s="80" t="s">
        <v>28</v>
      </c>
      <c r="I288" s="83">
        <v>2</v>
      </c>
    </row>
    <row r="289" spans="2:9" s="26" customFormat="1" ht="20.45" hidden="1" customHeight="1">
      <c r="B289" s="39">
        <v>5</v>
      </c>
      <c r="C289" s="77" t="s">
        <v>89</v>
      </c>
      <c r="D289" s="56" t="s">
        <v>31</v>
      </c>
      <c r="E289" s="65">
        <v>2</v>
      </c>
      <c r="F289" s="79">
        <v>104</v>
      </c>
      <c r="G289" s="77" t="s">
        <v>33</v>
      </c>
      <c r="H289" s="80" t="s">
        <v>28</v>
      </c>
      <c r="I289" s="83">
        <v>9</v>
      </c>
    </row>
    <row r="290" spans="2:9" s="26" customFormat="1" ht="20.45" hidden="1" customHeight="1">
      <c r="B290" s="39">
        <v>6</v>
      </c>
      <c r="C290" s="77" t="s">
        <v>263</v>
      </c>
      <c r="D290" s="56" t="s">
        <v>31</v>
      </c>
      <c r="E290" s="65">
        <v>2</v>
      </c>
      <c r="F290" s="79">
        <v>105</v>
      </c>
      <c r="G290" s="77" t="s">
        <v>253</v>
      </c>
      <c r="H290" s="80" t="s">
        <v>28</v>
      </c>
      <c r="I290" s="83">
        <v>2</v>
      </c>
    </row>
    <row r="291" spans="2:9" s="26" customFormat="1" ht="20.45" hidden="1" customHeight="1">
      <c r="B291" s="39">
        <v>7</v>
      </c>
      <c r="C291" s="77" t="s">
        <v>90</v>
      </c>
      <c r="D291" s="56" t="s">
        <v>31</v>
      </c>
      <c r="E291" s="65">
        <v>2</v>
      </c>
      <c r="F291" s="79">
        <v>106</v>
      </c>
      <c r="G291" s="77" t="s">
        <v>226</v>
      </c>
      <c r="H291" s="80" t="s">
        <v>28</v>
      </c>
      <c r="I291" s="83">
        <v>3</v>
      </c>
    </row>
    <row r="292" spans="2:9" s="26" customFormat="1" ht="20.45" hidden="1" customHeight="1">
      <c r="B292" s="39">
        <v>8</v>
      </c>
      <c r="C292" s="77" t="s">
        <v>91</v>
      </c>
      <c r="D292" s="56" t="s">
        <v>26</v>
      </c>
      <c r="E292" s="65">
        <v>2</v>
      </c>
      <c r="F292" s="79">
        <v>107</v>
      </c>
      <c r="G292" s="77" t="s">
        <v>304</v>
      </c>
      <c r="H292" s="80" t="s">
        <v>28</v>
      </c>
      <c r="I292" s="83">
        <v>2</v>
      </c>
    </row>
    <row r="293" spans="2:9" s="26" customFormat="1" ht="20.45" hidden="1" customHeight="1">
      <c r="B293" s="39">
        <v>9</v>
      </c>
      <c r="C293" s="77" t="s">
        <v>208</v>
      </c>
      <c r="D293" s="56" t="s">
        <v>26</v>
      </c>
      <c r="E293" s="65">
        <v>2</v>
      </c>
      <c r="F293" s="79">
        <v>108</v>
      </c>
      <c r="G293" s="77" t="s">
        <v>305</v>
      </c>
      <c r="H293" s="80" t="s">
        <v>28</v>
      </c>
      <c r="I293" s="83">
        <v>2</v>
      </c>
    </row>
    <row r="294" spans="2:9" s="26" customFormat="1" ht="30" hidden="1" customHeight="1">
      <c r="B294" s="39">
        <v>10</v>
      </c>
      <c r="C294" s="63" t="s">
        <v>182</v>
      </c>
      <c r="D294" s="56" t="s">
        <v>26</v>
      </c>
      <c r="E294" s="65">
        <v>2</v>
      </c>
      <c r="F294" s="79">
        <v>109</v>
      </c>
      <c r="G294" s="77" t="s">
        <v>306</v>
      </c>
      <c r="H294" s="56" t="s">
        <v>28</v>
      </c>
      <c r="I294" s="30">
        <v>3</v>
      </c>
    </row>
    <row r="295" spans="2:9" s="26" customFormat="1" ht="20.45" hidden="1" customHeight="1">
      <c r="B295" s="79">
        <v>11</v>
      </c>
      <c r="C295" s="77" t="s">
        <v>166</v>
      </c>
      <c r="D295" s="80" t="s">
        <v>37</v>
      </c>
      <c r="E295" s="81">
        <v>2</v>
      </c>
      <c r="F295" s="79">
        <v>110</v>
      </c>
      <c r="G295" s="77" t="s">
        <v>307</v>
      </c>
      <c r="H295" s="80" t="s">
        <v>28</v>
      </c>
      <c r="I295" s="83">
        <v>2</v>
      </c>
    </row>
    <row r="296" spans="2:9" s="26" customFormat="1" ht="20.45" hidden="1" customHeight="1">
      <c r="B296" s="79">
        <v>12</v>
      </c>
      <c r="C296" s="77" t="s">
        <v>63</v>
      </c>
      <c r="D296" s="80" t="s">
        <v>26</v>
      </c>
      <c r="E296" s="81">
        <v>2</v>
      </c>
      <c r="F296" s="79">
        <v>111</v>
      </c>
      <c r="G296" s="78" t="s">
        <v>273</v>
      </c>
      <c r="H296" s="84" t="s">
        <v>28</v>
      </c>
      <c r="I296" s="85">
        <v>2</v>
      </c>
    </row>
    <row r="297" spans="2:9" s="26" customFormat="1" ht="20.45" hidden="1" customHeight="1">
      <c r="B297" s="79">
        <v>13</v>
      </c>
      <c r="C297" s="77" t="s">
        <v>92</v>
      </c>
      <c r="D297" s="80" t="s">
        <v>26</v>
      </c>
      <c r="E297" s="81">
        <v>2</v>
      </c>
      <c r="F297" s="79">
        <v>112</v>
      </c>
      <c r="G297" s="77" t="s">
        <v>93</v>
      </c>
      <c r="H297" s="80" t="s">
        <v>28</v>
      </c>
      <c r="I297" s="83">
        <v>3</v>
      </c>
    </row>
    <row r="298" spans="2:9" s="26" customFormat="1" ht="20.45" hidden="1" customHeight="1">
      <c r="B298" s="79">
        <v>14</v>
      </c>
      <c r="C298" s="77" t="s">
        <v>218</v>
      </c>
      <c r="D298" s="80" t="s">
        <v>26</v>
      </c>
      <c r="E298" s="81">
        <v>2</v>
      </c>
      <c r="F298" s="79">
        <v>113</v>
      </c>
      <c r="G298" s="77" t="s">
        <v>94</v>
      </c>
      <c r="H298" s="80" t="s">
        <v>28</v>
      </c>
      <c r="I298" s="83">
        <v>6</v>
      </c>
    </row>
    <row r="299" spans="2:9" s="26" customFormat="1" ht="20.45" hidden="1" customHeight="1">
      <c r="B299" s="79">
        <v>15</v>
      </c>
      <c r="C299" s="82" t="s">
        <v>177</v>
      </c>
      <c r="D299" s="80" t="s">
        <v>37</v>
      </c>
      <c r="E299" s="81">
        <v>2</v>
      </c>
      <c r="F299" s="79">
        <v>114</v>
      </c>
      <c r="G299" s="77" t="s">
        <v>229</v>
      </c>
      <c r="H299" s="80" t="s">
        <v>28</v>
      </c>
      <c r="I299" s="83">
        <v>2</v>
      </c>
    </row>
    <row r="300" spans="2:9" s="26" customFormat="1" ht="20.45" hidden="1" customHeight="1">
      <c r="B300" s="79">
        <v>16</v>
      </c>
      <c r="C300" s="77" t="s">
        <v>77</v>
      </c>
      <c r="D300" s="80" t="s">
        <v>37</v>
      </c>
      <c r="E300" s="81">
        <v>2</v>
      </c>
      <c r="F300" s="79">
        <v>115</v>
      </c>
      <c r="G300" s="77" t="s">
        <v>274</v>
      </c>
      <c r="H300" s="80" t="s">
        <v>28</v>
      </c>
      <c r="I300" s="83">
        <v>3</v>
      </c>
    </row>
    <row r="301" spans="2:9" s="26" customFormat="1" ht="20.45" hidden="1" customHeight="1">
      <c r="B301" s="79">
        <v>17</v>
      </c>
      <c r="C301" s="77" t="s">
        <v>211</v>
      </c>
      <c r="D301" s="80" t="s">
        <v>39</v>
      </c>
      <c r="E301" s="81">
        <v>2</v>
      </c>
      <c r="F301" s="79">
        <v>116</v>
      </c>
      <c r="G301" s="78" t="s">
        <v>70</v>
      </c>
      <c r="H301" s="84" t="s">
        <v>45</v>
      </c>
      <c r="I301" s="85">
        <v>3</v>
      </c>
    </row>
    <row r="302" spans="2:9" s="26" customFormat="1" ht="20.45" hidden="1" customHeight="1">
      <c r="B302" s="79">
        <v>18</v>
      </c>
      <c r="C302" s="77" t="s">
        <v>95</v>
      </c>
      <c r="D302" s="80" t="s">
        <v>42</v>
      </c>
      <c r="E302" s="81">
        <v>2</v>
      </c>
      <c r="F302" s="79">
        <v>117</v>
      </c>
      <c r="G302" s="77" t="s">
        <v>302</v>
      </c>
      <c r="H302" s="80" t="s">
        <v>28</v>
      </c>
      <c r="I302" s="83">
        <v>2</v>
      </c>
    </row>
    <row r="303" spans="2:9" s="26" customFormat="1" ht="20.45" hidden="1" customHeight="1">
      <c r="B303" s="79">
        <v>19</v>
      </c>
      <c r="C303" s="77" t="s">
        <v>96</v>
      </c>
      <c r="D303" s="80" t="s">
        <v>45</v>
      </c>
      <c r="E303" s="81">
        <v>2</v>
      </c>
      <c r="F303" s="79">
        <v>118</v>
      </c>
      <c r="G303" s="77" t="s">
        <v>308</v>
      </c>
      <c r="H303" s="80" t="s">
        <v>28</v>
      </c>
      <c r="I303" s="83">
        <v>2</v>
      </c>
    </row>
    <row r="304" spans="2:9" s="26" customFormat="1" ht="20.45" hidden="1" customHeight="1">
      <c r="B304" s="79">
        <v>20</v>
      </c>
      <c r="C304" s="77" t="s">
        <v>65</v>
      </c>
      <c r="D304" s="80" t="s">
        <v>26</v>
      </c>
      <c r="E304" s="81">
        <v>2</v>
      </c>
      <c r="F304" s="79">
        <v>119</v>
      </c>
      <c r="G304" s="77" t="s">
        <v>309</v>
      </c>
      <c r="H304" s="80" t="s">
        <v>28</v>
      </c>
      <c r="I304" s="83">
        <v>3</v>
      </c>
    </row>
    <row r="305" spans="2:18" s="26" customFormat="1" ht="20.45" hidden="1" customHeight="1">
      <c r="B305" s="79">
        <v>21</v>
      </c>
      <c r="C305" s="77" t="s">
        <v>264</v>
      </c>
      <c r="D305" s="80" t="s">
        <v>31</v>
      </c>
      <c r="E305" s="81">
        <v>2</v>
      </c>
      <c r="F305" s="79">
        <v>120</v>
      </c>
      <c r="G305" s="86" t="s">
        <v>291</v>
      </c>
      <c r="H305" s="80" t="s">
        <v>28</v>
      </c>
      <c r="I305" s="83">
        <v>2</v>
      </c>
    </row>
    <row r="306" spans="2:18" s="26" customFormat="1" ht="20.45" hidden="1" customHeight="1">
      <c r="B306" s="79">
        <v>22</v>
      </c>
      <c r="C306" s="77" t="s">
        <v>40</v>
      </c>
      <c r="D306" s="80" t="s">
        <v>26</v>
      </c>
      <c r="E306" s="81">
        <v>2</v>
      </c>
      <c r="F306" s="79">
        <v>121</v>
      </c>
      <c r="G306" s="77" t="s">
        <v>238</v>
      </c>
      <c r="H306" s="80" t="s">
        <v>28</v>
      </c>
      <c r="I306" s="83">
        <v>3</v>
      </c>
    </row>
    <row r="307" spans="2:18" s="26" customFormat="1" ht="20.45" hidden="1" customHeight="1">
      <c r="B307" s="79">
        <v>23</v>
      </c>
      <c r="C307" s="77" t="s">
        <v>71</v>
      </c>
      <c r="D307" s="80" t="s">
        <v>34</v>
      </c>
      <c r="E307" s="81">
        <v>2</v>
      </c>
      <c r="F307" s="79">
        <v>122</v>
      </c>
      <c r="G307" s="78" t="s">
        <v>188</v>
      </c>
      <c r="H307" s="84" t="s">
        <v>45</v>
      </c>
      <c r="I307" s="85">
        <v>3</v>
      </c>
    </row>
    <row r="308" spans="2:18" s="26" customFormat="1" ht="20.45" hidden="1" customHeight="1">
      <c r="B308" s="79">
        <v>24</v>
      </c>
      <c r="C308" s="77" t="s">
        <v>97</v>
      </c>
      <c r="D308" s="80" t="s">
        <v>34</v>
      </c>
      <c r="E308" s="81">
        <v>2</v>
      </c>
      <c r="F308" s="79">
        <v>123</v>
      </c>
      <c r="G308" s="77" t="s">
        <v>176</v>
      </c>
      <c r="H308" s="80" t="s">
        <v>28</v>
      </c>
      <c r="I308" s="83">
        <v>2</v>
      </c>
    </row>
    <row r="309" spans="2:18" s="26" customFormat="1" ht="20.45" hidden="1" customHeight="1">
      <c r="B309" s="79">
        <v>25</v>
      </c>
      <c r="C309" s="77" t="s">
        <v>81</v>
      </c>
      <c r="D309" s="80" t="s">
        <v>37</v>
      </c>
      <c r="E309" s="81">
        <v>2</v>
      </c>
      <c r="F309" s="261">
        <f>SUM(I285:I308)</f>
        <v>70</v>
      </c>
      <c r="G309" s="262"/>
      <c r="H309" s="262"/>
      <c r="I309" s="263"/>
    </row>
    <row r="310" spans="2:18" s="26" customFormat="1" ht="20.45" hidden="1" customHeight="1">
      <c r="B310" s="79">
        <v>26</v>
      </c>
      <c r="C310" s="77" t="s">
        <v>76</v>
      </c>
      <c r="D310" s="80" t="s">
        <v>34</v>
      </c>
      <c r="E310" s="81">
        <v>4</v>
      </c>
      <c r="F310" s="33"/>
      <c r="G310" s="36"/>
      <c r="H310" s="36"/>
      <c r="I310" s="36"/>
    </row>
    <row r="311" spans="2:18" s="26" customFormat="1" ht="20.45" hidden="1" customHeight="1">
      <c r="B311" s="79">
        <v>27</v>
      </c>
      <c r="C311" s="77" t="s">
        <v>59</v>
      </c>
      <c r="D311" s="80" t="s">
        <v>26</v>
      </c>
      <c r="E311" s="81">
        <v>2</v>
      </c>
      <c r="F311" s="33"/>
      <c r="G311" s="36"/>
      <c r="H311" s="36"/>
      <c r="I311" s="36"/>
    </row>
    <row r="312" spans="2:18" s="26" customFormat="1" ht="20.45" hidden="1" customHeight="1">
      <c r="B312" s="79">
        <v>28</v>
      </c>
      <c r="C312" s="77" t="s">
        <v>96</v>
      </c>
      <c r="D312" s="80" t="s">
        <v>45</v>
      </c>
      <c r="E312" s="81">
        <v>2</v>
      </c>
      <c r="F312" s="33"/>
      <c r="G312" s="36"/>
      <c r="H312" s="36"/>
      <c r="I312" s="36"/>
    </row>
    <row r="313" spans="2:18" s="26" customFormat="1" ht="20.45" hidden="1" customHeight="1">
      <c r="B313" s="79">
        <v>29</v>
      </c>
      <c r="C313" s="77" t="s">
        <v>179</v>
      </c>
      <c r="D313" s="80" t="s">
        <v>26</v>
      </c>
      <c r="E313" s="81">
        <v>2</v>
      </c>
      <c r="F313" s="33"/>
      <c r="G313" s="36"/>
      <c r="H313" s="36"/>
      <c r="I313" s="36"/>
    </row>
    <row r="314" spans="2:18" s="26" customFormat="1" ht="20.45" hidden="1" customHeight="1">
      <c r="B314" s="264">
        <f>SUM(E285:E313)</f>
        <v>60</v>
      </c>
      <c r="C314" s="265"/>
      <c r="D314" s="265"/>
      <c r="E314" s="266"/>
      <c r="F314" s="33"/>
      <c r="G314" s="36"/>
      <c r="H314" s="36"/>
      <c r="I314" s="36"/>
    </row>
    <row r="315" spans="2:18" s="26" customFormat="1" ht="18" hidden="1" customHeight="1">
      <c r="F315" s="14"/>
      <c r="G315" s="257"/>
      <c r="H315" s="257"/>
      <c r="I315" s="257"/>
    </row>
    <row r="316" spans="2:18" s="26" customFormat="1" ht="7.9" hidden="1" customHeight="1">
      <c r="B316" s="14"/>
      <c r="C316" s="14"/>
      <c r="D316" s="14"/>
      <c r="E316" s="14"/>
      <c r="F316" s="14"/>
      <c r="G316" s="14"/>
      <c r="H316" s="14"/>
      <c r="I316" s="14"/>
    </row>
    <row r="317" spans="2:18" s="46" customFormat="1">
      <c r="B317" s="45"/>
      <c r="D317" s="45"/>
      <c r="E317" s="45"/>
      <c r="F317" s="45"/>
      <c r="H317" s="45"/>
      <c r="I317" s="45"/>
    </row>
    <row r="318" spans="2:18" s="46" customFormat="1">
      <c r="B318" s="45"/>
      <c r="D318" s="45"/>
      <c r="E318" s="45"/>
      <c r="F318" s="45"/>
      <c r="H318" s="45"/>
      <c r="I318" s="45"/>
    </row>
    <row r="319" spans="2:18" s="46" customFormat="1" ht="27">
      <c r="B319" s="45"/>
      <c r="D319" s="45"/>
      <c r="E319" s="45"/>
      <c r="F319" s="45"/>
      <c r="H319" s="45"/>
      <c r="I319" s="45"/>
      <c r="L319" s="111" t="s">
        <v>148</v>
      </c>
      <c r="M319" s="98" t="s">
        <v>3</v>
      </c>
      <c r="N319" s="90" t="s">
        <v>111</v>
      </c>
      <c r="O319" s="13" t="s">
        <v>113</v>
      </c>
      <c r="P319" s="17" t="s">
        <v>118</v>
      </c>
      <c r="Q319" s="102" t="s">
        <v>2</v>
      </c>
      <c r="R319" s="112" t="s">
        <v>105</v>
      </c>
    </row>
    <row r="320" spans="2:18" s="46" customFormat="1" ht="18.75">
      <c r="B320" s="45"/>
      <c r="D320" s="45"/>
      <c r="E320" s="45"/>
      <c r="F320" s="45"/>
      <c r="H320" s="45"/>
      <c r="I320" s="45"/>
      <c r="L320" s="108">
        <v>4</v>
      </c>
      <c r="M320" s="94" t="s">
        <v>6</v>
      </c>
      <c r="N320" s="91" t="s">
        <v>109</v>
      </c>
      <c r="O320" s="94" t="s">
        <v>167</v>
      </c>
      <c r="P320" s="97"/>
      <c r="Q320" s="105" t="s">
        <v>4</v>
      </c>
      <c r="R320" s="110" t="s">
        <v>142</v>
      </c>
    </row>
    <row r="321" spans="2:18" s="46" customFormat="1" ht="18">
      <c r="B321" s="45"/>
      <c r="D321" s="45"/>
      <c r="E321" s="45"/>
      <c r="F321" s="45"/>
      <c r="H321" s="45"/>
      <c r="I321" s="45"/>
      <c r="L321" s="108">
        <v>5</v>
      </c>
      <c r="M321" s="95" t="s">
        <v>13</v>
      </c>
      <c r="N321" s="92" t="s">
        <v>110</v>
      </c>
      <c r="O321" s="95" t="s">
        <v>139</v>
      </c>
      <c r="P321" s="106" t="s">
        <v>183</v>
      </c>
      <c r="Q321" s="99" t="s">
        <v>126</v>
      </c>
      <c r="R321" s="110" t="s">
        <v>143</v>
      </c>
    </row>
    <row r="322" spans="2:18" s="46" customFormat="1" ht="18.75">
      <c r="B322" s="45"/>
      <c r="D322" s="45"/>
      <c r="E322" s="45"/>
      <c r="F322" s="45"/>
      <c r="H322" s="45"/>
      <c r="I322" s="45"/>
      <c r="L322" s="108">
        <v>6</v>
      </c>
      <c r="M322" s="95" t="s">
        <v>15</v>
      </c>
      <c r="N322" s="93" t="s">
        <v>5</v>
      </c>
      <c r="O322" s="95" t="s">
        <v>140</v>
      </c>
      <c r="P322" s="11"/>
      <c r="Q322" s="99" t="s">
        <v>127</v>
      </c>
      <c r="R322" s="110" t="s">
        <v>144</v>
      </c>
    </row>
    <row r="323" spans="2:18" s="46" customFormat="1" ht="18.75">
      <c r="B323" s="45"/>
      <c r="D323" s="45"/>
      <c r="E323" s="45"/>
      <c r="F323" s="45"/>
      <c r="H323" s="45"/>
      <c r="I323" s="45"/>
      <c r="L323" s="108">
        <v>7</v>
      </c>
      <c r="M323" s="94" t="s">
        <v>16</v>
      </c>
      <c r="N323" s="93" t="s">
        <v>12</v>
      </c>
      <c r="O323" s="95" t="s">
        <v>114</v>
      </c>
      <c r="P323" s="9"/>
      <c r="Q323" s="99" t="s">
        <v>127</v>
      </c>
      <c r="R323" s="110" t="s">
        <v>145</v>
      </c>
    </row>
    <row r="324" spans="2:18" s="46" customFormat="1" ht="18.75">
      <c r="B324" s="45"/>
      <c r="D324" s="45"/>
      <c r="E324" s="45"/>
      <c r="F324" s="45"/>
      <c r="H324" s="45"/>
      <c r="I324" s="45"/>
      <c r="L324" s="108">
        <v>8</v>
      </c>
      <c r="M324" s="93" t="s">
        <v>17</v>
      </c>
      <c r="N324" s="93" t="s">
        <v>14</v>
      </c>
      <c r="O324" s="94" t="s">
        <v>119</v>
      </c>
      <c r="P324" s="9"/>
      <c r="Q324" s="107" t="s">
        <v>123</v>
      </c>
      <c r="R324" s="110" t="s">
        <v>146</v>
      </c>
    </row>
    <row r="325" spans="2:18" s="46" customFormat="1" ht="18.75">
      <c r="B325" s="45"/>
      <c r="D325" s="45"/>
      <c r="E325" s="45"/>
      <c r="F325" s="45"/>
      <c r="H325" s="45"/>
      <c r="I325" s="45"/>
      <c r="L325" s="108">
        <v>9</v>
      </c>
      <c r="M325" s="93" t="s">
        <v>18</v>
      </c>
      <c r="N325" s="9"/>
      <c r="O325" s="96" t="s">
        <v>116</v>
      </c>
      <c r="P325" s="9"/>
      <c r="Q325" s="103" t="s">
        <v>124</v>
      </c>
      <c r="R325" s="110" t="s">
        <v>147</v>
      </c>
    </row>
    <row r="326" spans="2:18" s="46" customFormat="1" ht="18.75">
      <c r="B326" s="45"/>
      <c r="D326" s="45"/>
      <c r="E326" s="45"/>
      <c r="F326" s="45"/>
      <c r="H326" s="45"/>
      <c r="I326" s="45"/>
      <c r="L326" s="108">
        <v>10</v>
      </c>
      <c r="M326" s="93" t="s">
        <v>19</v>
      </c>
      <c r="N326" s="9"/>
      <c r="O326" s="94" t="s">
        <v>115</v>
      </c>
      <c r="P326" s="9"/>
      <c r="Q326" s="103" t="s">
        <v>125</v>
      </c>
      <c r="R326" s="9"/>
    </row>
    <row r="327" spans="2:18" s="46" customFormat="1">
      <c r="B327" s="45"/>
      <c r="D327" s="45"/>
      <c r="E327" s="45"/>
      <c r="F327" s="45"/>
      <c r="H327" s="45"/>
      <c r="I327" s="45"/>
      <c r="M327" s="91" t="s">
        <v>20</v>
      </c>
      <c r="O327" s="94" t="s">
        <v>117</v>
      </c>
    </row>
    <row r="328" spans="2:18" s="46" customFormat="1">
      <c r="B328" s="45"/>
      <c r="D328" s="45"/>
      <c r="E328" s="45"/>
      <c r="F328" s="45"/>
      <c r="H328" s="45"/>
      <c r="I328" s="45"/>
    </row>
    <row r="329" spans="2:18" s="46" customFormat="1">
      <c r="B329" s="45"/>
      <c r="D329" s="45"/>
      <c r="E329" s="45"/>
      <c r="F329" s="45"/>
      <c r="H329" s="45"/>
      <c r="I329" s="45"/>
    </row>
    <row r="330" spans="2:18" s="46" customFormat="1">
      <c r="B330" s="45"/>
      <c r="D330" s="45"/>
      <c r="E330" s="45"/>
      <c r="F330" s="45"/>
      <c r="H330" s="45"/>
      <c r="I330" s="45"/>
      <c r="O330" s="94"/>
      <c r="P330" s="91"/>
      <c r="Q330" s="94"/>
    </row>
    <row r="331" spans="2:18" s="46" customFormat="1">
      <c r="B331" s="45"/>
      <c r="D331" s="45"/>
      <c r="E331" s="45"/>
      <c r="F331" s="45"/>
      <c r="H331" s="45"/>
      <c r="I331" s="45"/>
      <c r="O331" s="95"/>
      <c r="P331" s="92"/>
      <c r="Q331" s="95"/>
    </row>
    <row r="332" spans="2:18" s="46" customFormat="1">
      <c r="B332" s="45"/>
      <c r="D332" s="45"/>
      <c r="E332" s="45"/>
      <c r="F332" s="45"/>
      <c r="H332" s="45"/>
      <c r="I332" s="45"/>
      <c r="O332" s="95"/>
      <c r="P332" s="93"/>
      <c r="Q332" s="95"/>
    </row>
    <row r="333" spans="2:18" s="46" customFormat="1">
      <c r="B333" s="45"/>
      <c r="D333" s="45"/>
      <c r="E333" s="45"/>
      <c r="F333" s="45"/>
      <c r="H333" s="45"/>
      <c r="I333" s="45"/>
      <c r="O333" s="93"/>
      <c r="P333" s="93"/>
      <c r="Q333" s="95"/>
    </row>
    <row r="334" spans="2:18" s="46" customFormat="1">
      <c r="B334" s="45"/>
      <c r="D334" s="45"/>
      <c r="E334" s="45"/>
      <c r="F334" s="45"/>
      <c r="H334" s="45"/>
      <c r="I334" s="45"/>
      <c r="O334" s="94"/>
      <c r="P334" s="93"/>
      <c r="Q334" s="94"/>
    </row>
    <row r="335" spans="2:18" s="46" customFormat="1">
      <c r="B335" s="45"/>
      <c r="D335" s="45"/>
      <c r="E335" s="45"/>
      <c r="F335" s="45"/>
      <c r="H335" s="45"/>
      <c r="I335" s="45"/>
      <c r="O335" s="93"/>
      <c r="P335" s="4"/>
      <c r="Q335" s="96"/>
    </row>
    <row r="336" spans="2:18" s="46" customFormat="1">
      <c r="B336" s="45"/>
      <c r="D336" s="45"/>
      <c r="E336" s="45"/>
      <c r="F336" s="45"/>
      <c r="H336" s="45"/>
      <c r="I336" s="45"/>
      <c r="O336" s="93"/>
      <c r="P336" s="4"/>
      <c r="Q336" s="94"/>
    </row>
    <row r="337" spans="2:17" s="46" customFormat="1">
      <c r="B337" s="45"/>
      <c r="D337" s="45"/>
      <c r="E337" s="45"/>
      <c r="F337" s="45"/>
      <c r="H337" s="45"/>
      <c r="I337" s="45"/>
      <c r="P337" s="4"/>
    </row>
    <row r="338" spans="2:17" s="46" customFormat="1">
      <c r="B338" s="45"/>
      <c r="D338" s="45"/>
      <c r="E338" s="45"/>
      <c r="F338" s="45"/>
      <c r="H338" s="45"/>
      <c r="I338" s="45"/>
      <c r="O338" s="1"/>
      <c r="P338" s="4"/>
      <c r="Q338" s="4"/>
    </row>
    <row r="339" spans="2:17" s="46" customFormat="1">
      <c r="B339" s="45"/>
      <c r="D339" s="45"/>
      <c r="E339" s="45"/>
      <c r="F339" s="45"/>
      <c r="H339" s="45"/>
      <c r="I339" s="45"/>
    </row>
    <row r="340" spans="2:17" s="46" customFormat="1">
      <c r="B340" s="45"/>
      <c r="D340" s="45"/>
      <c r="E340" s="45"/>
      <c r="F340" s="45"/>
      <c r="H340" s="45"/>
      <c r="I340" s="45"/>
    </row>
    <row r="341" spans="2:17" s="46" customFormat="1">
      <c r="B341" s="45"/>
      <c r="D341" s="45"/>
      <c r="E341" s="45"/>
      <c r="F341" s="45"/>
      <c r="H341" s="45"/>
      <c r="I341" s="45"/>
    </row>
    <row r="342" spans="2:17" s="46" customFormat="1">
      <c r="B342" s="45"/>
      <c r="D342" s="45"/>
      <c r="E342" s="45"/>
      <c r="F342" s="45"/>
      <c r="H342" s="45"/>
      <c r="I342" s="45"/>
    </row>
    <row r="343" spans="2:17" s="46" customFormat="1">
      <c r="B343" s="45"/>
      <c r="D343" s="45"/>
      <c r="E343" s="45"/>
      <c r="F343" s="45"/>
      <c r="H343" s="45"/>
      <c r="I343" s="45"/>
    </row>
    <row r="344" spans="2:17" s="46" customFormat="1">
      <c r="B344" s="45"/>
      <c r="D344" s="45"/>
      <c r="E344" s="45"/>
      <c r="F344" s="45"/>
      <c r="H344" s="45"/>
      <c r="I344" s="45"/>
    </row>
    <row r="345" spans="2:17" s="46" customFormat="1">
      <c r="B345" s="45"/>
      <c r="D345" s="45"/>
      <c r="E345" s="45"/>
      <c r="F345" s="45"/>
      <c r="H345" s="45"/>
      <c r="I345" s="45"/>
    </row>
    <row r="346" spans="2:17" s="46" customFormat="1">
      <c r="B346" s="45"/>
      <c r="D346" s="45"/>
      <c r="E346" s="45"/>
      <c r="F346" s="45"/>
      <c r="H346" s="45"/>
      <c r="I346" s="45"/>
    </row>
    <row r="347" spans="2:17" s="46" customFormat="1">
      <c r="B347" s="45"/>
      <c r="D347" s="45"/>
      <c r="E347" s="45"/>
      <c r="F347" s="45"/>
      <c r="H347" s="45"/>
      <c r="I347" s="45"/>
    </row>
    <row r="348" spans="2:17" s="46" customFormat="1">
      <c r="B348" s="45"/>
      <c r="D348" s="45"/>
      <c r="E348" s="45"/>
      <c r="F348" s="45"/>
      <c r="H348" s="45"/>
      <c r="I348" s="45"/>
    </row>
    <row r="349" spans="2:17" s="46" customFormat="1">
      <c r="B349" s="45"/>
      <c r="D349" s="45"/>
      <c r="E349" s="45"/>
      <c r="F349" s="45"/>
      <c r="H349" s="45"/>
      <c r="I349" s="45"/>
    </row>
    <row r="350" spans="2:17" s="46" customFormat="1">
      <c r="B350" s="45"/>
      <c r="D350" s="45"/>
      <c r="E350" s="45"/>
      <c r="F350" s="45"/>
      <c r="H350" s="45"/>
      <c r="I350" s="45"/>
    </row>
    <row r="351" spans="2:17" s="46" customFormat="1">
      <c r="B351" s="45"/>
      <c r="D351" s="45"/>
      <c r="E351" s="45"/>
      <c r="F351" s="45"/>
      <c r="H351" s="45"/>
      <c r="I351" s="45"/>
    </row>
    <row r="352" spans="2:17" s="46" customFormat="1">
      <c r="B352" s="45"/>
      <c r="D352" s="45"/>
      <c r="E352" s="45"/>
      <c r="F352" s="45"/>
      <c r="H352" s="45"/>
      <c r="I352" s="45"/>
    </row>
    <row r="353" spans="2:9" s="46" customFormat="1">
      <c r="B353" s="45"/>
      <c r="D353" s="45"/>
      <c r="E353" s="45"/>
      <c r="F353" s="45"/>
      <c r="H353" s="45"/>
      <c r="I353" s="45"/>
    </row>
    <row r="354" spans="2:9" s="46" customFormat="1">
      <c r="B354" s="45"/>
      <c r="D354" s="45"/>
      <c r="E354" s="45"/>
      <c r="F354" s="45"/>
      <c r="H354" s="45"/>
      <c r="I354" s="45"/>
    </row>
    <row r="355" spans="2:9" s="46" customFormat="1">
      <c r="B355" s="45"/>
      <c r="D355" s="45"/>
      <c r="E355" s="45"/>
      <c r="F355" s="45"/>
      <c r="H355" s="45"/>
      <c r="I355" s="45"/>
    </row>
    <row r="356" spans="2:9" s="46" customFormat="1">
      <c r="B356" s="45"/>
      <c r="D356" s="45"/>
      <c r="E356" s="45"/>
      <c r="F356" s="45"/>
      <c r="H356" s="45"/>
      <c r="I356" s="45"/>
    </row>
  </sheetData>
  <mergeCells count="61">
    <mergeCell ref="F123:F124"/>
    <mergeCell ref="G123:G124"/>
    <mergeCell ref="H123:H124"/>
    <mergeCell ref="I123:I124"/>
    <mergeCell ref="F151:I151"/>
    <mergeCell ref="G155:I155"/>
    <mergeCell ref="C221:I221"/>
    <mergeCell ref="B119:E119"/>
    <mergeCell ref="F88:I88"/>
    <mergeCell ref="C123:C124"/>
    <mergeCell ref="F158:I158"/>
    <mergeCell ref="D123:D124"/>
    <mergeCell ref="E123:E124"/>
    <mergeCell ref="B120:I120"/>
    <mergeCell ref="F184:I184"/>
    <mergeCell ref="C158:E158"/>
    <mergeCell ref="B155:E155"/>
    <mergeCell ref="C122:I122"/>
    <mergeCell ref="B123:B124"/>
    <mergeCell ref="B121:C121"/>
    <mergeCell ref="B157:C157"/>
    <mergeCell ref="B62:B63"/>
    <mergeCell ref="C4:I4"/>
    <mergeCell ref="C3:E3"/>
    <mergeCell ref="F3:I3"/>
    <mergeCell ref="C63:I63"/>
    <mergeCell ref="F62:I62"/>
    <mergeCell ref="C62:E62"/>
    <mergeCell ref="A1:I1"/>
    <mergeCell ref="G2:I2"/>
    <mergeCell ref="G61:I61"/>
    <mergeCell ref="B60:E60"/>
    <mergeCell ref="B3:B4"/>
    <mergeCell ref="F29:I29"/>
    <mergeCell ref="B2:C2"/>
    <mergeCell ref="B61:C61"/>
    <mergeCell ref="C220:E220"/>
    <mergeCell ref="C159:I159"/>
    <mergeCell ref="G157:I157"/>
    <mergeCell ref="B217:E217"/>
    <mergeCell ref="B158:B159"/>
    <mergeCell ref="B219:C219"/>
    <mergeCell ref="B220:B221"/>
    <mergeCell ref="G219:I219"/>
    <mergeCell ref="F220:I220"/>
    <mergeCell ref="I283:I284"/>
    <mergeCell ref="G246:I246"/>
    <mergeCell ref="G279:I279"/>
    <mergeCell ref="G315:I315"/>
    <mergeCell ref="C282:I282"/>
    <mergeCell ref="F309:I309"/>
    <mergeCell ref="B314:E314"/>
    <mergeCell ref="H283:H284"/>
    <mergeCell ref="B283:B284"/>
    <mergeCell ref="F283:F284"/>
    <mergeCell ref="G283:G284"/>
    <mergeCell ref="B279:E279"/>
    <mergeCell ref="B281:C281"/>
    <mergeCell ref="C283:C284"/>
    <mergeCell ref="D283:D284"/>
    <mergeCell ref="E283:E284"/>
  </mergeCells>
  <phoneticPr fontId="10"/>
  <printOptions horizontalCentered="1" verticalCentered="1"/>
  <pageMargins left="0.43307086614173229" right="0.19685039370078741" top="0.31496062992125984" bottom="0.19685039370078741" header="0.27559055118110237" footer="0.19685039370078741"/>
  <pageSetup paperSize="9" firstPageNumber="7" orientation="portrait" useFirstPageNumber="1" r:id="rId1"/>
  <headerFooter alignWithMargins="0"/>
  <rowBreaks count="5" manualBreakCount="5">
    <brk id="60" max="9" man="1"/>
    <brk id="120" max="9" man="1"/>
    <brk id="156" max="9" man="1"/>
    <brk id="218" max="9" man="1"/>
    <brk id="280"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F164"/>
  <sheetViews>
    <sheetView view="pageBreakPreview" zoomScale="75" zoomScaleNormal="75" zoomScaleSheetLayoutView="75" workbookViewId="0">
      <selection sqref="A1:E1"/>
    </sheetView>
  </sheetViews>
  <sheetFormatPr defaultRowHeight="21"/>
  <cols>
    <col min="1" max="1" width="7.28515625" style="190" customWidth="1"/>
    <col min="2" max="2" width="60.140625" style="191" customWidth="1"/>
    <col min="3" max="3" width="7.7109375" style="192" bestFit="1" customWidth="1"/>
    <col min="4" max="4" width="62.5703125" style="193" hidden="1" customWidth="1"/>
    <col min="5" max="5" width="95.140625" style="194" bestFit="1" customWidth="1"/>
    <col min="6" max="16384" width="9.140625" style="189"/>
  </cols>
  <sheetData>
    <row r="1" spans="1:6" s="145" customFormat="1" ht="30" customHeight="1" thickBot="1">
      <c r="A1" s="298" t="s">
        <v>310</v>
      </c>
      <c r="B1" s="298"/>
      <c r="C1" s="298"/>
      <c r="D1" s="298"/>
      <c r="E1" s="298"/>
    </row>
    <row r="2" spans="1:6" s="150" customFormat="1" ht="33" customHeight="1" thickBot="1">
      <c r="A2" s="146" t="s">
        <v>311</v>
      </c>
      <c r="B2" s="147" t="s">
        <v>312</v>
      </c>
      <c r="C2" s="148" t="s">
        <v>313</v>
      </c>
      <c r="D2" s="149" t="s">
        <v>314</v>
      </c>
      <c r="E2" s="148" t="s">
        <v>315</v>
      </c>
    </row>
    <row r="3" spans="1:6" s="153" customFormat="1" ht="24.95" customHeight="1">
      <c r="A3" s="299" t="s">
        <v>316</v>
      </c>
      <c r="B3" s="303" t="s">
        <v>317</v>
      </c>
      <c r="C3" s="306">
        <v>6</v>
      </c>
      <c r="D3" s="309" t="s">
        <v>318</v>
      </c>
      <c r="E3" s="152" t="s">
        <v>319</v>
      </c>
    </row>
    <row r="4" spans="1:6" s="153" customFormat="1" ht="24.95" customHeight="1">
      <c r="A4" s="300"/>
      <c r="B4" s="304"/>
      <c r="C4" s="307"/>
      <c r="D4" s="310"/>
      <c r="E4" s="155" t="s">
        <v>320</v>
      </c>
    </row>
    <row r="5" spans="1:6" s="153" customFormat="1" ht="24.95" customHeight="1">
      <c r="A5" s="300"/>
      <c r="B5" s="304"/>
      <c r="C5" s="307"/>
      <c r="D5" s="311"/>
      <c r="E5" s="157" t="s">
        <v>321</v>
      </c>
    </row>
    <row r="6" spans="1:6" s="153" customFormat="1" ht="24.95" customHeight="1">
      <c r="A6" s="300"/>
      <c r="B6" s="304"/>
      <c r="C6" s="307"/>
      <c r="D6" s="311"/>
      <c r="E6" s="157" t="s">
        <v>322</v>
      </c>
    </row>
    <row r="7" spans="1:6" s="153" customFormat="1" ht="24.95" customHeight="1">
      <c r="A7" s="300"/>
      <c r="B7" s="304"/>
      <c r="C7" s="307"/>
      <c r="D7" s="311"/>
      <c r="E7" s="157" t="s">
        <v>323</v>
      </c>
    </row>
    <row r="8" spans="1:6" s="153" customFormat="1" ht="24.95" customHeight="1">
      <c r="A8" s="301"/>
      <c r="B8" s="304"/>
      <c r="C8" s="307"/>
      <c r="D8" s="311" t="s">
        <v>324</v>
      </c>
      <c r="E8" s="157" t="s">
        <v>325</v>
      </c>
    </row>
    <row r="9" spans="1:6" s="153" customFormat="1" ht="24.95" customHeight="1">
      <c r="A9" s="301"/>
      <c r="B9" s="304"/>
      <c r="C9" s="307"/>
      <c r="D9" s="311"/>
      <c r="E9" s="157" t="s">
        <v>326</v>
      </c>
    </row>
    <row r="10" spans="1:6" s="153" customFormat="1" ht="24.95" customHeight="1">
      <c r="A10" s="301"/>
      <c r="B10" s="305"/>
      <c r="C10" s="308"/>
      <c r="D10" s="311"/>
      <c r="E10" s="157" t="s">
        <v>327</v>
      </c>
    </row>
    <row r="11" spans="1:6" s="153" customFormat="1" ht="24.95" customHeight="1">
      <c r="A11" s="301"/>
      <c r="B11" s="312" t="s">
        <v>328</v>
      </c>
      <c r="C11" s="313">
        <v>2</v>
      </c>
      <c r="D11" s="311" t="s">
        <v>329</v>
      </c>
      <c r="E11" s="157" t="s">
        <v>330</v>
      </c>
    </row>
    <row r="12" spans="1:6" s="153" customFormat="1" ht="24.95" customHeight="1">
      <c r="A12" s="301"/>
      <c r="B12" s="304"/>
      <c r="C12" s="314"/>
      <c r="D12" s="311"/>
      <c r="E12" s="157" t="s">
        <v>331</v>
      </c>
      <c r="F12" s="160"/>
    </row>
    <row r="13" spans="1:6" s="153" customFormat="1" ht="24.95" customHeight="1">
      <c r="A13" s="301"/>
      <c r="B13" s="304"/>
      <c r="C13" s="314"/>
      <c r="D13" s="311"/>
      <c r="E13" s="157" t="s">
        <v>332</v>
      </c>
    </row>
    <row r="14" spans="1:6" s="153" customFormat="1" ht="24.95" customHeight="1">
      <c r="A14" s="301"/>
      <c r="B14" s="304"/>
      <c r="C14" s="314"/>
      <c r="D14" s="311"/>
      <c r="E14" s="157" t="s">
        <v>333</v>
      </c>
    </row>
    <row r="15" spans="1:6" s="153" customFormat="1" ht="24.95" customHeight="1">
      <c r="A15" s="301"/>
      <c r="B15" s="304"/>
      <c r="C15" s="314"/>
      <c r="D15" s="156" t="s">
        <v>334</v>
      </c>
      <c r="E15" s="157" t="s">
        <v>335</v>
      </c>
    </row>
    <row r="16" spans="1:6" s="153" customFormat="1" ht="24.95" customHeight="1">
      <c r="A16" s="301"/>
      <c r="B16" s="304"/>
      <c r="C16" s="314"/>
      <c r="D16" s="311" t="s">
        <v>336</v>
      </c>
      <c r="E16" s="157" t="s">
        <v>337</v>
      </c>
    </row>
    <row r="17" spans="1:5" s="153" customFormat="1" ht="24.95" customHeight="1">
      <c r="A17" s="301"/>
      <c r="B17" s="304"/>
      <c r="C17" s="314"/>
      <c r="D17" s="311"/>
      <c r="E17" s="157" t="s">
        <v>338</v>
      </c>
    </row>
    <row r="18" spans="1:5" s="153" customFormat="1" ht="24.95" customHeight="1">
      <c r="A18" s="301"/>
      <c r="B18" s="304"/>
      <c r="C18" s="314"/>
      <c r="D18" s="311"/>
      <c r="E18" s="157" t="s">
        <v>339</v>
      </c>
    </row>
    <row r="19" spans="1:5" s="153" customFormat="1" ht="24.95" customHeight="1">
      <c r="A19" s="301"/>
      <c r="B19" s="315" t="s">
        <v>334</v>
      </c>
      <c r="C19" s="316">
        <v>4</v>
      </c>
      <c r="D19" s="311"/>
      <c r="E19" s="157" t="s">
        <v>340</v>
      </c>
    </row>
    <row r="20" spans="1:5" s="153" customFormat="1" ht="24.95" customHeight="1">
      <c r="A20" s="301"/>
      <c r="B20" s="315"/>
      <c r="C20" s="316"/>
      <c r="D20" s="311"/>
      <c r="E20" s="157" t="s">
        <v>341</v>
      </c>
    </row>
    <row r="21" spans="1:5" s="153" customFormat="1" ht="24.95" customHeight="1">
      <c r="A21" s="301"/>
      <c r="B21" s="315"/>
      <c r="C21" s="316"/>
      <c r="D21" s="311"/>
      <c r="E21" s="154" t="s">
        <v>342</v>
      </c>
    </row>
    <row r="22" spans="1:5" s="153" customFormat="1" ht="24.95" customHeight="1">
      <c r="A22" s="301"/>
      <c r="B22" s="157" t="s">
        <v>343</v>
      </c>
      <c r="C22" s="161">
        <v>2</v>
      </c>
      <c r="D22" s="162"/>
      <c r="E22" s="157" t="s">
        <v>344</v>
      </c>
    </row>
    <row r="23" spans="1:5" s="153" customFormat="1" ht="24.95" customHeight="1">
      <c r="A23" s="301"/>
      <c r="B23" s="157" t="s">
        <v>345</v>
      </c>
      <c r="C23" s="161">
        <v>2</v>
      </c>
      <c r="D23" s="317" t="s">
        <v>346</v>
      </c>
      <c r="E23" s="157" t="s">
        <v>347</v>
      </c>
    </row>
    <row r="24" spans="1:5" s="153" customFormat="1" ht="24.95" customHeight="1">
      <c r="A24" s="301"/>
      <c r="B24" s="157" t="s">
        <v>348</v>
      </c>
      <c r="C24" s="161">
        <v>1</v>
      </c>
      <c r="D24" s="318"/>
      <c r="E24" s="157" t="s">
        <v>349</v>
      </c>
    </row>
    <row r="25" spans="1:5" s="153" customFormat="1" ht="24.95" customHeight="1">
      <c r="A25" s="301"/>
      <c r="B25" s="157" t="s">
        <v>53</v>
      </c>
      <c r="C25" s="161">
        <v>1</v>
      </c>
      <c r="D25" s="319"/>
      <c r="E25" s="157" t="s">
        <v>350</v>
      </c>
    </row>
    <row r="26" spans="1:5" s="153" customFormat="1" ht="24.95" customHeight="1">
      <c r="A26" s="301"/>
      <c r="B26" s="157" t="s">
        <v>351</v>
      </c>
      <c r="C26" s="161">
        <v>1</v>
      </c>
      <c r="D26" s="319"/>
      <c r="E26" s="157" t="s">
        <v>352</v>
      </c>
    </row>
    <row r="27" spans="1:5" s="153" customFormat="1" ht="24.95" customHeight="1">
      <c r="A27" s="301"/>
      <c r="B27" s="157" t="s">
        <v>353</v>
      </c>
      <c r="C27" s="161">
        <v>1</v>
      </c>
      <c r="D27" s="319"/>
      <c r="E27" s="157" t="s">
        <v>354</v>
      </c>
    </row>
    <row r="28" spans="1:5" s="153" customFormat="1" ht="24.95" customHeight="1">
      <c r="A28" s="301"/>
      <c r="B28" s="157" t="s">
        <v>69</v>
      </c>
      <c r="C28" s="161">
        <v>1</v>
      </c>
      <c r="D28" s="319"/>
      <c r="E28" s="157" t="s">
        <v>355</v>
      </c>
    </row>
    <row r="29" spans="1:5" s="153" customFormat="1" ht="24.95" customHeight="1">
      <c r="A29" s="301"/>
      <c r="B29" s="157" t="s">
        <v>356</v>
      </c>
      <c r="C29" s="161">
        <v>2</v>
      </c>
      <c r="D29" s="319"/>
      <c r="E29" s="157" t="s">
        <v>357</v>
      </c>
    </row>
    <row r="30" spans="1:5" s="153" customFormat="1" ht="24.95" customHeight="1">
      <c r="A30" s="301"/>
      <c r="B30" s="312" t="s">
        <v>358</v>
      </c>
      <c r="C30" s="313">
        <v>4</v>
      </c>
      <c r="D30" s="319"/>
      <c r="E30" s="157" t="s">
        <v>359</v>
      </c>
    </row>
    <row r="31" spans="1:5" s="153" customFormat="1" ht="24.95" customHeight="1">
      <c r="A31" s="301"/>
      <c r="B31" s="305"/>
      <c r="C31" s="321"/>
      <c r="D31" s="319"/>
      <c r="E31" s="157" t="s">
        <v>360</v>
      </c>
    </row>
    <row r="32" spans="1:5" s="153" customFormat="1" ht="24.95" customHeight="1">
      <c r="A32" s="301"/>
      <c r="B32" s="157" t="s">
        <v>361</v>
      </c>
      <c r="C32" s="161">
        <v>1</v>
      </c>
      <c r="D32" s="320"/>
      <c r="E32" s="157" t="s">
        <v>362</v>
      </c>
    </row>
    <row r="33" spans="1:5" s="153" customFormat="1" ht="40.15" customHeight="1">
      <c r="A33" s="301"/>
      <c r="B33" s="157" t="s">
        <v>67</v>
      </c>
      <c r="C33" s="161">
        <v>2</v>
      </c>
      <c r="D33" s="164" t="s">
        <v>363</v>
      </c>
      <c r="E33" s="157" t="s">
        <v>364</v>
      </c>
    </row>
    <row r="34" spans="1:5" s="153" customFormat="1" ht="24.95" customHeight="1">
      <c r="A34" s="301"/>
      <c r="B34" s="157" t="s">
        <v>63</v>
      </c>
      <c r="C34" s="161">
        <v>1</v>
      </c>
      <c r="D34" s="165"/>
      <c r="E34" s="157" t="s">
        <v>365</v>
      </c>
    </row>
    <row r="35" spans="1:5" s="153" customFormat="1" ht="24.95" customHeight="1">
      <c r="A35" s="301"/>
      <c r="B35" s="157" t="s">
        <v>551</v>
      </c>
      <c r="C35" s="161">
        <v>1</v>
      </c>
      <c r="D35" s="165"/>
      <c r="E35" s="157" t="s">
        <v>550</v>
      </c>
    </row>
    <row r="36" spans="1:5" s="153" customFormat="1" ht="24.95" customHeight="1">
      <c r="A36" s="301"/>
      <c r="B36" s="157" t="s">
        <v>366</v>
      </c>
      <c r="C36" s="161">
        <v>2</v>
      </c>
      <c r="D36" s="156" t="s">
        <v>367</v>
      </c>
      <c r="E36" s="157" t="s">
        <v>368</v>
      </c>
    </row>
    <row r="37" spans="1:5" s="153" customFormat="1" ht="24.95" customHeight="1">
      <c r="A37" s="301"/>
      <c r="B37" s="159" t="s">
        <v>369</v>
      </c>
      <c r="C37" s="161">
        <v>1</v>
      </c>
      <c r="D37" s="156" t="s">
        <v>370</v>
      </c>
      <c r="E37" s="157" t="s">
        <v>371</v>
      </c>
    </row>
    <row r="38" spans="1:5" s="153" customFormat="1" ht="24.95" customHeight="1" thickBot="1">
      <c r="A38" s="302"/>
      <c r="B38" s="166" t="s">
        <v>372</v>
      </c>
      <c r="C38" s="167">
        <v>1</v>
      </c>
      <c r="D38" s="162" t="s">
        <v>373</v>
      </c>
      <c r="E38" s="166" t="s">
        <v>374</v>
      </c>
    </row>
    <row r="39" spans="1:5" s="153" customFormat="1" ht="24.95" customHeight="1">
      <c r="A39" s="299" t="s">
        <v>375</v>
      </c>
      <c r="B39" s="331" t="s">
        <v>376</v>
      </c>
      <c r="C39" s="332">
        <v>4</v>
      </c>
      <c r="D39" s="309" t="s">
        <v>377</v>
      </c>
      <c r="E39" s="155" t="s">
        <v>378</v>
      </c>
    </row>
    <row r="40" spans="1:5" s="153" customFormat="1" ht="24.95" customHeight="1">
      <c r="A40" s="300"/>
      <c r="B40" s="315"/>
      <c r="C40" s="333"/>
      <c r="D40" s="311"/>
      <c r="E40" s="157" t="s">
        <v>379</v>
      </c>
    </row>
    <row r="41" spans="1:5" s="153" customFormat="1" ht="24.95" customHeight="1">
      <c r="A41" s="300"/>
      <c r="B41" s="315"/>
      <c r="C41" s="333"/>
      <c r="D41" s="311"/>
      <c r="E41" s="157" t="s">
        <v>380</v>
      </c>
    </row>
    <row r="42" spans="1:5" s="153" customFormat="1" ht="24.95" customHeight="1">
      <c r="A42" s="300"/>
      <c r="B42" s="315"/>
      <c r="C42" s="333"/>
      <c r="D42" s="311"/>
      <c r="E42" s="157" t="s">
        <v>381</v>
      </c>
    </row>
    <row r="43" spans="1:5" s="153" customFormat="1" ht="24.95" customHeight="1">
      <c r="A43" s="300"/>
      <c r="B43" s="315"/>
      <c r="C43" s="333"/>
      <c r="D43" s="311"/>
      <c r="E43" s="157" t="s">
        <v>382</v>
      </c>
    </row>
    <row r="44" spans="1:5" s="153" customFormat="1" ht="24.95" customHeight="1">
      <c r="A44" s="300"/>
      <c r="B44" s="315"/>
      <c r="C44" s="333"/>
      <c r="D44" s="311"/>
      <c r="E44" s="157" t="s">
        <v>383</v>
      </c>
    </row>
    <row r="45" spans="1:5" s="153" customFormat="1" ht="24.95" customHeight="1">
      <c r="A45" s="300"/>
      <c r="B45" s="315"/>
      <c r="C45" s="333"/>
      <c r="D45" s="311"/>
      <c r="E45" s="157" t="s">
        <v>384</v>
      </c>
    </row>
    <row r="46" spans="1:5" s="153" customFormat="1" ht="24.95" customHeight="1">
      <c r="A46" s="300"/>
      <c r="B46" s="315"/>
      <c r="C46" s="334"/>
      <c r="D46" s="311"/>
      <c r="E46" s="157" t="s">
        <v>385</v>
      </c>
    </row>
    <row r="47" spans="1:5" s="153" customFormat="1" ht="24.95" customHeight="1">
      <c r="A47" s="300"/>
      <c r="B47" s="157" t="s">
        <v>386</v>
      </c>
      <c r="C47" s="169">
        <v>1</v>
      </c>
      <c r="D47" s="156" t="s">
        <v>387</v>
      </c>
      <c r="E47" s="157" t="s">
        <v>388</v>
      </c>
    </row>
    <row r="48" spans="1:5" s="153" customFormat="1" ht="24.95" customHeight="1">
      <c r="A48" s="300"/>
      <c r="B48" s="315" t="s">
        <v>389</v>
      </c>
      <c r="C48" s="322">
        <v>2</v>
      </c>
      <c r="D48" s="324" t="s">
        <v>390</v>
      </c>
      <c r="E48" s="157" t="s">
        <v>391</v>
      </c>
    </row>
    <row r="49" spans="1:5" s="153" customFormat="1" ht="24.95" customHeight="1">
      <c r="A49" s="300"/>
      <c r="B49" s="315"/>
      <c r="C49" s="323"/>
      <c r="D49" s="324"/>
      <c r="E49" s="157" t="s">
        <v>392</v>
      </c>
    </row>
    <row r="50" spans="1:5" s="153" customFormat="1" ht="24.95" customHeight="1">
      <c r="A50" s="300"/>
      <c r="B50" s="157" t="s">
        <v>57</v>
      </c>
      <c r="C50" s="170">
        <v>1</v>
      </c>
      <c r="D50" s="324"/>
      <c r="E50" s="157" t="s">
        <v>393</v>
      </c>
    </row>
    <row r="51" spans="1:5" s="153" customFormat="1" ht="24.95" customHeight="1">
      <c r="A51" s="300"/>
      <c r="B51" s="157" t="s">
        <v>394</v>
      </c>
      <c r="C51" s="170">
        <v>2</v>
      </c>
      <c r="D51" s="324" t="s">
        <v>395</v>
      </c>
      <c r="E51" s="157" t="s">
        <v>396</v>
      </c>
    </row>
    <row r="52" spans="1:5" s="153" customFormat="1" ht="24.95" customHeight="1" thickBot="1">
      <c r="A52" s="330"/>
      <c r="B52" s="166" t="s">
        <v>397</v>
      </c>
      <c r="C52" s="171">
        <v>2</v>
      </c>
      <c r="D52" s="325"/>
      <c r="E52" s="166" t="s">
        <v>398</v>
      </c>
    </row>
    <row r="53" spans="1:5" s="174" customFormat="1" ht="23.45" customHeight="1" thickBot="1">
      <c r="A53" s="326" t="s">
        <v>399</v>
      </c>
      <c r="B53" s="168" t="s">
        <v>400</v>
      </c>
      <c r="C53" s="172">
        <v>2</v>
      </c>
      <c r="D53" s="173"/>
      <c r="E53" s="168" t="s">
        <v>401</v>
      </c>
    </row>
    <row r="54" spans="1:5" s="160" customFormat="1" ht="23.45" customHeight="1">
      <c r="A54" s="327"/>
      <c r="B54" s="312" t="s">
        <v>402</v>
      </c>
      <c r="C54" s="329">
        <v>6</v>
      </c>
      <c r="D54" s="175" t="s">
        <v>403</v>
      </c>
      <c r="E54" s="155" t="s">
        <v>404</v>
      </c>
    </row>
    <row r="55" spans="1:5" s="160" customFormat="1" ht="23.45" customHeight="1">
      <c r="A55" s="327"/>
      <c r="B55" s="304"/>
      <c r="C55" s="307"/>
      <c r="D55" s="163"/>
      <c r="E55" s="157" t="s">
        <v>405</v>
      </c>
    </row>
    <row r="56" spans="1:5" s="160" customFormat="1" ht="23.45" customHeight="1">
      <c r="A56" s="327"/>
      <c r="B56" s="304"/>
      <c r="C56" s="307"/>
      <c r="D56" s="163"/>
      <c r="E56" s="157" t="s">
        <v>406</v>
      </c>
    </row>
    <row r="57" spans="1:5" s="160" customFormat="1" ht="23.45" customHeight="1">
      <c r="A57" s="327"/>
      <c r="B57" s="304"/>
      <c r="C57" s="307"/>
      <c r="D57" s="163"/>
      <c r="E57" s="157" t="s">
        <v>407</v>
      </c>
    </row>
    <row r="58" spans="1:5" s="160" customFormat="1" ht="23.45" customHeight="1">
      <c r="A58" s="327"/>
      <c r="B58" s="304"/>
      <c r="C58" s="307"/>
      <c r="D58" s="163"/>
      <c r="E58" s="157" t="s">
        <v>408</v>
      </c>
    </row>
    <row r="59" spans="1:5" s="160" customFormat="1" ht="23.45" customHeight="1">
      <c r="A59" s="327"/>
      <c r="B59" s="304"/>
      <c r="C59" s="307"/>
      <c r="D59" s="163"/>
      <c r="E59" s="157" t="s">
        <v>409</v>
      </c>
    </row>
    <row r="60" spans="1:5" s="160" customFormat="1" ht="23.45" customHeight="1">
      <c r="A60" s="327"/>
      <c r="B60" s="304"/>
      <c r="C60" s="307"/>
      <c r="D60" s="163"/>
      <c r="E60" s="157" t="s">
        <v>410</v>
      </c>
    </row>
    <row r="61" spans="1:5" s="160" customFormat="1" ht="23.45" customHeight="1">
      <c r="A61" s="327"/>
      <c r="B61" s="304"/>
      <c r="C61" s="307"/>
      <c r="D61" s="163"/>
      <c r="E61" s="157" t="s">
        <v>411</v>
      </c>
    </row>
    <row r="62" spans="1:5" s="160" customFormat="1" ht="23.45" customHeight="1">
      <c r="A62" s="327"/>
      <c r="B62" s="305"/>
      <c r="C62" s="307"/>
      <c r="D62" s="163"/>
      <c r="E62" s="157" t="s">
        <v>412</v>
      </c>
    </row>
    <row r="63" spans="1:5" s="160" customFormat="1" ht="23.45" customHeight="1">
      <c r="A63" s="327"/>
      <c r="B63" s="157" t="s">
        <v>413</v>
      </c>
      <c r="C63" s="176">
        <v>2</v>
      </c>
      <c r="D63" s="163"/>
      <c r="E63" s="154" t="s">
        <v>414</v>
      </c>
    </row>
    <row r="64" spans="1:5" s="160" customFormat="1" ht="23.45" customHeight="1">
      <c r="A64" s="327"/>
      <c r="B64" s="312" t="s">
        <v>415</v>
      </c>
      <c r="C64" s="329">
        <v>4</v>
      </c>
      <c r="D64" s="163"/>
      <c r="E64" s="157" t="s">
        <v>416</v>
      </c>
    </row>
    <row r="65" spans="1:5" s="160" customFormat="1" ht="23.45" customHeight="1">
      <c r="A65" s="327"/>
      <c r="B65" s="304"/>
      <c r="C65" s="307"/>
      <c r="D65" s="163"/>
      <c r="E65" s="157" t="s">
        <v>417</v>
      </c>
    </row>
    <row r="66" spans="1:5" s="160" customFormat="1" ht="23.45" customHeight="1">
      <c r="A66" s="327"/>
      <c r="B66" s="304"/>
      <c r="C66" s="307"/>
      <c r="D66" s="163"/>
      <c r="E66" s="157" t="s">
        <v>418</v>
      </c>
    </row>
    <row r="67" spans="1:5" s="160" customFormat="1" ht="23.45" customHeight="1">
      <c r="A67" s="327"/>
      <c r="B67" s="304"/>
      <c r="C67" s="307"/>
      <c r="D67" s="163"/>
      <c r="E67" s="157" t="s">
        <v>419</v>
      </c>
    </row>
    <row r="68" spans="1:5" s="160" customFormat="1" ht="23.45" customHeight="1">
      <c r="A68" s="327"/>
      <c r="B68" s="304"/>
      <c r="C68" s="307"/>
      <c r="D68" s="163"/>
      <c r="E68" s="157" t="s">
        <v>420</v>
      </c>
    </row>
    <row r="69" spans="1:5" s="160" customFormat="1" ht="23.45" customHeight="1">
      <c r="A69" s="327"/>
      <c r="B69" s="304"/>
      <c r="C69" s="307"/>
      <c r="D69" s="163"/>
      <c r="E69" s="157" t="s">
        <v>421</v>
      </c>
    </row>
    <row r="70" spans="1:5" s="160" customFormat="1" ht="23.45" customHeight="1">
      <c r="A70" s="327"/>
      <c r="B70" s="312" t="s">
        <v>422</v>
      </c>
      <c r="C70" s="329">
        <v>2</v>
      </c>
      <c r="D70" s="163"/>
      <c r="E70" s="157" t="s">
        <v>423</v>
      </c>
    </row>
    <row r="71" spans="1:5" s="160" customFormat="1" ht="23.45" customHeight="1">
      <c r="A71" s="327"/>
      <c r="B71" s="304"/>
      <c r="C71" s="307"/>
      <c r="D71" s="163"/>
      <c r="E71" s="157" t="s">
        <v>424</v>
      </c>
    </row>
    <row r="72" spans="1:5" s="160" customFormat="1" ht="23.45" customHeight="1">
      <c r="A72" s="327"/>
      <c r="B72" s="304"/>
      <c r="C72" s="307"/>
      <c r="D72" s="163"/>
      <c r="E72" s="157" t="s">
        <v>425</v>
      </c>
    </row>
    <row r="73" spans="1:5" s="160" customFormat="1" ht="23.45" customHeight="1">
      <c r="A73" s="327"/>
      <c r="B73" s="304"/>
      <c r="C73" s="307"/>
      <c r="D73" s="163"/>
      <c r="E73" s="157" t="s">
        <v>426</v>
      </c>
    </row>
    <row r="74" spans="1:5" s="160" customFormat="1" ht="23.45" customHeight="1">
      <c r="A74" s="327"/>
      <c r="B74" s="304"/>
      <c r="C74" s="307"/>
      <c r="D74" s="163"/>
      <c r="E74" s="157" t="s">
        <v>427</v>
      </c>
    </row>
    <row r="75" spans="1:5" s="160" customFormat="1" ht="23.45" customHeight="1">
      <c r="A75" s="327"/>
      <c r="B75" s="304"/>
      <c r="C75" s="307"/>
      <c r="D75" s="163"/>
      <c r="E75" s="157" t="s">
        <v>428</v>
      </c>
    </row>
    <row r="76" spans="1:5" s="160" customFormat="1" ht="23.45" customHeight="1">
      <c r="A76" s="327"/>
      <c r="B76" s="304"/>
      <c r="C76" s="307"/>
      <c r="D76" s="163"/>
      <c r="E76" s="157" t="s">
        <v>429</v>
      </c>
    </row>
    <row r="77" spans="1:5" s="160" customFormat="1" ht="23.45" customHeight="1">
      <c r="A77" s="327"/>
      <c r="B77" s="304"/>
      <c r="C77" s="307"/>
      <c r="D77" s="163"/>
      <c r="E77" s="157" t="s">
        <v>430</v>
      </c>
    </row>
    <row r="78" spans="1:5" s="160" customFormat="1" ht="23.45" customHeight="1">
      <c r="A78" s="327"/>
      <c r="B78" s="305"/>
      <c r="C78" s="308"/>
      <c r="D78" s="163"/>
      <c r="E78" s="157" t="s">
        <v>431</v>
      </c>
    </row>
    <row r="79" spans="1:5" s="160" customFormat="1" ht="23.45" customHeight="1">
      <c r="A79" s="327"/>
      <c r="B79" s="304" t="s">
        <v>33</v>
      </c>
      <c r="C79" s="329">
        <v>6</v>
      </c>
      <c r="D79" s="163"/>
      <c r="E79" s="157" t="s">
        <v>432</v>
      </c>
    </row>
    <row r="80" spans="1:5" s="160" customFormat="1" ht="23.45" customHeight="1">
      <c r="A80" s="327"/>
      <c r="B80" s="304"/>
      <c r="C80" s="307"/>
      <c r="D80" s="163"/>
      <c r="E80" s="157" t="s">
        <v>433</v>
      </c>
    </row>
    <row r="81" spans="1:5" s="160" customFormat="1" ht="23.45" customHeight="1">
      <c r="A81" s="327"/>
      <c r="B81" s="304"/>
      <c r="C81" s="307"/>
      <c r="D81" s="163"/>
      <c r="E81" s="157" t="s">
        <v>434</v>
      </c>
    </row>
    <row r="82" spans="1:5" s="160" customFormat="1" ht="23.45" customHeight="1">
      <c r="A82" s="327"/>
      <c r="B82" s="304"/>
      <c r="C82" s="307"/>
      <c r="D82" s="163"/>
      <c r="E82" s="157" t="s">
        <v>435</v>
      </c>
    </row>
    <row r="83" spans="1:5" s="160" customFormat="1" ht="23.45" customHeight="1">
      <c r="A83" s="327"/>
      <c r="B83" s="304"/>
      <c r="C83" s="307"/>
      <c r="D83" s="163"/>
      <c r="E83" s="157" t="s">
        <v>436</v>
      </c>
    </row>
    <row r="84" spans="1:5" s="160" customFormat="1" ht="23.45" customHeight="1">
      <c r="A84" s="327"/>
      <c r="B84" s="304"/>
      <c r="C84" s="307"/>
      <c r="D84" s="163"/>
      <c r="E84" s="157" t="s">
        <v>437</v>
      </c>
    </row>
    <row r="85" spans="1:5" s="160" customFormat="1" ht="23.45" customHeight="1">
      <c r="A85" s="327"/>
      <c r="B85" s="304"/>
      <c r="C85" s="307"/>
      <c r="D85" s="163"/>
      <c r="E85" s="157" t="s">
        <v>438</v>
      </c>
    </row>
    <row r="86" spans="1:5" s="160" customFormat="1" ht="23.45" customHeight="1">
      <c r="A86" s="327"/>
      <c r="B86" s="304"/>
      <c r="C86" s="307"/>
      <c r="D86" s="163"/>
      <c r="E86" s="157" t="s">
        <v>439</v>
      </c>
    </row>
    <row r="87" spans="1:5" s="160" customFormat="1" ht="23.45" customHeight="1">
      <c r="A87" s="327"/>
      <c r="B87" s="304"/>
      <c r="C87" s="307"/>
      <c r="D87" s="163"/>
      <c r="E87" s="157" t="s">
        <v>440</v>
      </c>
    </row>
    <row r="88" spans="1:5" s="160" customFormat="1" ht="23.45" customHeight="1">
      <c r="A88" s="327"/>
      <c r="B88" s="304"/>
      <c r="C88" s="307"/>
      <c r="D88" s="163"/>
      <c r="E88" s="157" t="s">
        <v>441</v>
      </c>
    </row>
    <row r="89" spans="1:5" s="160" customFormat="1" ht="23.45" customHeight="1">
      <c r="A89" s="327"/>
      <c r="B89" s="305"/>
      <c r="C89" s="308"/>
      <c r="D89" s="163"/>
      <c r="E89" s="157" t="s">
        <v>442</v>
      </c>
    </row>
    <row r="90" spans="1:5" s="160" customFormat="1" ht="23.45" customHeight="1">
      <c r="A90" s="327"/>
      <c r="B90" s="157" t="s">
        <v>443</v>
      </c>
      <c r="C90" s="158">
        <v>2</v>
      </c>
      <c r="D90" s="163"/>
      <c r="E90" s="157" t="s">
        <v>444</v>
      </c>
    </row>
    <row r="91" spans="1:5" s="160" customFormat="1" ht="23.45" customHeight="1">
      <c r="A91" s="327"/>
      <c r="B91" s="312" t="s">
        <v>445</v>
      </c>
      <c r="C91" s="329">
        <v>6</v>
      </c>
      <c r="D91" s="163"/>
      <c r="E91" s="157" t="s">
        <v>446</v>
      </c>
    </row>
    <row r="92" spans="1:5" s="160" customFormat="1" ht="23.45" customHeight="1">
      <c r="A92" s="327"/>
      <c r="B92" s="305"/>
      <c r="C92" s="308"/>
      <c r="D92" s="163"/>
      <c r="E92" s="157" t="s">
        <v>447</v>
      </c>
    </row>
    <row r="93" spans="1:5" s="160" customFormat="1" ht="23.45" customHeight="1">
      <c r="A93" s="327"/>
      <c r="B93" s="312" t="s">
        <v>448</v>
      </c>
      <c r="C93" s="313">
        <v>2</v>
      </c>
      <c r="D93" s="335" t="s">
        <v>449</v>
      </c>
      <c r="E93" s="157" t="s">
        <v>450</v>
      </c>
    </row>
    <row r="94" spans="1:5" s="160" customFormat="1" ht="23.45" customHeight="1">
      <c r="A94" s="327"/>
      <c r="B94" s="304"/>
      <c r="C94" s="314"/>
      <c r="D94" s="336"/>
      <c r="E94" s="157" t="s">
        <v>451</v>
      </c>
    </row>
    <row r="95" spans="1:5" s="160" customFormat="1" ht="23.45" customHeight="1">
      <c r="A95" s="327"/>
      <c r="B95" s="304"/>
      <c r="C95" s="314"/>
      <c r="D95" s="336"/>
      <c r="E95" s="157" t="s">
        <v>452</v>
      </c>
    </row>
    <row r="96" spans="1:5" s="160" customFormat="1" ht="23.45" customHeight="1">
      <c r="A96" s="327"/>
      <c r="B96" s="304"/>
      <c r="C96" s="314"/>
      <c r="D96" s="336"/>
      <c r="E96" s="157" t="s">
        <v>453</v>
      </c>
    </row>
    <row r="97" spans="1:5" s="160" customFormat="1" ht="23.45" customHeight="1">
      <c r="A97" s="327"/>
      <c r="B97" s="312" t="s">
        <v>454</v>
      </c>
      <c r="C97" s="313">
        <v>6</v>
      </c>
      <c r="D97" s="336"/>
      <c r="E97" s="157" t="s">
        <v>455</v>
      </c>
    </row>
    <row r="98" spans="1:5" s="160" customFormat="1" ht="23.45" customHeight="1">
      <c r="A98" s="327"/>
      <c r="B98" s="304"/>
      <c r="C98" s="314"/>
      <c r="D98" s="336"/>
      <c r="E98" s="157" t="s">
        <v>456</v>
      </c>
    </row>
    <row r="99" spans="1:5" s="160" customFormat="1" ht="23.45" customHeight="1">
      <c r="A99" s="327"/>
      <c r="B99" s="304"/>
      <c r="C99" s="314"/>
      <c r="D99" s="336"/>
      <c r="E99" s="157" t="s">
        <v>457</v>
      </c>
    </row>
    <row r="100" spans="1:5" s="160" customFormat="1" ht="23.45" customHeight="1">
      <c r="A100" s="327"/>
      <c r="B100" s="304"/>
      <c r="C100" s="314"/>
      <c r="D100" s="336"/>
      <c r="E100" s="157" t="s">
        <v>458</v>
      </c>
    </row>
    <row r="101" spans="1:5" s="160" customFormat="1" ht="23.45" customHeight="1">
      <c r="A101" s="327"/>
      <c r="B101" s="305"/>
      <c r="C101" s="321"/>
      <c r="D101" s="337"/>
      <c r="E101" s="157" t="s">
        <v>459</v>
      </c>
    </row>
    <row r="102" spans="1:5" s="160" customFormat="1" ht="23.45" customHeight="1">
      <c r="A102" s="327"/>
      <c r="B102" s="312" t="s">
        <v>460</v>
      </c>
      <c r="C102" s="307">
        <v>10</v>
      </c>
      <c r="D102" s="318"/>
      <c r="E102" s="157" t="s">
        <v>461</v>
      </c>
    </row>
    <row r="103" spans="1:5" s="160" customFormat="1" ht="23.45" customHeight="1">
      <c r="A103" s="327"/>
      <c r="B103" s="304"/>
      <c r="C103" s="307"/>
      <c r="D103" s="318"/>
      <c r="E103" s="157" t="s">
        <v>462</v>
      </c>
    </row>
    <row r="104" spans="1:5" s="160" customFormat="1" ht="23.45" customHeight="1">
      <c r="A104" s="327"/>
      <c r="B104" s="304"/>
      <c r="C104" s="307"/>
      <c r="D104" s="318"/>
      <c r="E104" s="157" t="s">
        <v>463</v>
      </c>
    </row>
    <row r="105" spans="1:5" s="160" customFormat="1" ht="23.45" customHeight="1">
      <c r="A105" s="327"/>
      <c r="B105" s="304"/>
      <c r="C105" s="307"/>
      <c r="D105" s="318"/>
      <c r="E105" s="157" t="s">
        <v>464</v>
      </c>
    </row>
    <row r="106" spans="1:5" s="160" customFormat="1" ht="23.45" customHeight="1">
      <c r="A106" s="327"/>
      <c r="B106" s="304"/>
      <c r="C106" s="307"/>
      <c r="D106" s="318"/>
      <c r="E106" s="157" t="s">
        <v>465</v>
      </c>
    </row>
    <row r="107" spans="1:5" s="177" customFormat="1" ht="23.45" customHeight="1" thickBot="1">
      <c r="A107" s="328"/>
      <c r="B107" s="338"/>
      <c r="C107" s="339"/>
      <c r="D107" s="340"/>
      <c r="E107" s="166" t="s">
        <v>466</v>
      </c>
    </row>
    <row r="108" spans="1:5" s="153" customFormat="1" ht="22.5" customHeight="1">
      <c r="A108" s="326" t="s">
        <v>467</v>
      </c>
      <c r="B108" s="348" t="s">
        <v>468</v>
      </c>
      <c r="C108" s="349">
        <v>2</v>
      </c>
      <c r="D108" s="341" t="s">
        <v>469</v>
      </c>
      <c r="E108" s="168" t="s">
        <v>470</v>
      </c>
    </row>
    <row r="109" spans="1:5" s="153" customFormat="1" ht="22.5" customHeight="1">
      <c r="A109" s="346"/>
      <c r="B109" s="343"/>
      <c r="C109" s="314"/>
      <c r="D109" s="336"/>
      <c r="E109" s="157" t="s">
        <v>471</v>
      </c>
    </row>
    <row r="110" spans="1:5" s="153" customFormat="1" ht="22.5" customHeight="1">
      <c r="A110" s="346"/>
      <c r="B110" s="343"/>
      <c r="C110" s="314"/>
      <c r="D110" s="336"/>
      <c r="E110" s="157" t="s">
        <v>472</v>
      </c>
    </row>
    <row r="111" spans="1:5" s="153" customFormat="1" ht="22.5" customHeight="1">
      <c r="A111" s="346"/>
      <c r="B111" s="343"/>
      <c r="C111" s="314"/>
      <c r="D111" s="336"/>
      <c r="E111" s="157" t="s">
        <v>473</v>
      </c>
    </row>
    <row r="112" spans="1:5" s="153" customFormat="1" ht="22.5" customHeight="1">
      <c r="A112" s="346"/>
      <c r="B112" s="343"/>
      <c r="C112" s="314"/>
      <c r="D112" s="336"/>
      <c r="E112" s="157" t="s">
        <v>474</v>
      </c>
    </row>
    <row r="113" spans="1:5" s="153" customFormat="1" ht="22.5" customHeight="1">
      <c r="A113" s="346"/>
      <c r="B113" s="343"/>
      <c r="C113" s="314"/>
      <c r="D113" s="336"/>
      <c r="E113" s="157" t="s">
        <v>475</v>
      </c>
    </row>
    <row r="114" spans="1:5" s="153" customFormat="1" ht="22.5" customHeight="1">
      <c r="A114" s="346"/>
      <c r="B114" s="342" t="s">
        <v>209</v>
      </c>
      <c r="C114" s="313">
        <v>2</v>
      </c>
      <c r="D114" s="336"/>
      <c r="E114" s="157" t="s">
        <v>476</v>
      </c>
    </row>
    <row r="115" spans="1:5" s="153" customFormat="1" ht="22.5" customHeight="1">
      <c r="A115" s="346"/>
      <c r="B115" s="343"/>
      <c r="C115" s="314"/>
      <c r="D115" s="336"/>
      <c r="E115" s="157" t="s">
        <v>477</v>
      </c>
    </row>
    <row r="116" spans="1:5" s="153" customFormat="1" ht="22.5" customHeight="1">
      <c r="A116" s="346"/>
      <c r="B116" s="343"/>
      <c r="C116" s="314"/>
      <c r="D116" s="336"/>
      <c r="E116" s="157" t="s">
        <v>478</v>
      </c>
    </row>
    <row r="117" spans="1:5" s="153" customFormat="1" ht="22.5" customHeight="1">
      <c r="A117" s="346"/>
      <c r="B117" s="343"/>
      <c r="C117" s="314"/>
      <c r="D117" s="336"/>
      <c r="E117" s="157" t="s">
        <v>479</v>
      </c>
    </row>
    <row r="118" spans="1:5" s="153" customFormat="1" ht="22.5" customHeight="1">
      <c r="A118" s="346"/>
      <c r="B118" s="344"/>
      <c r="C118" s="321"/>
      <c r="D118" s="337"/>
      <c r="E118" s="157" t="s">
        <v>480</v>
      </c>
    </row>
    <row r="119" spans="1:5" s="153" customFormat="1" ht="22.5" customHeight="1">
      <c r="A119" s="346"/>
      <c r="B119" s="342" t="s">
        <v>481</v>
      </c>
      <c r="C119" s="329">
        <v>4</v>
      </c>
      <c r="D119" s="317" t="s">
        <v>482</v>
      </c>
      <c r="E119" s="157" t="s">
        <v>483</v>
      </c>
    </row>
    <row r="120" spans="1:5" s="153" customFormat="1" ht="22.5" customHeight="1">
      <c r="A120" s="346"/>
      <c r="B120" s="343"/>
      <c r="C120" s="307"/>
      <c r="D120" s="318"/>
      <c r="E120" s="157" t="s">
        <v>484</v>
      </c>
    </row>
    <row r="121" spans="1:5" s="153" customFormat="1" ht="22.5" customHeight="1">
      <c r="A121" s="346"/>
      <c r="B121" s="343"/>
      <c r="C121" s="307"/>
      <c r="D121" s="318"/>
      <c r="E121" s="157" t="s">
        <v>485</v>
      </c>
    </row>
    <row r="122" spans="1:5" s="153" customFormat="1" ht="22.5" customHeight="1">
      <c r="A122" s="346"/>
      <c r="B122" s="343"/>
      <c r="C122" s="307"/>
      <c r="D122" s="318"/>
      <c r="E122" s="157" t="s">
        <v>486</v>
      </c>
    </row>
    <row r="123" spans="1:5" s="153" customFormat="1" ht="22.5" customHeight="1">
      <c r="A123" s="346"/>
      <c r="B123" s="343"/>
      <c r="C123" s="307"/>
      <c r="D123" s="318"/>
      <c r="E123" s="157" t="s">
        <v>487</v>
      </c>
    </row>
    <row r="124" spans="1:5" s="153" customFormat="1" ht="22.5" customHeight="1">
      <c r="A124" s="346"/>
      <c r="B124" s="343"/>
      <c r="C124" s="307"/>
      <c r="D124" s="318"/>
      <c r="E124" s="157" t="s">
        <v>488</v>
      </c>
    </row>
    <row r="125" spans="1:5" s="153" customFormat="1" ht="22.5" customHeight="1" thickBot="1">
      <c r="A125" s="347"/>
      <c r="B125" s="345"/>
      <c r="C125" s="339"/>
      <c r="D125" s="340"/>
      <c r="E125" s="159" t="s">
        <v>489</v>
      </c>
    </row>
    <row r="126" spans="1:5" s="153" customFormat="1" ht="22.5" customHeight="1">
      <c r="A126" s="326" t="s">
        <v>490</v>
      </c>
      <c r="B126" s="348" t="s">
        <v>491</v>
      </c>
      <c r="C126" s="306">
        <v>2</v>
      </c>
      <c r="D126" s="350" t="s">
        <v>492</v>
      </c>
      <c r="E126" s="168" t="s">
        <v>493</v>
      </c>
    </row>
    <row r="127" spans="1:5" s="153" customFormat="1" ht="22.5" customHeight="1">
      <c r="A127" s="346"/>
      <c r="B127" s="343"/>
      <c r="C127" s="307"/>
      <c r="D127" s="318"/>
      <c r="E127" s="157" t="s">
        <v>494</v>
      </c>
    </row>
    <row r="128" spans="1:5" s="153" customFormat="1" ht="22.5" customHeight="1">
      <c r="A128" s="346"/>
      <c r="B128" s="343"/>
      <c r="C128" s="307"/>
      <c r="D128" s="318"/>
      <c r="E128" s="157" t="s">
        <v>495</v>
      </c>
    </row>
    <row r="129" spans="1:5" s="153" customFormat="1" ht="22.5" customHeight="1">
      <c r="A129" s="346"/>
      <c r="B129" s="343"/>
      <c r="C129" s="307"/>
      <c r="D129" s="317" t="s">
        <v>496</v>
      </c>
      <c r="E129" s="157" t="s">
        <v>497</v>
      </c>
    </row>
    <row r="130" spans="1:5" s="153" customFormat="1" ht="22.5" customHeight="1">
      <c r="A130" s="346"/>
      <c r="B130" s="343"/>
      <c r="C130" s="307"/>
      <c r="D130" s="318"/>
      <c r="E130" s="157" t="s">
        <v>498</v>
      </c>
    </row>
    <row r="131" spans="1:5" s="153" customFormat="1" ht="22.5" customHeight="1">
      <c r="A131" s="346"/>
      <c r="B131" s="343"/>
      <c r="C131" s="307"/>
      <c r="D131" s="318"/>
      <c r="E131" s="157" t="s">
        <v>499</v>
      </c>
    </row>
    <row r="132" spans="1:5" s="153" customFormat="1" ht="22.5" customHeight="1">
      <c r="A132" s="346"/>
      <c r="B132" s="344"/>
      <c r="C132" s="308"/>
      <c r="D132" s="310"/>
      <c r="E132" s="157" t="s">
        <v>500</v>
      </c>
    </row>
    <row r="133" spans="1:5" s="153" customFormat="1" ht="22.5" customHeight="1">
      <c r="A133" s="346"/>
      <c r="B133" s="342" t="s">
        <v>72</v>
      </c>
      <c r="C133" s="329">
        <v>2</v>
      </c>
      <c r="D133" s="317" t="s">
        <v>501</v>
      </c>
      <c r="E133" s="157" t="s">
        <v>502</v>
      </c>
    </row>
    <row r="134" spans="1:5" s="153" customFormat="1" ht="22.5" customHeight="1">
      <c r="A134" s="346"/>
      <c r="B134" s="343"/>
      <c r="C134" s="307"/>
      <c r="D134" s="318"/>
      <c r="E134" s="157" t="s">
        <v>503</v>
      </c>
    </row>
    <row r="135" spans="1:5" s="153" customFormat="1" ht="22.5" customHeight="1">
      <c r="A135" s="346"/>
      <c r="B135" s="344"/>
      <c r="C135" s="308"/>
      <c r="D135" s="310"/>
      <c r="E135" s="157" t="s">
        <v>504</v>
      </c>
    </row>
    <row r="136" spans="1:5" s="153" customFormat="1" ht="22.5" customHeight="1">
      <c r="A136" s="346"/>
      <c r="B136" s="342" t="s">
        <v>76</v>
      </c>
      <c r="C136" s="329">
        <v>4</v>
      </c>
      <c r="D136" s="317" t="s">
        <v>505</v>
      </c>
      <c r="E136" s="157" t="s">
        <v>506</v>
      </c>
    </row>
    <row r="137" spans="1:5" s="153" customFormat="1" ht="22.5" customHeight="1" thickBot="1">
      <c r="A137" s="347"/>
      <c r="B137" s="343"/>
      <c r="C137" s="339"/>
      <c r="D137" s="318"/>
      <c r="E137" s="166" t="s">
        <v>507</v>
      </c>
    </row>
    <row r="138" spans="1:5" s="153" customFormat="1" ht="22.5" customHeight="1">
      <c r="A138" s="299" t="s">
        <v>508</v>
      </c>
      <c r="B138" s="358" t="s">
        <v>509</v>
      </c>
      <c r="C138" s="349">
        <v>1</v>
      </c>
      <c r="D138" s="360"/>
      <c r="E138" s="168" t="s">
        <v>510</v>
      </c>
    </row>
    <row r="139" spans="1:5" s="153" customFormat="1" ht="22.5" customHeight="1">
      <c r="A139" s="300"/>
      <c r="B139" s="359"/>
      <c r="C139" s="314"/>
      <c r="D139" s="360"/>
      <c r="E139" s="157" t="s">
        <v>511</v>
      </c>
    </row>
    <row r="140" spans="1:5" s="153" customFormat="1" ht="22.5" customHeight="1">
      <c r="A140" s="300"/>
      <c r="B140" s="359"/>
      <c r="C140" s="314"/>
      <c r="D140" s="360"/>
      <c r="E140" s="157" t="s">
        <v>512</v>
      </c>
    </row>
    <row r="141" spans="1:5" s="153" customFormat="1" ht="22.5" customHeight="1">
      <c r="A141" s="300"/>
      <c r="B141" s="359"/>
      <c r="C141" s="321"/>
      <c r="D141" s="360"/>
      <c r="E141" s="157" t="s">
        <v>513</v>
      </c>
    </row>
    <row r="142" spans="1:5" s="153" customFormat="1" ht="22.5" customHeight="1">
      <c r="A142" s="300"/>
      <c r="B142" s="180" t="s">
        <v>77</v>
      </c>
      <c r="C142" s="161">
        <v>2</v>
      </c>
      <c r="D142" s="360"/>
      <c r="E142" s="157" t="s">
        <v>514</v>
      </c>
    </row>
    <row r="143" spans="1:5" s="153" customFormat="1" ht="22.5" customHeight="1">
      <c r="A143" s="300"/>
      <c r="B143" s="180" t="s">
        <v>515</v>
      </c>
      <c r="C143" s="161">
        <v>2</v>
      </c>
      <c r="D143" s="360"/>
      <c r="E143" s="157" t="s">
        <v>516</v>
      </c>
    </row>
    <row r="144" spans="1:5" s="153" customFormat="1" ht="22.5" customHeight="1">
      <c r="A144" s="300"/>
      <c r="B144" s="359" t="s">
        <v>517</v>
      </c>
      <c r="C144" s="313">
        <v>4</v>
      </c>
      <c r="D144" s="179"/>
      <c r="E144" s="157" t="s">
        <v>518</v>
      </c>
    </row>
    <row r="145" spans="1:5" s="153" customFormat="1" ht="22.5" customHeight="1">
      <c r="A145" s="300"/>
      <c r="B145" s="359"/>
      <c r="C145" s="314"/>
      <c r="D145" s="179"/>
      <c r="E145" s="157" t="s">
        <v>519</v>
      </c>
    </row>
    <row r="146" spans="1:5" s="153" customFormat="1" ht="22.5" customHeight="1">
      <c r="A146" s="300"/>
      <c r="B146" s="359"/>
      <c r="C146" s="314"/>
      <c r="D146" s="179"/>
      <c r="E146" s="157" t="s">
        <v>520</v>
      </c>
    </row>
    <row r="147" spans="1:5" s="153" customFormat="1" ht="22.5" customHeight="1">
      <c r="A147" s="300"/>
      <c r="B147" s="359" t="s">
        <v>521</v>
      </c>
      <c r="C147" s="329">
        <v>3</v>
      </c>
      <c r="D147" s="311" t="s">
        <v>522</v>
      </c>
      <c r="E147" s="157" t="s">
        <v>523</v>
      </c>
    </row>
    <row r="148" spans="1:5" s="153" customFormat="1" ht="22.5" customHeight="1">
      <c r="A148" s="300"/>
      <c r="B148" s="359"/>
      <c r="C148" s="314"/>
      <c r="D148" s="360"/>
      <c r="E148" s="157" t="s">
        <v>524</v>
      </c>
    </row>
    <row r="149" spans="1:5" s="153" customFormat="1" ht="22.5" customHeight="1">
      <c r="A149" s="300"/>
      <c r="B149" s="359"/>
      <c r="C149" s="314"/>
      <c r="D149" s="360"/>
      <c r="E149" s="157" t="s">
        <v>525</v>
      </c>
    </row>
    <row r="150" spans="1:5" s="153" customFormat="1" ht="22.5" customHeight="1">
      <c r="A150" s="300"/>
      <c r="B150" s="359"/>
      <c r="C150" s="314"/>
      <c r="D150" s="360"/>
      <c r="E150" s="157" t="s">
        <v>526</v>
      </c>
    </row>
    <row r="151" spans="1:5" s="153" customFormat="1" ht="22.5" customHeight="1">
      <c r="A151" s="300"/>
      <c r="B151" s="359"/>
      <c r="C151" s="314"/>
      <c r="D151" s="360"/>
      <c r="E151" s="157" t="s">
        <v>527</v>
      </c>
    </row>
    <row r="152" spans="1:5" s="153" customFormat="1" ht="22.5" customHeight="1">
      <c r="A152" s="300"/>
      <c r="B152" s="359"/>
      <c r="C152" s="314"/>
      <c r="D152" s="360"/>
      <c r="E152" s="157" t="s">
        <v>528</v>
      </c>
    </row>
    <row r="153" spans="1:5" s="153" customFormat="1" ht="22.5" customHeight="1" thickBot="1">
      <c r="A153" s="330"/>
      <c r="B153" s="361"/>
      <c r="C153" s="362"/>
      <c r="D153" s="363"/>
      <c r="E153" s="159" t="s">
        <v>529</v>
      </c>
    </row>
    <row r="154" spans="1:5" s="153" customFormat="1" ht="22.5" customHeight="1">
      <c r="A154" s="351" t="s">
        <v>530</v>
      </c>
      <c r="B154" s="354" t="s">
        <v>531</v>
      </c>
      <c r="C154" s="306">
        <v>4</v>
      </c>
      <c r="D154" s="151" t="s">
        <v>532</v>
      </c>
      <c r="E154" s="168" t="s">
        <v>533</v>
      </c>
    </row>
    <row r="155" spans="1:5" s="153" customFormat="1" ht="22.5" customHeight="1">
      <c r="A155" s="352"/>
      <c r="B155" s="355"/>
      <c r="C155" s="307"/>
      <c r="D155" s="156" t="s">
        <v>534</v>
      </c>
      <c r="E155" s="157" t="s">
        <v>535</v>
      </c>
    </row>
    <row r="156" spans="1:5" s="153" customFormat="1" ht="22.5" customHeight="1">
      <c r="A156" s="352"/>
      <c r="B156" s="355"/>
      <c r="C156" s="307"/>
      <c r="D156" s="311" t="s">
        <v>536</v>
      </c>
      <c r="E156" s="157" t="s">
        <v>537</v>
      </c>
    </row>
    <row r="157" spans="1:5" s="153" customFormat="1" ht="22.5" customHeight="1">
      <c r="A157" s="352"/>
      <c r="B157" s="356"/>
      <c r="C157" s="307"/>
      <c r="D157" s="311"/>
      <c r="E157" s="157" t="s">
        <v>538</v>
      </c>
    </row>
    <row r="158" spans="1:5" s="153" customFormat="1" ht="22.5" customHeight="1">
      <c r="A158" s="352"/>
      <c r="B158" s="356"/>
      <c r="C158" s="307"/>
      <c r="D158" s="311"/>
      <c r="E158" s="157" t="s">
        <v>539</v>
      </c>
    </row>
    <row r="159" spans="1:5" s="153" customFormat="1" ht="22.5" customHeight="1">
      <c r="A159" s="352"/>
      <c r="B159" s="356"/>
      <c r="C159" s="307"/>
      <c r="D159" s="311"/>
      <c r="E159" s="157" t="s">
        <v>540</v>
      </c>
    </row>
    <row r="160" spans="1:5" s="153" customFormat="1" ht="22.5" customHeight="1">
      <c r="A160" s="352"/>
      <c r="B160" s="356"/>
      <c r="C160" s="307"/>
      <c r="D160" s="311"/>
      <c r="E160" s="157" t="s">
        <v>541</v>
      </c>
    </row>
    <row r="161" spans="1:5" s="153" customFormat="1" ht="22.5" customHeight="1">
      <c r="A161" s="352"/>
      <c r="B161" s="356"/>
      <c r="C161" s="307"/>
      <c r="D161" s="162"/>
      <c r="E161" s="159" t="s">
        <v>542</v>
      </c>
    </row>
    <row r="162" spans="1:5" s="153" customFormat="1" ht="22.5" customHeight="1" thickBot="1">
      <c r="A162" s="353"/>
      <c r="B162" s="357"/>
      <c r="C162" s="339"/>
      <c r="D162" s="162" t="s">
        <v>543</v>
      </c>
      <c r="E162" s="159" t="s">
        <v>544</v>
      </c>
    </row>
    <row r="163" spans="1:5" s="153" customFormat="1" ht="24.95" customHeight="1" thickBot="1">
      <c r="A163" s="182"/>
      <c r="B163" s="183" t="s">
        <v>545</v>
      </c>
      <c r="C163" s="147">
        <v>2</v>
      </c>
      <c r="D163" s="184"/>
      <c r="E163" s="185" t="s">
        <v>546</v>
      </c>
    </row>
    <row r="164" spans="1:5" ht="24.95" customHeight="1" thickBot="1">
      <c r="A164" s="178"/>
      <c r="B164" s="186"/>
      <c r="C164" s="181">
        <f>SUM(C3:C163)</f>
        <v>130</v>
      </c>
      <c r="D164" s="187"/>
      <c r="E164" s="188"/>
    </row>
  </sheetData>
  <mergeCells count="75">
    <mergeCell ref="A154:A162"/>
    <mergeCell ref="B154:B162"/>
    <mergeCell ref="C154:C162"/>
    <mergeCell ref="D156:D160"/>
    <mergeCell ref="D136:D137"/>
    <mergeCell ref="A138:A153"/>
    <mergeCell ref="B138:B141"/>
    <mergeCell ref="C138:C141"/>
    <mergeCell ref="D138:D143"/>
    <mergeCell ref="B144:B146"/>
    <mergeCell ref="C144:C146"/>
    <mergeCell ref="B147:B153"/>
    <mergeCell ref="C147:C153"/>
    <mergeCell ref="D147:D153"/>
    <mergeCell ref="A126:A137"/>
    <mergeCell ref="B126:B132"/>
    <mergeCell ref="D126:D128"/>
    <mergeCell ref="D129:D132"/>
    <mergeCell ref="B133:B135"/>
    <mergeCell ref="C133:C135"/>
    <mergeCell ref="D133:D135"/>
    <mergeCell ref="B136:B137"/>
    <mergeCell ref="C136:C137"/>
    <mergeCell ref="A108:A125"/>
    <mergeCell ref="B108:B113"/>
    <mergeCell ref="C108:C113"/>
    <mergeCell ref="C126:C132"/>
    <mergeCell ref="D108:D118"/>
    <mergeCell ref="B114:B118"/>
    <mergeCell ref="C114:C118"/>
    <mergeCell ref="B119:B125"/>
    <mergeCell ref="C119:C125"/>
    <mergeCell ref="D119:D125"/>
    <mergeCell ref="D93:D101"/>
    <mergeCell ref="B97:B101"/>
    <mergeCell ref="C97:C101"/>
    <mergeCell ref="B102:B107"/>
    <mergeCell ref="C102:C107"/>
    <mergeCell ref="D102:D107"/>
    <mergeCell ref="C79:C89"/>
    <mergeCell ref="B91:B92"/>
    <mergeCell ref="C91:C92"/>
    <mergeCell ref="B93:B96"/>
    <mergeCell ref="C93:C96"/>
    <mergeCell ref="C48:C49"/>
    <mergeCell ref="D48:D50"/>
    <mergeCell ref="D51:D52"/>
    <mergeCell ref="A53:A107"/>
    <mergeCell ref="B54:B62"/>
    <mergeCell ref="C54:C62"/>
    <mergeCell ref="B64:B69"/>
    <mergeCell ref="C64:C69"/>
    <mergeCell ref="B70:B78"/>
    <mergeCell ref="C70:C78"/>
    <mergeCell ref="A39:A52"/>
    <mergeCell ref="B39:B46"/>
    <mergeCell ref="C39:C46"/>
    <mergeCell ref="D39:D46"/>
    <mergeCell ref="B48:B49"/>
    <mergeCell ref="B79:B89"/>
    <mergeCell ref="A1:E1"/>
    <mergeCell ref="A3:A38"/>
    <mergeCell ref="B3:B10"/>
    <mergeCell ref="C3:C10"/>
    <mergeCell ref="D3:D7"/>
    <mergeCell ref="D8:D10"/>
    <mergeCell ref="B11:B18"/>
    <mergeCell ref="C11:C18"/>
    <mergeCell ref="D11:D14"/>
    <mergeCell ref="D16:D21"/>
    <mergeCell ref="B19:B21"/>
    <mergeCell ref="C19:C21"/>
    <mergeCell ref="D23:D32"/>
    <mergeCell ref="B30:B31"/>
    <mergeCell ref="C30:C31"/>
  </mergeCells>
  <phoneticPr fontId="3"/>
  <printOptions horizontalCentered="1"/>
  <pageMargins left="0.59055118110236227" right="0.59055118110236227" top="0.59055118110236227" bottom="0.70866141732283472" header="0.43307086614173229" footer="0.51181102362204722"/>
  <pageSetup paperSize="9" scale="56" firstPageNumber="111" fitToHeight="0" orientation="portrait" useFirstPageNumber="1" r:id="rId1"/>
  <headerFooter alignWithMargins="0">
    <oddFooter>&amp;C- &amp;P -</oddFooter>
  </headerFooter>
  <rowBreaks count="2" manualBreakCount="2">
    <brk id="52" max="4" man="1"/>
    <brk id="107"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中学校・年間指導計画</vt:lpstr>
      <vt:lpstr>研修事項 一覧</vt:lpstr>
      <vt:lpstr>内容例(中学校)</vt:lpstr>
      <vt:lpstr>'研修事項 一覧'!Print_Area</vt:lpstr>
      <vt:lpstr>中学校・年間指導計画!Print_Area</vt:lpstr>
      <vt:lpstr>'内容例(中学校)'!Print_Area</vt:lpstr>
      <vt:lpstr>中学校・年間指導計画!Print_Titles</vt:lpstr>
      <vt:lpstr>'内容例(中学校)'!Print_Titles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鹿児島県総合教育センター</cp:lastModifiedBy>
  <cp:lastPrinted>2022-03-08T01:44:27Z</cp:lastPrinted>
  <dcterms:created xsi:type="dcterms:W3CDTF">2008-12-03T05:50:32Z</dcterms:created>
  <dcterms:modified xsi:type="dcterms:W3CDTF">2023-03-01T06:44:29Z</dcterms:modified>
</cp:coreProperties>
</file>