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010" tabRatio="900" activeTab="0"/>
  </bookViews>
  <sheets>
    <sheet name="様式３（小学校）" sheetId="1" r:id="rId1"/>
    <sheet name="様式３　記入例" sheetId="2" r:id="rId2"/>
  </sheets>
  <externalReferences>
    <externalReference r:id="rId5"/>
  </externalReferences>
  <definedNames>
    <definedName name="_xlfn.COUNTIFS" hidden="1">#NAME?</definedName>
    <definedName name="_xlnm.Print_Area" localSheetId="1">'様式３　記入例'!$A$1:$AU$74</definedName>
    <definedName name="_xlnm.Print_Area" localSheetId="0">'様式３（小学校）'!$A$1:$AU$70</definedName>
    <definedName name="暦">'[1]12ヶ月Color'!$AE$47:$AE$72</definedName>
    <definedName name="暦2">'[1]12ヶ月Color'!$AC$47:$AF$72</definedName>
  </definedNames>
  <calcPr fullCalcOnLoad="1"/>
</workbook>
</file>

<file path=xl/sharedStrings.xml><?xml version="1.0" encoding="utf-8"?>
<sst xmlns="http://schemas.openxmlformats.org/spreadsheetml/2006/main" count="567" uniqueCount="244">
  <si>
    <t>４～８月</t>
  </si>
  <si>
    <t>９～12月</t>
  </si>
  <si>
    <t>領域</t>
  </si>
  <si>
    <t>Ａ</t>
  </si>
  <si>
    <t>授業の進め方</t>
  </si>
  <si>
    <t>Ｃ</t>
  </si>
  <si>
    <t>年間指導計画と学習指導案</t>
  </si>
  <si>
    <t>Ｂ</t>
  </si>
  <si>
    <t>Ｄ</t>
  </si>
  <si>
    <t>学校教育と校務分掌組織</t>
  </si>
  <si>
    <t>Ｅ</t>
  </si>
  <si>
    <t>Ｆ</t>
  </si>
  <si>
    <t>指導要録の記入と取扱い</t>
  </si>
  <si>
    <t>Ｇ</t>
  </si>
  <si>
    <t>年度当初の学級事務の進め方</t>
  </si>
  <si>
    <t>※</t>
  </si>
  <si>
    <t>教科指導と教育機器の活用</t>
  </si>
  <si>
    <t>保健指導の進め方</t>
  </si>
  <si>
    <t>安全指導の進め方</t>
  </si>
  <si>
    <t>ＰＴＡの組織と運営</t>
  </si>
  <si>
    <t>保護者会の進め方</t>
  </si>
  <si>
    <t>課題研修の進め方</t>
  </si>
  <si>
    <t>環境教育の進め方</t>
  </si>
  <si>
    <t>郷土素材の生かし方</t>
  </si>
  <si>
    <t>体験的活動の意義と実際</t>
  </si>
  <si>
    <t>道徳教育の進め方</t>
  </si>
  <si>
    <t>特別支援教育の進め方</t>
  </si>
  <si>
    <t>情報教育の進め方</t>
  </si>
  <si>
    <t>地域との連携</t>
  </si>
  <si>
    <t>国際理解教育の進め方</t>
  </si>
  <si>
    <t>特別活動の進め方</t>
  </si>
  <si>
    <t>問題行動に関する事例研究</t>
  </si>
  <si>
    <t>複式学級における学習指導</t>
  </si>
  <si>
    <t>年度末の学級事務の進め方</t>
  </si>
  <si>
    <t>教育相談の実際</t>
  </si>
  <si>
    <t>研修番号</t>
  </si>
  <si>
    <t>月/日</t>
  </si>
  <si>
    <t>小</t>
  </si>
  <si>
    <t>中</t>
  </si>
  <si>
    <t>高</t>
  </si>
  <si>
    <t>特(小)</t>
  </si>
  <si>
    <t>特（中）</t>
  </si>
  <si>
    <t>特（高）</t>
  </si>
  <si>
    <t>食に関する指導の進め方，給食指導の進め方</t>
  </si>
  <si>
    <t>校外研修名</t>
  </si>
  <si>
    <t>基礎研修</t>
  </si>
  <si>
    <t>社会教育等研修</t>
  </si>
  <si>
    <t>研究授業研修【特別活動】</t>
  </si>
  <si>
    <t>配置人数</t>
  </si>
  <si>
    <t>校種</t>
  </si>
  <si>
    <t>　　　　　</t>
  </si>
  <si>
    <t>(　　　　　　　　　　　　　　　)</t>
  </si>
  <si>
    <t>学　校　名</t>
  </si>
  <si>
    <t>教科</t>
  </si>
  <si>
    <t>学年</t>
  </si>
  <si>
    <t>学級担任等</t>
  </si>
  <si>
    <t>（</t>
  </si>
  <si>
    <t>）</t>
  </si>
  <si>
    <t>校　長　名</t>
  </si>
  <si>
    <t>１</t>
  </si>
  <si>
    <t>小学校</t>
  </si>
  <si>
    <t>担任</t>
  </si>
  <si>
    <t>国語</t>
  </si>
  <si>
    <t>２</t>
  </si>
  <si>
    <t>中学校</t>
  </si>
  <si>
    <t>副担任</t>
  </si>
  <si>
    <t>３</t>
  </si>
  <si>
    <t>高等学校</t>
  </si>
  <si>
    <t>無</t>
  </si>
  <si>
    <t>４</t>
  </si>
  <si>
    <t>特支(小学部)</t>
  </si>
  <si>
    <t>理科</t>
  </si>
  <si>
    <t>特支(中学部)</t>
  </si>
  <si>
    <t>音楽</t>
  </si>
  <si>
    <t>５</t>
  </si>
  <si>
    <t>特支(高等部)</t>
  </si>
  <si>
    <t>美術，芸術</t>
  </si>
  <si>
    <t>技術・家庭</t>
  </si>
  <si>
    <t>保健体育</t>
  </si>
  <si>
    <t>外国語</t>
  </si>
  <si>
    <t>情報</t>
  </si>
  <si>
    <t>人数</t>
  </si>
  <si>
    <t>担任等</t>
  </si>
  <si>
    <t>教科</t>
  </si>
  <si>
    <t>農業</t>
  </si>
  <si>
    <t>工業</t>
  </si>
  <si>
    <t>商業</t>
  </si>
  <si>
    <t>水産</t>
  </si>
  <si>
    <t>看護</t>
  </si>
  <si>
    <t>福祉</t>
  </si>
  <si>
    <t>４～８月</t>
  </si>
  <si>
    <t>２　校外における研修</t>
  </si>
  <si>
    <t>１　校内における研修</t>
  </si>
  <si>
    <t>研修番号</t>
  </si>
  <si>
    <t>４～12月</t>
  </si>
  <si>
    <t>４～３月</t>
  </si>
  <si>
    <t>小学校</t>
  </si>
  <si>
    <t>社会</t>
  </si>
  <si>
    <t>地歴・公民</t>
  </si>
  <si>
    <t>算数</t>
  </si>
  <si>
    <t>数学</t>
  </si>
  <si>
    <t>１年間の教科指導の反省と評価</t>
  </si>
  <si>
    <t>家庭</t>
  </si>
  <si>
    <t>実施期間</t>
  </si>
  <si>
    <t>初任者番号</t>
  </si>
  <si>
    <t>特</t>
  </si>
  <si>
    <t>６</t>
  </si>
  <si>
    <t>指導記録簿</t>
  </si>
  <si>
    <t>指導教員・拠点校指導教員</t>
  </si>
  <si>
    <t>校内指導教員</t>
  </si>
  <si>
    <t>研修日誌</t>
  </si>
  <si>
    <t>１～３月</t>
  </si>
  <si>
    <t>状況</t>
  </si>
  <si>
    <t>有</t>
  </si>
  <si>
    <t>後補充
記録簿</t>
  </si>
  <si>
    <t>学校における生徒指導体制</t>
  </si>
  <si>
    <t>キャリア教育の意義と実際</t>
  </si>
  <si>
    <t>Ａ</t>
  </si>
  <si>
    <t>総合教育センターにおける研修</t>
  </si>
  <si>
    <t>　※　指導記録簿，研修日誌，後補充記録簿が設置されていれば「有」と表</t>
  </si>
  <si>
    <t>　　示する。設置されていない場合は，「無」と表示する。なお，後補充の</t>
  </si>
  <si>
    <t>　　非常勤講師がいない場合は，＼をする。</t>
  </si>
  <si>
    <t>初任者名</t>
  </si>
  <si>
    <t>初任校研修の進め方</t>
  </si>
  <si>
    <t>実施時間</t>
  </si>
  <si>
    <t>実施時間</t>
  </si>
  <si>
    <t>設定時間</t>
  </si>
  <si>
    <t>他校種参観</t>
  </si>
  <si>
    <t>３　校内研修指導時間の実施状況</t>
  </si>
  <si>
    <t>年間総計</t>
  </si>
  <si>
    <t>一般指導</t>
  </si>
  <si>
    <t>教科指導</t>
  </si>
  <si>
    <t>無</t>
  </si>
  <si>
    <t>＼</t>
  </si>
  <si>
    <t>保護者との接し方</t>
  </si>
  <si>
    <t>教育行政の重点及び学校の教育目標・ 教育課程</t>
  </si>
  <si>
    <t>Ｆ</t>
  </si>
  <si>
    <t>◯◯　◯◯</t>
  </si>
  <si>
    <t>□□　□□</t>
  </si>
  <si>
    <t>実施時間計</t>
  </si>
  <si>
    <t>時間</t>
  </si>
  <si>
    <t>２年目課題研修の進め方</t>
  </si>
  <si>
    <t>総計</t>
  </si>
  <si>
    <t>※年間校内研修時間</t>
  </si>
  <si>
    <t>設定
時間</t>
  </si>
  <si>
    <t>実施
時間</t>
  </si>
  <si>
    <t>教頭</t>
  </si>
  <si>
    <t>校長</t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</si>
  <si>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80時間，教科指導は年間50時間を実施すること。</t>
  </si>
  <si>
    <t>小学校・義務教育学校（前期課程）用</t>
  </si>
  <si>
    <t>小学校・義務教育学校（前期課程）用</t>
  </si>
  <si>
    <t>一　般　指　導</t>
  </si>
  <si>
    <t>教　科　指　導</t>
  </si>
  <si>
    <t>研究授業研修【道徳科】</t>
  </si>
  <si>
    <t>学習指導要領と教育課程の編成Ⅰ</t>
  </si>
  <si>
    <t>人権教育の在り方Ⅰ</t>
  </si>
  <si>
    <t>授業参観(2)［道徳科］</t>
  </si>
  <si>
    <t>研究授業等(2)［道徳科］</t>
  </si>
  <si>
    <t>個に応じた学習指導の進め方Ⅰ</t>
  </si>
  <si>
    <t>教材研究の方法とその実際Ⅰ</t>
  </si>
  <si>
    <t>教材研究の方法とその実際Ⅱ</t>
  </si>
  <si>
    <t>教材研究の方法とその実際Ⅴ</t>
  </si>
  <si>
    <t>教職員の使命・服務・接遇Ⅰ</t>
  </si>
  <si>
    <t>学習指導要領と教育課程の編成Ⅰ</t>
  </si>
  <si>
    <t>児童理解と学級経営Ⅰ</t>
  </si>
  <si>
    <t>いじめ・不登校への対応Ⅰ</t>
  </si>
  <si>
    <t>人権教育の在り方Ⅰ</t>
  </si>
  <si>
    <t>総合的な学習の時間の進め方Ⅰ</t>
  </si>
  <si>
    <t>教職員の使命・服務・接遇Ⅱ</t>
  </si>
  <si>
    <t>授業参観(2)［道徳科］</t>
  </si>
  <si>
    <t>研究授業等(2)［道徳科］</t>
  </si>
  <si>
    <t>個に応じた学習指導の進め方Ⅰ</t>
  </si>
  <si>
    <t>教材研究の方法とその実際Ⅰ</t>
  </si>
  <si>
    <t>学習指導の評価と通知表Ⅰ</t>
  </si>
  <si>
    <t>評価問題の作成の仕方Ⅰ</t>
  </si>
  <si>
    <t>教材研究の方法とその実際Ⅱ</t>
  </si>
  <si>
    <t>教材研究の方法とその実際Ⅲ</t>
  </si>
  <si>
    <t>教科指導の基礎技術Ⅰ</t>
  </si>
  <si>
    <t>評価問題の作成の仕方Ⅱ</t>
  </si>
  <si>
    <t>教科指導の基礎技術Ⅱ</t>
  </si>
  <si>
    <t>教材研究の方法とその実際Ⅳ</t>
  </si>
  <si>
    <t>評価問題の作成の仕方Ⅲ</t>
  </si>
  <si>
    <t>学習指導の評価と通知表Ⅱ</t>
  </si>
  <si>
    <t>教科指導の基礎技術Ⅲ</t>
  </si>
  <si>
    <t>教材研究の方法とその実際Ⅴ</t>
  </si>
  <si>
    <t>学習指導の評価と通知表Ⅲ</t>
  </si>
  <si>
    <t>個に応じた学習指導の進め方Ⅱ</t>
  </si>
  <si>
    <t>教育行政の重点及び学校の教育目標・教育課程</t>
  </si>
  <si>
    <t>健康・体力つくりの指導</t>
  </si>
  <si>
    <t>他校種参観</t>
  </si>
  <si>
    <t>総合的な学習の時間の進め方Ⅱ</t>
  </si>
  <si>
    <t>校外研修名</t>
  </si>
  <si>
    <t>学習指導要領と教育課程の編成Ⅱ</t>
  </si>
  <si>
    <t>児童理解と学級経営Ⅱ</t>
  </si>
  <si>
    <t>Ｂ</t>
  </si>
  <si>
    <t>授業参観(3)［特別活動］</t>
  </si>
  <si>
    <t>研究授業等(3)［特別活動］</t>
  </si>
  <si>
    <t>人権教育の在り方Ⅱ</t>
  </si>
  <si>
    <t>いじめ・不登校への対応Ⅱ</t>
  </si>
  <si>
    <t>１年間の学級経営の反省と評価</t>
  </si>
  <si>
    <t>１年間の研修の反省と評価</t>
  </si>
  <si>
    <t>４　指導記録簿，研修日誌等の設置状況</t>
  </si>
  <si>
    <t>７  フレッシュ研修（初任校研修）【１年目研修】指導報告書（様式３）の記入例</t>
  </si>
  <si>
    <t>教職員の使命・服務・接遇Ⅰ</t>
  </si>
  <si>
    <t>学習指導の評価と通知表Ⅰ</t>
  </si>
  <si>
    <t>評価問題の作成の仕方Ⅰ</t>
  </si>
  <si>
    <t>教材研究の方法とその実際Ⅲ</t>
  </si>
  <si>
    <t>いじめ・不登校への対応Ⅰ</t>
  </si>
  <si>
    <t>教科指導の基礎技術Ⅰ</t>
  </si>
  <si>
    <t>評価問題の作成の仕方Ⅱ</t>
  </si>
  <si>
    <t>教科指導の基礎技術Ⅱ</t>
  </si>
  <si>
    <t>教材研究の方法とその実際Ⅳ</t>
  </si>
  <si>
    <t>評価問題の作成の仕方Ⅲ</t>
  </si>
  <si>
    <t>学習指導の評価と通知表Ⅱ</t>
  </si>
  <si>
    <t>健康・体力づくりの指導</t>
  </si>
  <si>
    <t>教科指導の基礎技術Ⅲ</t>
  </si>
  <si>
    <t>学習指導の評価と通知表Ⅲ</t>
  </si>
  <si>
    <t>個に応じた学習指導の進め方Ⅱ</t>
  </si>
  <si>
    <t>授業参観(3)［特別活動］</t>
  </si>
  <si>
    <t>研究授業等(3)［特別活動］</t>
  </si>
  <si>
    <t>いじめ・不登校への対応Ⅱ</t>
  </si>
  <si>
    <t>立</t>
  </si>
  <si>
    <t>授業参観(1)［教科等］</t>
  </si>
  <si>
    <t>研究授業等(1)［教科等］</t>
  </si>
  <si>
    <t>研究授業研修【教科等】</t>
  </si>
  <si>
    <t>研究授業等(1)［教科等］</t>
  </si>
  <si>
    <t>授業参観(1)［教科等］</t>
  </si>
  <si>
    <t>△△立△△小学校</t>
  </si>
  <si>
    <t>生徒指導主任</t>
  </si>
  <si>
    <t>教務主任</t>
  </si>
  <si>
    <t>保健主任</t>
  </si>
  <si>
    <t>進路指導主任</t>
  </si>
  <si>
    <t>教科主任</t>
  </si>
  <si>
    <t>学年主任</t>
  </si>
  <si>
    <t>その他</t>
  </si>
  <si>
    <t>令和５年度フレッシュ研修（初任校研修）【１年目研修】指導報告書</t>
  </si>
  <si>
    <t>指導者</t>
  </si>
  <si>
    <t>041001</t>
  </si>
  <si>
    <t>拠点校指導教員</t>
  </si>
  <si>
    <t>校内指導教員</t>
  </si>
  <si>
    <t>拠点校指導教員</t>
  </si>
  <si>
    <t>校内指導教員</t>
  </si>
  <si>
    <t>指導教員</t>
  </si>
  <si>
    <t>校長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</si>
</sst>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A=&quot;####"/>
    <numFmt numFmtId="181" formatCode="0.0%"/>
    <numFmt numFmtId="182" formatCode="0_);[Red]\(0\)"/>
    <numFmt numFmtId="183" formatCode="0_ "/>
    <numFmt numFmtId="184" formatCode="m&quot;月&quot;"/>
    <numFmt numFmtId="185" formatCode="d"/>
    <numFmt numFmtId="186" formatCode="0.0_ "/>
    <numFmt numFmtId="187" formatCode="&quot;年間&quot;###&quot;時間&quot;"/>
    <numFmt numFmtId="188" formatCode="yyyy&quot;年&quot;"/>
    <numFmt numFmtId="189" formatCode="[&lt;=999]000;[&lt;=9999]000\-00;000\-0000"/>
    <numFmt numFmtId="190" formatCode="m/d;@"/>
    <numFmt numFmtId="191" formatCode="mmm\-yyyy"/>
    <numFmt numFmtId="192" formatCode="yyyy/m/d;@"/>
    <numFmt numFmtId="193" formatCode="&quot;&quot;"/>
    <numFmt numFmtId="194" formatCode="##"/>
    <numFmt numFmtId="195" formatCode="##?"/>
    <numFmt numFmtId="196" formatCode="##&quot;/&quot;"/>
    <numFmt numFmtId="197" formatCode="[$-411]ggge&quot;年&quot;m&quot;月&quot;d&quot;日&quot;;@"/>
    <numFmt numFmtId="198" formatCode="[$-411]ggge&quot;年&quot;"/>
    <numFmt numFmtId="199" formatCode="[$-411]ggge&quot;年度&quot;"/>
    <numFmt numFmtId="200" formatCode="&quot;年間設定&quot;###&quot;時間&quot;"/>
    <numFmt numFmtId="201" formatCode="&quot;年間実施&quot;###&quot;時間&quot;"/>
  </numFmts>
  <fonts count="77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10.5"/>
      <color theme="1"/>
      <name val="ＭＳ 明朝"/>
      <family val="1"/>
    </font>
    <font>
      <sz val="18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 diagonalDown="1">
      <left style="dotted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tted"/>
      <top style="thin"/>
      <bottom style="thin"/>
      <diagonal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5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horizontal="left" vertical="center" shrinkToFit="1"/>
      <protection/>
    </xf>
    <xf numFmtId="0" fontId="5" fillId="0" borderId="0" xfId="63" applyFont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 shrinkToFit="1"/>
      <protection/>
    </xf>
    <xf numFmtId="0" fontId="5" fillId="0" borderId="0" xfId="63" applyFont="1" applyBorder="1" applyAlignment="1">
      <alignment vertical="center" shrinkToFit="1"/>
      <protection/>
    </xf>
    <xf numFmtId="0" fontId="5" fillId="0" borderId="0" xfId="63" applyFont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 shrinkToFit="1"/>
      <protection/>
    </xf>
    <xf numFmtId="0" fontId="5" fillId="0" borderId="11" xfId="63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vertical="center" shrinkToFit="1"/>
      <protection/>
    </xf>
    <xf numFmtId="0" fontId="5" fillId="0" borderId="12" xfId="63" applyFont="1" applyBorder="1" applyAlignment="1">
      <alignment horizontal="center" vertical="center" shrinkToFit="1"/>
      <protection/>
    </xf>
    <xf numFmtId="0" fontId="5" fillId="0" borderId="13" xfId="63" applyFont="1" applyBorder="1" applyAlignment="1">
      <alignment vertical="center" shrinkToFit="1"/>
      <protection/>
    </xf>
    <xf numFmtId="0" fontId="5" fillId="0" borderId="14" xfId="63" applyFont="1" applyBorder="1" applyAlignment="1">
      <alignment vertical="center" shrinkToFit="1"/>
      <protection/>
    </xf>
    <xf numFmtId="0" fontId="5" fillId="0" borderId="11" xfId="63" applyFont="1" applyFill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vertical="center" shrinkToFit="1"/>
      <protection/>
    </xf>
    <xf numFmtId="0" fontId="8" fillId="0" borderId="0" xfId="63" applyFont="1" applyAlignment="1">
      <alignment vertical="center"/>
      <protection/>
    </xf>
    <xf numFmtId="0" fontId="5" fillId="0" borderId="15" xfId="63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5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21" xfId="63" applyFont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Border="1" applyAlignment="1">
      <alignment vertical="center" shrinkToFit="1"/>
      <protection/>
    </xf>
    <xf numFmtId="0" fontId="4" fillId="0" borderId="0" xfId="63" applyFont="1" applyBorder="1" applyAlignment="1">
      <alignment horizontal="center" vertical="center"/>
      <protection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63" applyNumberFormat="1" applyFont="1" applyBorder="1" applyAlignment="1">
      <alignment vertical="center"/>
      <protection/>
    </xf>
    <xf numFmtId="0" fontId="4" fillId="0" borderId="12" xfId="63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5" fillId="0" borderId="13" xfId="63" applyFont="1" applyBorder="1" applyAlignment="1">
      <alignment horizontal="center" vertical="center" shrinkToFit="1"/>
      <protection/>
    </xf>
    <xf numFmtId="0" fontId="5" fillId="0" borderId="0" xfId="63" applyNumberFormat="1" applyFont="1" applyFill="1" applyBorder="1" applyAlignment="1">
      <alignment vertical="center" shrinkToFit="1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5" fillId="0" borderId="16" xfId="63" applyNumberFormat="1" applyFont="1" applyFill="1" applyBorder="1" applyAlignment="1">
      <alignment vertical="center" shrinkToFit="1"/>
      <protection/>
    </xf>
    <xf numFmtId="0" fontId="5" fillId="0" borderId="25" xfId="63" applyFont="1" applyBorder="1" applyAlignment="1">
      <alignment horizontal="center" vertical="center" shrinkToFit="1"/>
      <protection/>
    </xf>
    <xf numFmtId="0" fontId="12" fillId="0" borderId="15" xfId="63" applyFont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29" xfId="63" applyFont="1" applyBorder="1" applyAlignment="1">
      <alignment horizontal="center" vertical="center" shrinkToFit="1"/>
      <protection/>
    </xf>
    <xf numFmtId="0" fontId="10" fillId="0" borderId="30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 shrinkToFit="1"/>
      <protection/>
    </xf>
    <xf numFmtId="0" fontId="5" fillId="0" borderId="0" xfId="63" applyNumberFormat="1" applyFont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 shrinkToFit="1"/>
      <protection/>
    </xf>
    <xf numFmtId="0" fontId="5" fillId="0" borderId="11" xfId="63" applyFont="1" applyBorder="1" applyAlignment="1">
      <alignment vertical="center" shrinkToFit="1"/>
      <protection/>
    </xf>
    <xf numFmtId="0" fontId="12" fillId="0" borderId="11" xfId="63" applyFont="1" applyBorder="1" applyAlignment="1">
      <alignment vertical="center" shrinkToFit="1"/>
      <protection/>
    </xf>
    <xf numFmtId="0" fontId="5" fillId="0" borderId="32" xfId="63" applyFont="1" applyBorder="1" applyAlignment="1">
      <alignment vertical="center" shrinkToFit="1"/>
      <protection/>
    </xf>
    <xf numFmtId="0" fontId="5" fillId="0" borderId="33" xfId="63" applyFont="1" applyBorder="1" applyAlignment="1">
      <alignment horizontal="center" vertical="center" shrinkToFit="1"/>
      <protection/>
    </xf>
    <xf numFmtId="0" fontId="13" fillId="0" borderId="15" xfId="63" applyFont="1" applyBorder="1" applyAlignment="1">
      <alignment vertical="center" shrinkToFit="1"/>
      <protection/>
    </xf>
    <xf numFmtId="0" fontId="13" fillId="0" borderId="0" xfId="63" applyFont="1" applyBorder="1" applyAlignment="1">
      <alignment vertical="center" shrinkToFit="1"/>
      <protection/>
    </xf>
    <xf numFmtId="0" fontId="15" fillId="0" borderId="0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 shrinkToFit="1"/>
      <protection/>
    </xf>
    <xf numFmtId="0" fontId="14" fillId="0" borderId="0" xfId="63" applyFont="1" applyAlignment="1">
      <alignment horizontal="left" vertical="center"/>
      <protection/>
    </xf>
    <xf numFmtId="0" fontId="14" fillId="0" borderId="0" xfId="63" applyFont="1" applyBorder="1" applyAlignment="1">
      <alignment horizontal="left" vertical="center" wrapText="1"/>
      <protection/>
    </xf>
    <xf numFmtId="0" fontId="9" fillId="0" borderId="0" xfId="63" applyFont="1" applyAlignment="1">
      <alignment horizontal="left" vertical="center" shrinkToFit="1"/>
      <protection/>
    </xf>
    <xf numFmtId="0" fontId="4" fillId="0" borderId="0" xfId="63" applyFont="1" applyBorder="1" applyAlignment="1">
      <alignment horizontal="center" vertical="center" wrapText="1" shrinkToFit="1"/>
      <protection/>
    </xf>
    <xf numFmtId="0" fontId="5" fillId="0" borderId="34" xfId="63" applyFont="1" applyBorder="1" applyAlignment="1">
      <alignment vertical="center" shrinkToFit="1"/>
      <protection/>
    </xf>
    <xf numFmtId="0" fontId="5" fillId="0" borderId="12" xfId="63" applyNumberFormat="1" applyFont="1" applyBorder="1" applyAlignment="1">
      <alignment vertical="center" shrinkToFit="1"/>
      <protection/>
    </xf>
    <xf numFmtId="0" fontId="13" fillId="0" borderId="10" xfId="63" applyFont="1" applyBorder="1" applyAlignment="1">
      <alignment horizontal="center" vertical="center" shrinkToFit="1"/>
      <protection/>
    </xf>
    <xf numFmtId="0" fontId="13" fillId="0" borderId="10" xfId="63" applyFont="1" applyFill="1" applyBorder="1" applyAlignment="1">
      <alignment horizontal="center" vertical="center" shrinkToFit="1"/>
      <protection/>
    </xf>
    <xf numFmtId="0" fontId="13" fillId="0" borderId="35" xfId="63" applyFont="1" applyBorder="1" applyAlignment="1">
      <alignment horizontal="center" vertical="center" shrinkToFit="1"/>
      <protection/>
    </xf>
    <xf numFmtId="201" fontId="4" fillId="0" borderId="12" xfId="63" applyNumberFormat="1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3" fillId="0" borderId="21" xfId="63" applyFont="1" applyBorder="1" applyAlignment="1">
      <alignment horizontal="center" vertical="center" shrinkToFit="1"/>
      <protection/>
    </xf>
    <xf numFmtId="0" fontId="13" fillId="0" borderId="31" xfId="63" applyFont="1" applyBorder="1" applyAlignment="1">
      <alignment horizontal="center" vertical="center" shrinkToFit="1"/>
      <protection/>
    </xf>
    <xf numFmtId="201" fontId="4" fillId="0" borderId="14" xfId="63" applyNumberFormat="1" applyFont="1" applyBorder="1" applyAlignment="1">
      <alignment horizontal="center" vertical="center" shrinkToFit="1"/>
      <protection/>
    </xf>
    <xf numFmtId="0" fontId="5" fillId="0" borderId="36" xfId="63" applyFont="1" applyBorder="1" applyAlignment="1">
      <alignment horizontal="center" vertical="center" shrinkToFit="1"/>
      <protection/>
    </xf>
    <xf numFmtId="0" fontId="5" fillId="0" borderId="37" xfId="63" applyFont="1" applyBorder="1" applyAlignment="1">
      <alignment horizontal="center" vertical="center" shrinkToFit="1"/>
      <protection/>
    </xf>
    <xf numFmtId="0" fontId="13" fillId="0" borderId="26" xfId="63" applyFont="1" applyBorder="1" applyAlignment="1">
      <alignment horizontal="center" vertical="center" shrinkToFit="1"/>
      <protection/>
    </xf>
    <xf numFmtId="0" fontId="5" fillId="0" borderId="38" xfId="63" applyFont="1" applyBorder="1" applyAlignment="1">
      <alignment horizontal="center" vertical="center" shrinkToFit="1"/>
      <protection/>
    </xf>
    <xf numFmtId="0" fontId="13" fillId="0" borderId="26" xfId="63" applyFont="1" applyFill="1" applyBorder="1" applyAlignment="1">
      <alignment horizontal="center" vertical="center" shrinkToFit="1"/>
      <protection/>
    </xf>
    <xf numFmtId="0" fontId="12" fillId="0" borderId="10" xfId="63" applyFont="1" applyBorder="1" applyAlignment="1">
      <alignment horizontal="center" vertical="center" shrinkToFit="1"/>
      <protection/>
    </xf>
    <xf numFmtId="0" fontId="13" fillId="0" borderId="39" xfId="63" applyFont="1" applyBorder="1" applyAlignment="1">
      <alignment horizontal="center" vertical="center" shrinkToFit="1"/>
      <protection/>
    </xf>
    <xf numFmtId="0" fontId="5" fillId="0" borderId="36" xfId="63" applyFont="1" applyFill="1" applyBorder="1" applyAlignment="1">
      <alignment horizontal="center" vertical="center" shrinkToFit="1"/>
      <protection/>
    </xf>
    <xf numFmtId="0" fontId="5" fillId="0" borderId="40" xfId="63" applyFont="1" applyBorder="1" applyAlignment="1">
      <alignment horizontal="center" vertical="center" shrinkToFit="1"/>
      <protection/>
    </xf>
    <xf numFmtId="0" fontId="5" fillId="0" borderId="41" xfId="63" applyFont="1" applyBorder="1" applyAlignment="1">
      <alignment horizontal="center" vertical="center" shrinkToFit="1"/>
      <protection/>
    </xf>
    <xf numFmtId="187" fontId="10" fillId="0" borderId="42" xfId="63" applyNumberFormat="1" applyFont="1" applyBorder="1" applyAlignment="1">
      <alignment vertical="center" shrinkToFit="1"/>
      <protection/>
    </xf>
    <xf numFmtId="0" fontId="4" fillId="0" borderId="42" xfId="0" applyFont="1" applyBorder="1" applyAlignment="1">
      <alignment vertical="center" shrinkToFit="1"/>
    </xf>
    <xf numFmtId="0" fontId="5" fillId="0" borderId="42" xfId="63" applyFont="1" applyBorder="1" applyAlignment="1">
      <alignment vertical="center" shrinkToFit="1"/>
      <protection/>
    </xf>
    <xf numFmtId="0" fontId="5" fillId="0" borderId="43" xfId="63" applyFont="1" applyBorder="1" applyAlignment="1">
      <alignment horizontal="center" vertical="center" shrinkToFit="1"/>
      <protection/>
    </xf>
    <xf numFmtId="0" fontId="12" fillId="0" borderId="26" xfId="63" applyFont="1" applyBorder="1" applyAlignment="1">
      <alignment horizontal="center" vertical="center" shrinkToFit="1"/>
      <protection/>
    </xf>
    <xf numFmtId="0" fontId="13" fillId="27" borderId="10" xfId="63" applyFont="1" applyFill="1" applyBorder="1" applyAlignment="1" applyProtection="1">
      <alignment horizontal="center" vertical="center" shrinkToFit="1"/>
      <protection locked="0"/>
    </xf>
    <xf numFmtId="0" fontId="5" fillId="27" borderId="10" xfId="63" applyFont="1" applyFill="1" applyBorder="1" applyAlignment="1" applyProtection="1">
      <alignment horizontal="center" vertical="center" shrinkToFit="1"/>
      <protection locked="0"/>
    </xf>
    <xf numFmtId="0" fontId="13" fillId="27" borderId="26" xfId="63" applyFont="1" applyFill="1" applyBorder="1" applyAlignment="1" applyProtection="1">
      <alignment horizontal="center" vertical="center" shrinkToFit="1"/>
      <protection locked="0"/>
    </xf>
    <xf numFmtId="0" fontId="13" fillId="27" borderId="35" xfId="63" applyFont="1" applyFill="1" applyBorder="1" applyAlignment="1" applyProtection="1">
      <alignment horizontal="center" vertical="center" shrinkToFit="1"/>
      <protection locked="0"/>
    </xf>
    <xf numFmtId="0" fontId="13" fillId="27" borderId="39" xfId="63" applyFont="1" applyFill="1" applyBorder="1" applyAlignment="1" applyProtection="1">
      <alignment horizontal="center" vertical="center" shrinkToFit="1"/>
      <protection locked="0"/>
    </xf>
    <xf numFmtId="0" fontId="5" fillId="27" borderId="13" xfId="63" applyFont="1" applyFill="1" applyBorder="1" applyAlignment="1" applyProtection="1">
      <alignment horizontal="center" vertical="center" shrinkToFit="1"/>
      <protection locked="0"/>
    </xf>
    <xf numFmtId="0" fontId="5" fillId="27" borderId="38" xfId="63" applyFont="1" applyFill="1" applyBorder="1" applyAlignment="1" applyProtection="1">
      <alignment horizontal="center" vertical="center" shrinkToFit="1"/>
      <protection locked="0"/>
    </xf>
    <xf numFmtId="0" fontId="12" fillId="27" borderId="10" xfId="63" applyFont="1" applyFill="1" applyBorder="1" applyAlignment="1" applyProtection="1">
      <alignment horizontal="center" vertical="center" shrinkToFit="1"/>
      <protection locked="0"/>
    </xf>
    <xf numFmtId="0" fontId="12" fillId="27" borderId="26" xfId="63" applyFont="1" applyFill="1" applyBorder="1" applyAlignment="1" applyProtection="1">
      <alignment horizontal="center" vertical="center" shrinkToFit="1"/>
      <protection locked="0"/>
    </xf>
    <xf numFmtId="0" fontId="5" fillId="27" borderId="26" xfId="63" applyFont="1" applyFill="1" applyBorder="1" applyAlignment="1" applyProtection="1">
      <alignment horizontal="center" vertical="center" shrinkToFit="1"/>
      <protection locked="0"/>
    </xf>
    <xf numFmtId="0" fontId="5" fillId="27" borderId="14" xfId="63" applyFont="1" applyFill="1" applyBorder="1" applyAlignment="1" applyProtection="1">
      <alignment vertical="center" shrinkToFit="1"/>
      <protection locked="0"/>
    </xf>
    <xf numFmtId="0" fontId="5" fillId="27" borderId="44" xfId="63" applyFont="1" applyFill="1" applyBorder="1" applyAlignment="1" applyProtection="1">
      <alignment vertical="center" shrinkToFit="1"/>
      <protection locked="0"/>
    </xf>
    <xf numFmtId="0" fontId="5" fillId="27" borderId="12" xfId="63" applyFont="1" applyFill="1" applyBorder="1" applyAlignment="1" applyProtection="1">
      <alignment vertical="center" shrinkToFit="1"/>
      <protection locked="0"/>
    </xf>
    <xf numFmtId="0" fontId="12" fillId="27" borderId="36" xfId="63" applyFont="1" applyFill="1" applyBorder="1" applyAlignment="1" applyProtection="1">
      <alignment vertical="center" shrinkToFit="1"/>
      <protection locked="0"/>
    </xf>
    <xf numFmtId="0" fontId="5" fillId="27" borderId="12" xfId="63" applyNumberFormat="1" applyFont="1" applyFill="1" applyBorder="1" applyAlignment="1" applyProtection="1">
      <alignment vertical="center" shrinkToFit="1"/>
      <protection locked="0"/>
    </xf>
    <xf numFmtId="0" fontId="5" fillId="27" borderId="36" xfId="63" applyFont="1" applyFill="1" applyBorder="1" applyAlignment="1" applyProtection="1">
      <alignment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65" fillId="0" borderId="0" xfId="63" applyFont="1" applyAlignment="1">
      <alignment vertical="center" shrinkToFit="1"/>
      <protection/>
    </xf>
    <xf numFmtId="0" fontId="65" fillId="0" borderId="10" xfId="63" applyFont="1" applyBorder="1" applyAlignment="1">
      <alignment horizontal="center" vertical="center" shrinkToFit="1"/>
      <protection/>
    </xf>
    <xf numFmtId="0" fontId="65" fillId="0" borderId="40" xfId="63" applyFont="1" applyBorder="1" applyAlignment="1">
      <alignment horizontal="center" vertical="center" shrinkToFit="1"/>
      <protection/>
    </xf>
    <xf numFmtId="0" fontId="65" fillId="0" borderId="0" xfId="63" applyFont="1" applyBorder="1" applyAlignment="1">
      <alignment vertical="center" shrinkToFit="1"/>
      <protection/>
    </xf>
    <xf numFmtId="0" fontId="65" fillId="0" borderId="0" xfId="63" applyFont="1" applyBorder="1" applyAlignment="1">
      <alignment horizontal="center" vertical="center" shrinkToFit="1"/>
      <protection/>
    </xf>
    <xf numFmtId="0" fontId="65" fillId="0" borderId="21" xfId="63" applyFont="1" applyBorder="1" applyAlignment="1">
      <alignment horizontal="center" vertical="center" shrinkToFit="1"/>
      <protection/>
    </xf>
    <xf numFmtId="0" fontId="65" fillId="0" borderId="36" xfId="63" applyFont="1" applyBorder="1" applyAlignment="1">
      <alignment horizontal="center" vertical="center" shrinkToFit="1"/>
      <protection/>
    </xf>
    <xf numFmtId="0" fontId="65" fillId="0" borderId="0" xfId="63" applyFont="1" applyBorder="1" applyAlignment="1">
      <alignment horizontal="center" vertical="center" wrapText="1"/>
      <protection/>
    </xf>
    <xf numFmtId="0" fontId="65" fillId="0" borderId="0" xfId="63" applyFont="1" applyBorder="1" applyAlignment="1">
      <alignment horizontal="left" vertical="center" shrinkToFit="1"/>
      <protection/>
    </xf>
    <xf numFmtId="0" fontId="66" fillId="0" borderId="0" xfId="63" applyFont="1" applyBorder="1" applyAlignment="1">
      <alignment vertical="center" shrinkToFit="1"/>
      <protection/>
    </xf>
    <xf numFmtId="0" fontId="67" fillId="0" borderId="30" xfId="63" applyFont="1" applyBorder="1" applyAlignment="1">
      <alignment horizontal="center" vertical="center"/>
      <protection/>
    </xf>
    <xf numFmtId="0" fontId="67" fillId="0" borderId="0" xfId="63" applyFont="1" applyBorder="1" applyAlignment="1">
      <alignment horizontal="center" vertical="center"/>
      <protection/>
    </xf>
    <xf numFmtId="0" fontId="67" fillId="0" borderId="0" xfId="63" applyFont="1" applyBorder="1" applyAlignment="1">
      <alignment vertical="center" shrinkToFit="1"/>
      <protection/>
    </xf>
    <xf numFmtId="0" fontId="68" fillId="0" borderId="42" xfId="0" applyFont="1" applyBorder="1" applyAlignment="1">
      <alignment vertical="center" shrinkToFit="1"/>
    </xf>
    <xf numFmtId="0" fontId="68" fillId="0" borderId="0" xfId="0" applyFont="1" applyBorder="1" applyAlignment="1">
      <alignment vertical="center" shrinkToFit="1"/>
    </xf>
    <xf numFmtId="187" fontId="67" fillId="0" borderId="42" xfId="63" applyNumberFormat="1" applyFont="1" applyBorder="1" applyAlignment="1">
      <alignment vertical="center" shrinkToFit="1"/>
      <protection/>
    </xf>
    <xf numFmtId="0" fontId="65" fillId="0" borderId="41" xfId="63" applyFont="1" applyBorder="1" applyAlignment="1">
      <alignment horizontal="center" vertical="center" shrinkToFit="1"/>
      <protection/>
    </xf>
    <xf numFmtId="0" fontId="65" fillId="0" borderId="42" xfId="63" applyFont="1" applyBorder="1" applyAlignment="1">
      <alignment vertical="center" shrinkToFit="1"/>
      <protection/>
    </xf>
    <xf numFmtId="0" fontId="69" fillId="0" borderId="0" xfId="63" applyFont="1" applyAlignment="1">
      <alignment horizontal="left" vertical="center" shrinkToFit="1"/>
      <protection/>
    </xf>
    <xf numFmtId="0" fontId="70" fillId="0" borderId="0" xfId="63" applyFont="1" applyBorder="1" applyAlignment="1">
      <alignment horizontal="left" vertical="center" wrapText="1"/>
      <protection/>
    </xf>
    <xf numFmtId="0" fontId="65" fillId="0" borderId="0" xfId="63" applyFont="1" applyFill="1" applyBorder="1" applyAlignment="1">
      <alignment horizontal="center" vertical="center" shrinkToFit="1"/>
      <protection/>
    </xf>
    <xf numFmtId="0" fontId="70" fillId="0" borderId="0" xfId="0" applyFont="1" applyAlignment="1">
      <alignment horizontal="left" vertical="center"/>
    </xf>
    <xf numFmtId="0" fontId="70" fillId="0" borderId="0" xfId="63" applyFont="1" applyAlignment="1">
      <alignment horizontal="left" vertical="center"/>
      <protection/>
    </xf>
    <xf numFmtId="201" fontId="68" fillId="0" borderId="12" xfId="63" applyNumberFormat="1" applyFont="1" applyBorder="1" applyAlignment="1">
      <alignment horizontal="center" vertical="center" shrinkToFit="1"/>
      <protection/>
    </xf>
    <xf numFmtId="0" fontId="68" fillId="0" borderId="0" xfId="63" applyFont="1" applyBorder="1" applyAlignment="1">
      <alignment horizontal="center" vertical="center" wrapText="1" shrinkToFit="1"/>
      <protection/>
    </xf>
    <xf numFmtId="0" fontId="65" fillId="0" borderId="15" xfId="63" applyFont="1" applyBorder="1" applyAlignment="1">
      <alignment horizontal="center" vertical="center" shrinkToFit="1"/>
      <protection/>
    </xf>
    <xf numFmtId="0" fontId="71" fillId="0" borderId="15" xfId="63" applyFont="1" applyBorder="1" applyAlignment="1">
      <alignment vertical="center"/>
      <protection/>
    </xf>
    <xf numFmtId="0" fontId="72" fillId="0" borderId="15" xfId="63" applyFont="1" applyBorder="1" applyAlignment="1">
      <alignment vertical="center" shrinkToFit="1"/>
      <protection/>
    </xf>
    <xf numFmtId="0" fontId="72" fillId="0" borderId="0" xfId="63" applyFont="1" applyBorder="1" applyAlignment="1">
      <alignment vertical="center" shrinkToFit="1"/>
      <protection/>
    </xf>
    <xf numFmtId="0" fontId="65" fillId="0" borderId="0" xfId="63" applyNumberFormat="1" applyFont="1" applyFill="1" applyBorder="1" applyAlignment="1">
      <alignment vertical="center" shrinkToFit="1"/>
      <protection/>
    </xf>
    <xf numFmtId="0" fontId="65" fillId="0" borderId="16" xfId="63" applyNumberFormat="1" applyFont="1" applyFill="1" applyBorder="1" applyAlignment="1">
      <alignment vertical="center" shrinkToFit="1"/>
      <protection/>
    </xf>
    <xf numFmtId="0" fontId="68" fillId="0" borderId="22" xfId="63" applyNumberFormat="1" applyFont="1" applyBorder="1" applyAlignment="1">
      <alignment vertical="center"/>
      <protection/>
    </xf>
    <xf numFmtId="0" fontId="68" fillId="0" borderId="12" xfId="63" applyNumberFormat="1" applyFont="1" applyBorder="1" applyAlignment="1">
      <alignment vertical="center"/>
      <protection/>
    </xf>
    <xf numFmtId="0" fontId="68" fillId="0" borderId="0" xfId="63" applyFont="1" applyBorder="1" applyAlignment="1">
      <alignment horizontal="center" vertical="center"/>
      <protection/>
    </xf>
    <xf numFmtId="0" fontId="71" fillId="0" borderId="0" xfId="63" applyFont="1" applyBorder="1" applyAlignment="1">
      <alignment vertical="center"/>
      <protection/>
    </xf>
    <xf numFmtId="0" fontId="65" fillId="0" borderId="0" xfId="63" applyNumberFormat="1" applyFont="1" applyBorder="1" applyAlignment="1">
      <alignment horizontal="center" vertical="center" shrinkToFit="1"/>
      <protection/>
    </xf>
    <xf numFmtId="0" fontId="65" fillId="0" borderId="0" xfId="63" applyFont="1" applyBorder="1" applyAlignment="1">
      <alignment horizontal="center" vertical="center"/>
      <protection/>
    </xf>
    <xf numFmtId="0" fontId="68" fillId="0" borderId="0" xfId="63" applyNumberFormat="1" applyFont="1" applyBorder="1" applyAlignment="1">
      <alignment vertical="center"/>
      <protection/>
    </xf>
    <xf numFmtId="0" fontId="65" fillId="27" borderId="31" xfId="63" applyFont="1" applyFill="1" applyBorder="1" applyAlignment="1">
      <alignment horizontal="center" vertical="center" shrinkToFit="1"/>
      <protection/>
    </xf>
    <xf numFmtId="0" fontId="65" fillId="27" borderId="37" xfId="63" applyFont="1" applyFill="1" applyBorder="1" applyAlignment="1">
      <alignment horizontal="center" vertical="center" shrinkToFit="1"/>
      <protection/>
    </xf>
    <xf numFmtId="0" fontId="72" fillId="27" borderId="31" xfId="63" applyFont="1" applyFill="1" applyBorder="1" applyAlignment="1">
      <alignment horizontal="center" vertical="center" shrinkToFit="1"/>
      <protection/>
    </xf>
    <xf numFmtId="0" fontId="65" fillId="27" borderId="10" xfId="63" applyFont="1" applyFill="1" applyBorder="1" applyAlignment="1">
      <alignment horizontal="center" vertical="center" shrinkToFit="1"/>
      <protection/>
    </xf>
    <xf numFmtId="0" fontId="65" fillId="27" borderId="36" xfId="63" applyFont="1" applyFill="1" applyBorder="1" applyAlignment="1">
      <alignment horizontal="center" vertical="center" shrinkToFit="1"/>
      <protection/>
    </xf>
    <xf numFmtId="0" fontId="72" fillId="27" borderId="10" xfId="63" applyFont="1" applyFill="1" applyBorder="1" applyAlignment="1">
      <alignment horizontal="center" vertical="center" shrinkToFit="1"/>
      <protection/>
    </xf>
    <xf numFmtId="0" fontId="65" fillId="27" borderId="21" xfId="63" applyFont="1" applyFill="1" applyBorder="1" applyAlignment="1">
      <alignment horizontal="center" vertical="center" shrinkToFit="1"/>
      <protection/>
    </xf>
    <xf numFmtId="0" fontId="65" fillId="27" borderId="40" xfId="63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72" fillId="27" borderId="21" xfId="63" applyFont="1" applyFill="1" applyBorder="1" applyAlignment="1">
      <alignment horizontal="center" vertical="center" shrinkToFit="1"/>
      <protection/>
    </xf>
    <xf numFmtId="0" fontId="73" fillId="0" borderId="0" xfId="63" applyFont="1">
      <alignment vertical="center"/>
      <protection/>
    </xf>
    <xf numFmtId="0" fontId="73" fillId="0" borderId="0" xfId="63" applyFont="1" applyAlignment="1">
      <alignment horizontal="center" vertical="center"/>
      <protection/>
    </xf>
    <xf numFmtId="0" fontId="5" fillId="0" borderId="2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65" fillId="0" borderId="26" xfId="63" applyFont="1" applyBorder="1" applyAlignment="1">
      <alignment horizontal="left" vertical="center" shrinkToFit="1"/>
      <protection/>
    </xf>
    <xf numFmtId="0" fontId="65" fillId="0" borderId="12" xfId="63" applyFont="1" applyBorder="1" applyAlignment="1">
      <alignment horizontal="left" vertical="center" shrinkToFit="1"/>
      <protection/>
    </xf>
    <xf numFmtId="196" fontId="65" fillId="0" borderId="45" xfId="63" applyNumberFormat="1" applyFont="1" applyBorder="1" applyAlignment="1">
      <alignment horizontal="center" vertical="center" shrinkToFit="1"/>
      <protection/>
    </xf>
    <xf numFmtId="196" fontId="65" fillId="0" borderId="46" xfId="63" applyNumberFormat="1" applyFont="1" applyBorder="1" applyAlignment="1">
      <alignment horizontal="center" vertical="center" shrinkToFit="1"/>
      <protection/>
    </xf>
    <xf numFmtId="196" fontId="65" fillId="0" borderId="47" xfId="63" applyNumberFormat="1" applyFont="1" applyBorder="1" applyAlignment="1">
      <alignment horizontal="center" vertical="center" shrinkToFit="1"/>
      <protection/>
    </xf>
    <xf numFmtId="0" fontId="74" fillId="0" borderId="45" xfId="0" applyFont="1" applyBorder="1" applyAlignment="1">
      <alignment horizontal="center" vertical="center" shrinkToFit="1"/>
    </xf>
    <xf numFmtId="0" fontId="74" fillId="0" borderId="46" xfId="0" applyFont="1" applyBorder="1" applyAlignment="1">
      <alignment horizontal="center" vertical="center" shrinkToFit="1"/>
    </xf>
    <xf numFmtId="0" fontId="74" fillId="0" borderId="47" xfId="0" applyFont="1" applyBorder="1" applyAlignment="1">
      <alignment horizontal="center" vertical="center" shrinkToFit="1"/>
    </xf>
    <xf numFmtId="0" fontId="68" fillId="0" borderId="10" xfId="63" applyFont="1" applyBorder="1" applyAlignment="1">
      <alignment horizontal="center" vertical="center" shrinkToFit="1"/>
      <protection/>
    </xf>
    <xf numFmtId="187" fontId="67" fillId="0" borderId="10" xfId="63" applyNumberFormat="1" applyFont="1" applyBorder="1" applyAlignment="1">
      <alignment horizontal="center" vertical="center" shrinkToFit="1"/>
      <protection/>
    </xf>
    <xf numFmtId="187" fontId="67" fillId="0" borderId="48" xfId="63" applyNumberFormat="1" applyFont="1" applyBorder="1" applyAlignment="1">
      <alignment horizontal="center" vertical="center" shrinkToFit="1"/>
      <protection/>
    </xf>
    <xf numFmtId="196" fontId="65" fillId="27" borderId="36" xfId="63" applyNumberFormat="1" applyFont="1" applyFill="1" applyBorder="1" applyAlignment="1">
      <alignment horizontal="center" vertical="center" shrinkToFit="1"/>
      <protection/>
    </xf>
    <xf numFmtId="196" fontId="65" fillId="27" borderId="26" xfId="63" applyNumberFormat="1" applyFont="1" applyFill="1" applyBorder="1" applyAlignment="1">
      <alignment horizontal="center" vertical="center" shrinkToFit="1"/>
      <protection/>
    </xf>
    <xf numFmtId="196" fontId="65" fillId="27" borderId="49" xfId="63" applyNumberFormat="1" applyFont="1" applyFill="1" applyBorder="1" applyAlignment="1">
      <alignment horizontal="center" vertical="center" shrinkToFit="1"/>
      <protection/>
    </xf>
    <xf numFmtId="0" fontId="74" fillId="27" borderId="26" xfId="0" applyFont="1" applyFill="1" applyBorder="1" applyAlignment="1">
      <alignment vertical="center" shrinkToFit="1"/>
    </xf>
    <xf numFmtId="0" fontId="68" fillId="0" borderId="22" xfId="63" applyFont="1" applyBorder="1" applyAlignment="1">
      <alignment horizontal="center" vertical="center" shrinkToFit="1"/>
      <protection/>
    </xf>
    <xf numFmtId="0" fontId="68" fillId="0" borderId="26" xfId="63" applyFont="1" applyBorder="1" applyAlignment="1">
      <alignment horizontal="center" vertical="center" shrinkToFit="1"/>
      <protection/>
    </xf>
    <xf numFmtId="0" fontId="68" fillId="0" borderId="12" xfId="63" applyFont="1" applyBorder="1" applyAlignment="1">
      <alignment horizontal="center" vertical="center" shrinkToFit="1"/>
      <protection/>
    </xf>
    <xf numFmtId="0" fontId="68" fillId="32" borderId="10" xfId="63" applyFont="1" applyFill="1" applyBorder="1" applyAlignment="1">
      <alignment horizontal="center" vertical="center"/>
      <protection/>
    </xf>
    <xf numFmtId="0" fontId="68" fillId="32" borderId="10" xfId="63" applyFont="1" applyFill="1" applyBorder="1" applyAlignment="1">
      <alignment horizontal="center" vertical="center" shrinkToFit="1"/>
      <protection/>
    </xf>
    <xf numFmtId="0" fontId="65" fillId="32" borderId="10" xfId="63" applyFont="1" applyFill="1" applyBorder="1" applyAlignment="1">
      <alignment horizontal="center" vertical="center" shrinkToFit="1"/>
      <protection/>
    </xf>
    <xf numFmtId="187" fontId="67" fillId="0" borderId="50" xfId="63" applyNumberFormat="1" applyFont="1" applyBorder="1" applyAlignment="1">
      <alignment vertical="center" shrinkToFit="1"/>
      <protection/>
    </xf>
    <xf numFmtId="0" fontId="65" fillId="0" borderId="51" xfId="63" applyFont="1" applyBorder="1" applyAlignment="1">
      <alignment horizontal="center" vertical="center" shrinkToFit="1"/>
      <protection/>
    </xf>
    <xf numFmtId="0" fontId="65" fillId="0" borderId="31" xfId="63" applyFont="1" applyBorder="1" applyAlignment="1">
      <alignment horizontal="center" vertical="center" shrinkToFit="1"/>
      <protection/>
    </xf>
    <xf numFmtId="187" fontId="67" fillId="0" borderId="31" xfId="63" applyNumberFormat="1" applyFont="1" applyBorder="1" applyAlignment="1">
      <alignment horizontal="center" vertical="center" shrinkToFit="1"/>
      <protection/>
    </xf>
    <xf numFmtId="187" fontId="67" fillId="0" borderId="52" xfId="63" applyNumberFormat="1" applyFont="1" applyBorder="1" applyAlignment="1">
      <alignment horizontal="center" vertical="center" shrinkToFit="1"/>
      <protection/>
    </xf>
    <xf numFmtId="0" fontId="69" fillId="0" borderId="0" xfId="63" applyFont="1" applyAlignment="1">
      <alignment horizontal="left" vertical="center" shrinkToFit="1"/>
      <protection/>
    </xf>
    <xf numFmtId="0" fontId="4" fillId="27" borderId="22" xfId="63" applyFont="1" applyFill="1" applyBorder="1" applyAlignment="1" applyProtection="1">
      <alignment horizontal="center" vertical="center" shrinkToFit="1"/>
      <protection locked="0"/>
    </xf>
    <xf numFmtId="0" fontId="4" fillId="27" borderId="26" xfId="63" applyFont="1" applyFill="1" applyBorder="1" applyAlignment="1" applyProtection="1">
      <alignment horizontal="center" vertical="center" shrinkToFit="1"/>
      <protection locked="0"/>
    </xf>
    <xf numFmtId="0" fontId="4" fillId="27" borderId="12" xfId="63" applyFont="1" applyFill="1" applyBorder="1" applyAlignment="1" applyProtection="1">
      <alignment horizontal="center" vertical="center" shrinkToFit="1"/>
      <protection locked="0"/>
    </xf>
    <xf numFmtId="0" fontId="65" fillId="0" borderId="53" xfId="63" applyFont="1" applyBorder="1" applyAlignment="1">
      <alignment horizontal="center" shrinkToFit="1"/>
      <protection/>
    </xf>
    <xf numFmtId="0" fontId="68" fillId="0" borderId="10" xfId="63" applyFont="1" applyBorder="1" applyAlignment="1">
      <alignment horizontal="center" vertical="center" wrapText="1"/>
      <protection/>
    </xf>
    <xf numFmtId="0" fontId="68" fillId="0" borderId="10" xfId="63" applyFont="1" applyBorder="1" applyAlignment="1">
      <alignment horizontal="center" vertical="center" wrapText="1" shrinkToFit="1"/>
      <protection/>
    </xf>
    <xf numFmtId="0" fontId="70" fillId="0" borderId="10" xfId="63" applyFont="1" applyBorder="1" applyAlignment="1">
      <alignment horizontal="center" vertical="center" wrapText="1"/>
      <protection/>
    </xf>
    <xf numFmtId="0" fontId="69" fillId="0" borderId="0" xfId="63" applyFont="1" applyBorder="1" applyAlignment="1">
      <alignment horizontal="left" vertical="center" wrapText="1"/>
      <protection/>
    </xf>
    <xf numFmtId="196" fontId="65" fillId="0" borderId="54" xfId="63" applyNumberFormat="1" applyFont="1" applyBorder="1" applyAlignment="1">
      <alignment horizontal="center" vertical="center"/>
      <protection/>
    </xf>
    <xf numFmtId="196" fontId="65" fillId="0" borderId="15" xfId="63" applyNumberFormat="1" applyFont="1" applyBorder="1" applyAlignment="1">
      <alignment horizontal="center" vertical="center"/>
      <protection/>
    </xf>
    <xf numFmtId="196" fontId="65" fillId="0" borderId="55" xfId="63" applyNumberFormat="1" applyFont="1" applyBorder="1" applyAlignment="1">
      <alignment horizontal="center" vertical="center"/>
      <protection/>
    </xf>
    <xf numFmtId="196" fontId="65" fillId="0" borderId="56" xfId="63" applyNumberFormat="1" applyFont="1" applyBorder="1" applyAlignment="1">
      <alignment horizontal="center" vertical="center"/>
      <protection/>
    </xf>
    <xf numFmtId="196" fontId="65" fillId="0" borderId="38" xfId="63" applyNumberFormat="1" applyFont="1" applyBorder="1" applyAlignment="1">
      <alignment horizontal="center" vertical="center"/>
      <protection/>
    </xf>
    <xf numFmtId="196" fontId="65" fillId="0" borderId="57" xfId="63" applyNumberFormat="1" applyFont="1" applyBorder="1" applyAlignment="1">
      <alignment horizontal="center" vertical="center"/>
      <protection/>
    </xf>
    <xf numFmtId="196" fontId="68" fillId="0" borderId="51" xfId="63" applyNumberFormat="1" applyFont="1" applyBorder="1" applyAlignment="1">
      <alignment horizontal="center" vertical="center"/>
      <protection/>
    </xf>
    <xf numFmtId="196" fontId="68" fillId="0" borderId="31" xfId="63" applyNumberFormat="1" applyFont="1" applyBorder="1" applyAlignment="1">
      <alignment horizontal="center" vertical="center"/>
      <protection/>
    </xf>
    <xf numFmtId="196" fontId="68" fillId="0" borderId="52" xfId="63" applyNumberFormat="1" applyFont="1" applyBorder="1" applyAlignment="1">
      <alignment horizontal="center" vertical="center"/>
      <protection/>
    </xf>
    <xf numFmtId="0" fontId="65" fillId="0" borderId="58" xfId="63" applyFont="1" applyBorder="1" applyAlignment="1">
      <alignment horizontal="center" vertical="center" shrinkToFit="1"/>
      <protection/>
    </xf>
    <xf numFmtId="0" fontId="65" fillId="0" borderId="10" xfId="63" applyFont="1" applyBorder="1" applyAlignment="1">
      <alignment horizontal="center" vertical="center" shrinkToFit="1"/>
      <protection/>
    </xf>
    <xf numFmtId="0" fontId="12" fillId="0" borderId="22" xfId="63" applyFont="1" applyBorder="1" applyAlignment="1">
      <alignment vertical="center" shrinkToFit="1"/>
      <protection/>
    </xf>
    <xf numFmtId="0" fontId="12" fillId="0" borderId="26" xfId="63" applyFont="1" applyBorder="1" applyAlignment="1">
      <alignment vertical="center" shrinkToFit="1"/>
      <protection/>
    </xf>
    <xf numFmtId="200" fontId="4" fillId="0" borderId="22" xfId="63" applyNumberFormat="1" applyFont="1" applyBorder="1" applyAlignment="1">
      <alignment horizontal="center" vertical="center" shrinkToFit="1"/>
      <protection/>
    </xf>
    <xf numFmtId="200" fontId="4" fillId="0" borderId="26" xfId="63" applyNumberFormat="1" applyFont="1" applyBorder="1" applyAlignment="1">
      <alignment horizontal="center" vertical="center" shrinkToFit="1"/>
      <protection/>
    </xf>
    <xf numFmtId="0" fontId="69" fillId="0" borderId="38" xfId="63" applyFont="1" applyBorder="1" applyAlignment="1">
      <alignment horizontal="left" vertical="center" wrapText="1"/>
      <protection/>
    </xf>
    <xf numFmtId="0" fontId="68" fillId="0" borderId="41" xfId="63" applyFont="1" applyBorder="1" applyAlignment="1">
      <alignment horizontal="center" vertical="center" shrinkToFit="1"/>
      <protection/>
    </xf>
    <xf numFmtId="0" fontId="68" fillId="0" borderId="15" xfId="63" applyFont="1" applyBorder="1" applyAlignment="1">
      <alignment horizontal="center" vertical="center" shrinkToFit="1"/>
      <protection/>
    </xf>
    <xf numFmtId="0" fontId="68" fillId="0" borderId="59" xfId="63" applyFont="1" applyBorder="1" applyAlignment="1">
      <alignment horizontal="center" vertical="center" shrinkToFit="1"/>
      <protection/>
    </xf>
    <xf numFmtId="0" fontId="68" fillId="0" borderId="44" xfId="63" applyFont="1" applyBorder="1" applyAlignment="1">
      <alignment horizontal="center" vertical="center" shrinkToFit="1"/>
      <protection/>
    </xf>
    <xf numFmtId="0" fontId="68" fillId="0" borderId="38" xfId="63" applyFont="1" applyBorder="1" applyAlignment="1">
      <alignment horizontal="center" vertical="center" shrinkToFit="1"/>
      <protection/>
    </xf>
    <xf numFmtId="0" fontId="68" fillId="0" borderId="60" xfId="63" applyFont="1" applyBorder="1" applyAlignment="1">
      <alignment horizontal="center" vertical="center" shrinkToFit="1"/>
      <protection/>
    </xf>
    <xf numFmtId="0" fontId="68" fillId="0" borderId="41" xfId="63" applyFont="1" applyBorder="1" applyAlignment="1">
      <alignment horizontal="center" vertical="center" wrapText="1"/>
      <protection/>
    </xf>
    <xf numFmtId="0" fontId="68" fillId="0" borderId="15" xfId="63" applyFont="1" applyBorder="1" applyAlignment="1">
      <alignment horizontal="center" vertical="center" wrapText="1"/>
      <protection/>
    </xf>
    <xf numFmtId="0" fontId="68" fillId="0" borderId="29" xfId="63" applyFont="1" applyBorder="1" applyAlignment="1">
      <alignment horizontal="center" vertical="center" wrapText="1"/>
      <protection/>
    </xf>
    <xf numFmtId="0" fontId="68" fillId="0" borderId="44" xfId="63" applyFont="1" applyBorder="1" applyAlignment="1">
      <alignment horizontal="center" vertical="center" wrapText="1"/>
      <protection/>
    </xf>
    <xf numFmtId="0" fontId="68" fillId="0" borderId="38" xfId="63" applyFont="1" applyBorder="1" applyAlignment="1">
      <alignment horizontal="center" vertical="center" wrapText="1"/>
      <protection/>
    </xf>
    <xf numFmtId="0" fontId="68" fillId="0" borderId="14" xfId="63" applyFont="1" applyBorder="1" applyAlignment="1">
      <alignment horizontal="center" vertical="center" wrapText="1"/>
      <protection/>
    </xf>
    <xf numFmtId="0" fontId="4" fillId="27" borderId="61" xfId="63" applyFont="1" applyFill="1" applyBorder="1" applyAlignment="1" applyProtection="1">
      <alignment horizontal="center" vertical="center" shrinkToFit="1"/>
      <protection locked="0"/>
    </xf>
    <xf numFmtId="0" fontId="4" fillId="27" borderId="62" xfId="63" applyFont="1" applyFill="1" applyBorder="1" applyAlignment="1" applyProtection="1">
      <alignment horizontal="center" vertical="center" shrinkToFit="1"/>
      <protection locked="0"/>
    </xf>
    <xf numFmtId="0" fontId="4" fillId="27" borderId="63" xfId="63" applyFont="1" applyFill="1" applyBorder="1" applyAlignment="1" applyProtection="1">
      <alignment horizontal="center" vertical="center" shrinkToFit="1"/>
      <protection locked="0"/>
    </xf>
    <xf numFmtId="0" fontId="4" fillId="27" borderId="54" xfId="63" applyFont="1" applyFill="1" applyBorder="1" applyAlignment="1" applyProtection="1">
      <alignment horizontal="center" vertical="center" shrinkToFit="1"/>
      <protection locked="0"/>
    </xf>
    <xf numFmtId="0" fontId="4" fillId="27" borderId="15" xfId="63" applyFont="1" applyFill="1" applyBorder="1" applyAlignment="1" applyProtection="1">
      <alignment horizontal="center" vertical="center" shrinkToFit="1"/>
      <protection locked="0"/>
    </xf>
    <xf numFmtId="0" fontId="4" fillId="27" borderId="29" xfId="63" applyFont="1" applyFill="1" applyBorder="1" applyAlignment="1" applyProtection="1">
      <alignment horizontal="center" vertical="center" shrinkToFit="1"/>
      <protection locked="0"/>
    </xf>
    <xf numFmtId="0" fontId="68" fillId="27" borderId="10" xfId="63" applyNumberFormat="1" applyFont="1" applyFill="1" applyBorder="1" applyAlignment="1">
      <alignment horizontal="center" vertical="center"/>
      <protection/>
    </xf>
    <xf numFmtId="0" fontId="70" fillId="0" borderId="0" xfId="63" applyFont="1" applyBorder="1" applyAlignment="1">
      <alignment horizontal="left" vertical="center" wrapText="1"/>
      <protection/>
    </xf>
    <xf numFmtId="187" fontId="67" fillId="0" borderId="64" xfId="63" applyNumberFormat="1" applyFont="1" applyBorder="1" applyAlignment="1">
      <alignment horizontal="center" vertical="center" shrinkToFit="1"/>
      <protection/>
    </xf>
    <xf numFmtId="187" fontId="67" fillId="0" borderId="35" xfId="63" applyNumberFormat="1" applyFont="1" applyBorder="1" applyAlignment="1">
      <alignment horizontal="center" vertical="center" shrinkToFit="1"/>
      <protection/>
    </xf>
    <xf numFmtId="0" fontId="68" fillId="0" borderId="10" xfId="63" applyNumberFormat="1" applyFont="1" applyBorder="1" applyAlignment="1">
      <alignment horizontal="center" vertical="center" shrinkToFit="1"/>
      <protection/>
    </xf>
    <xf numFmtId="0" fontId="68" fillId="0" borderId="48" xfId="63" applyNumberFormat="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center" vertical="center" wrapText="1" shrinkToFit="1"/>
      <protection/>
    </xf>
    <xf numFmtId="0" fontId="0" fillId="0" borderId="29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center" vertical="center" wrapText="1" shrinkToFit="1"/>
      <protection/>
    </xf>
    <xf numFmtId="0" fontId="0" fillId="0" borderId="54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29" xfId="61" applyFont="1" applyBorder="1" applyAlignment="1">
      <alignment horizontal="center" vertical="center" shrinkToFit="1"/>
      <protection/>
    </xf>
    <xf numFmtId="0" fontId="0" fillId="0" borderId="56" xfId="61" applyFont="1" applyBorder="1" applyAlignment="1">
      <alignment horizontal="center" vertical="center" shrinkToFit="1"/>
      <protection/>
    </xf>
    <xf numFmtId="0" fontId="0" fillId="0" borderId="38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68" fillId="0" borderId="35" xfId="63" applyFont="1" applyBorder="1" applyAlignment="1">
      <alignment horizontal="center" vertical="center" shrinkToFit="1"/>
      <protection/>
    </xf>
    <xf numFmtId="0" fontId="68" fillId="0" borderId="65" xfId="63" applyFont="1" applyBorder="1" applyAlignment="1">
      <alignment horizontal="center" vertical="center" shrinkToFit="1"/>
      <protection/>
    </xf>
    <xf numFmtId="0" fontId="68" fillId="0" borderId="35" xfId="63" applyNumberFormat="1" applyFont="1" applyBorder="1" applyAlignment="1">
      <alignment horizontal="center" vertical="center"/>
      <protection/>
    </xf>
    <xf numFmtId="0" fontId="68" fillId="27" borderId="58" xfId="63" applyNumberFormat="1" applyFont="1" applyFill="1" applyBorder="1" applyAlignment="1">
      <alignment horizontal="center" vertical="center"/>
      <protection/>
    </xf>
    <xf numFmtId="0" fontId="68" fillId="0" borderId="64" xfId="63" applyNumberFormat="1" applyFont="1" applyBorder="1" applyAlignment="1">
      <alignment horizontal="center" vertical="center"/>
      <protection/>
    </xf>
    <xf numFmtId="0" fontId="4" fillId="27" borderId="22" xfId="0" applyFont="1" applyFill="1" applyBorder="1" applyAlignment="1" applyProtection="1">
      <alignment horizontal="center" vertical="center" shrinkToFit="1"/>
      <protection locked="0"/>
    </xf>
    <xf numFmtId="0" fontId="4" fillId="27" borderId="26" xfId="0" applyFont="1" applyFill="1" applyBorder="1" applyAlignment="1" applyProtection="1">
      <alignment horizontal="center"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65" fillId="0" borderId="54" xfId="63" applyFont="1" applyBorder="1" applyAlignment="1">
      <alignment vertical="center" wrapText="1"/>
      <protection/>
    </xf>
    <xf numFmtId="0" fontId="65" fillId="0" borderId="15" xfId="63" applyFont="1" applyBorder="1" applyAlignment="1">
      <alignment vertical="center" wrapText="1"/>
      <protection/>
    </xf>
    <xf numFmtId="0" fontId="65" fillId="0" borderId="29" xfId="63" applyFont="1" applyBorder="1" applyAlignment="1">
      <alignment vertical="center" wrapText="1"/>
      <protection/>
    </xf>
    <xf numFmtId="0" fontId="65" fillId="0" borderId="30" xfId="63" applyFont="1" applyBorder="1" applyAlignment="1">
      <alignment vertical="center" wrapText="1"/>
      <protection/>
    </xf>
    <xf numFmtId="0" fontId="65" fillId="0" borderId="0" xfId="63" applyFont="1" applyBorder="1" applyAlignment="1">
      <alignment vertical="center" wrapText="1"/>
      <protection/>
    </xf>
    <xf numFmtId="0" fontId="65" fillId="0" borderId="16" xfId="63" applyFont="1" applyBorder="1" applyAlignment="1">
      <alignment vertical="center" wrapText="1"/>
      <protection/>
    </xf>
    <xf numFmtId="0" fontId="65" fillId="0" borderId="56" xfId="63" applyFont="1" applyBorder="1" applyAlignment="1">
      <alignment vertical="center" wrapText="1"/>
      <protection/>
    </xf>
    <xf numFmtId="0" fontId="65" fillId="0" borderId="38" xfId="63" applyFont="1" applyBorder="1" applyAlignment="1">
      <alignment vertical="center" wrapText="1"/>
      <protection/>
    </xf>
    <xf numFmtId="0" fontId="65" fillId="0" borderId="14" xfId="63" applyFont="1" applyBorder="1" applyAlignment="1">
      <alignment vertical="center" wrapText="1"/>
      <protection/>
    </xf>
    <xf numFmtId="200" fontId="68" fillId="0" borderId="22" xfId="63" applyNumberFormat="1" applyFont="1" applyBorder="1" applyAlignment="1">
      <alignment horizontal="center" vertical="center" shrinkToFit="1"/>
      <protection/>
    </xf>
    <xf numFmtId="200" fontId="68" fillId="0" borderId="26" xfId="63" applyNumberFormat="1" applyFont="1" applyBorder="1" applyAlignment="1">
      <alignment horizontal="center" vertical="center" shrinkToFit="1"/>
      <protection/>
    </xf>
    <xf numFmtId="0" fontId="68" fillId="0" borderId="22" xfId="63" applyNumberFormat="1" applyFont="1" applyBorder="1" applyAlignment="1">
      <alignment horizontal="center" vertical="center" shrinkToFit="1"/>
      <protection/>
    </xf>
    <xf numFmtId="0" fontId="68" fillId="0" borderId="26" xfId="63" applyNumberFormat="1" applyFont="1" applyBorder="1" applyAlignment="1">
      <alignment horizontal="center" vertical="center" shrinkToFit="1"/>
      <protection/>
    </xf>
    <xf numFmtId="0" fontId="4" fillId="27" borderId="56" xfId="63" applyFont="1" applyFill="1" applyBorder="1" applyAlignment="1" applyProtection="1">
      <alignment horizontal="center" vertical="center" shrinkToFit="1"/>
      <protection locked="0"/>
    </xf>
    <xf numFmtId="0" fontId="4" fillId="27" borderId="38" xfId="63" applyFont="1" applyFill="1" applyBorder="1" applyAlignment="1" applyProtection="1">
      <alignment horizontal="center" vertical="center" shrinkToFit="1"/>
      <protection locked="0"/>
    </xf>
    <xf numFmtId="0" fontId="4" fillId="27" borderId="14" xfId="63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Alignment="1">
      <alignment vertical="center" wrapText="1" shrinkToFit="1"/>
    </xf>
    <xf numFmtId="0" fontId="76" fillId="0" borderId="0" xfId="63" applyFont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4" fillId="27" borderId="0" xfId="0" applyFont="1" applyFill="1" applyAlignment="1" applyProtection="1">
      <alignment horizontal="center" vertical="center" shrinkToFit="1"/>
      <protection locked="0"/>
    </xf>
    <xf numFmtId="0" fontId="4" fillId="27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22" xfId="63" applyNumberFormat="1" applyFont="1" applyBorder="1" applyAlignment="1">
      <alignment horizontal="center" vertical="center" shrinkToFit="1"/>
      <protection/>
    </xf>
    <xf numFmtId="0" fontId="4" fillId="0" borderId="26" xfId="63" applyNumberFormat="1" applyFont="1" applyBorder="1" applyAlignment="1">
      <alignment horizontal="center" vertical="center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12" fillId="0" borderId="22" xfId="63" applyFont="1" applyBorder="1" applyAlignment="1">
      <alignment vertical="center"/>
      <protection/>
    </xf>
    <xf numFmtId="0" fontId="12" fillId="0" borderId="26" xfId="63" applyFont="1" applyBorder="1" applyAlignment="1">
      <alignment vertical="center"/>
      <protection/>
    </xf>
    <xf numFmtId="0" fontId="12" fillId="0" borderId="49" xfId="63" applyFont="1" applyBorder="1" applyAlignment="1">
      <alignment vertical="center"/>
      <protection/>
    </xf>
    <xf numFmtId="0" fontId="71" fillId="0" borderId="22" xfId="63" applyFont="1" applyBorder="1" applyAlignment="1">
      <alignment vertical="center"/>
      <protection/>
    </xf>
    <xf numFmtId="0" fontId="71" fillId="0" borderId="26" xfId="63" applyFont="1" applyBorder="1" applyAlignment="1">
      <alignment vertical="center"/>
      <protection/>
    </xf>
    <xf numFmtId="0" fontId="0" fillId="0" borderId="41" xfId="61" applyFont="1" applyBorder="1" applyAlignment="1">
      <alignment horizontal="center" vertical="center" shrinkToFit="1"/>
      <protection/>
    </xf>
    <xf numFmtId="0" fontId="0" fillId="0" borderId="44" xfId="61" applyFont="1" applyBorder="1" applyAlignment="1">
      <alignment horizontal="center" vertical="center" shrinkToFit="1"/>
      <protection/>
    </xf>
    <xf numFmtId="0" fontId="0" fillId="0" borderId="59" xfId="61" applyFont="1" applyBorder="1" applyAlignment="1">
      <alignment horizontal="center" vertical="center" shrinkToFit="1"/>
      <protection/>
    </xf>
    <xf numFmtId="0" fontId="0" fillId="0" borderId="60" xfId="61" applyFont="1" applyBorder="1" applyAlignment="1">
      <alignment horizontal="center" vertical="center" shrinkToFit="1"/>
      <protection/>
    </xf>
    <xf numFmtId="0" fontId="5" fillId="0" borderId="22" xfId="63" applyNumberFormat="1" applyFont="1" applyBorder="1" applyAlignment="1">
      <alignment vertical="center" shrinkToFit="1"/>
      <protection/>
    </xf>
    <xf numFmtId="0" fontId="5" fillId="0" borderId="26" xfId="63" applyNumberFormat="1" applyFont="1" applyBorder="1" applyAlignment="1">
      <alignment vertical="center" shrinkToFit="1"/>
      <protection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27" borderId="67" xfId="0" applyFont="1" applyFill="1" applyBorder="1" applyAlignment="1" applyProtection="1">
      <alignment horizontal="center" vertical="center" shrinkToFit="1"/>
      <protection locked="0"/>
    </xf>
    <xf numFmtId="0" fontId="4" fillId="27" borderId="66" xfId="0" applyFont="1" applyFill="1" applyBorder="1" applyAlignment="1" applyProtection="1">
      <alignment horizontal="center" vertical="center" shrinkToFit="1"/>
      <protection locked="0"/>
    </xf>
    <xf numFmtId="0" fontId="9" fillId="0" borderId="38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65" fillId="0" borderId="0" xfId="63" applyFont="1" applyBorder="1" applyAlignment="1">
      <alignment horizontal="center" vertical="center" shrinkToFit="1"/>
      <protection/>
    </xf>
    <xf numFmtId="0" fontId="12" fillId="0" borderId="54" xfId="63" applyFont="1" applyBorder="1" applyAlignment="1">
      <alignment vertical="center" shrinkToFit="1"/>
      <protection/>
    </xf>
    <xf numFmtId="0" fontId="12" fillId="0" borderId="15" xfId="63" applyFont="1" applyBorder="1" applyAlignment="1">
      <alignment vertical="center" shrinkToFit="1"/>
      <protection/>
    </xf>
    <xf numFmtId="196" fontId="65" fillId="27" borderId="22" xfId="63" applyNumberFormat="1" applyFont="1" applyFill="1" applyBorder="1" applyAlignment="1">
      <alignment horizontal="center" vertical="center" shrinkToFit="1"/>
      <protection/>
    </xf>
    <xf numFmtId="0" fontId="74" fillId="27" borderId="49" xfId="0" applyFont="1" applyFill="1" applyBorder="1" applyAlignment="1">
      <alignment vertical="center" shrinkToFit="1"/>
    </xf>
    <xf numFmtId="0" fontId="70" fillId="0" borderId="0" xfId="0" applyFont="1" applyAlignment="1">
      <alignment horizontal="left" vertical="center"/>
    </xf>
    <xf numFmtId="187" fontId="65" fillId="0" borderId="35" xfId="63" applyNumberFormat="1" applyFont="1" applyBorder="1" applyAlignment="1">
      <alignment horizontal="center" vertical="center" shrinkToFit="1"/>
      <protection/>
    </xf>
    <xf numFmtId="0" fontId="65" fillId="0" borderId="35" xfId="63" applyFont="1" applyBorder="1" applyAlignment="1">
      <alignment horizontal="center" vertical="center" shrinkToFit="1"/>
      <protection/>
    </xf>
    <xf numFmtId="0" fontId="65" fillId="0" borderId="65" xfId="63" applyFont="1" applyBorder="1" applyAlignment="1">
      <alignment horizontal="center" vertical="center" shrinkToFit="1"/>
      <protection/>
    </xf>
    <xf numFmtId="0" fontId="68" fillId="0" borderId="0" xfId="63" applyFont="1" applyBorder="1" applyAlignment="1">
      <alignment horizontal="center" vertical="center"/>
      <protection/>
    </xf>
    <xf numFmtId="0" fontId="70" fillId="0" borderId="0" xfId="63" applyFont="1" applyAlignment="1">
      <alignment horizontal="left" vertical="center"/>
      <protection/>
    </xf>
    <xf numFmtId="0" fontId="71" fillId="27" borderId="22" xfId="63" applyFont="1" applyFill="1" applyBorder="1" applyAlignment="1">
      <alignment vertical="center"/>
      <protection/>
    </xf>
    <xf numFmtId="0" fontId="71" fillId="27" borderId="26" xfId="63" applyFont="1" applyFill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 wrapText="1" shrinkToFit="1"/>
      <protection/>
    </xf>
    <xf numFmtId="0" fontId="11" fillId="0" borderId="13" xfId="63" applyFont="1" applyBorder="1" applyAlignment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2" fillId="0" borderId="22" xfId="63" applyFont="1" applyFill="1" applyBorder="1" applyAlignment="1">
      <alignment vertical="center" shrinkToFit="1"/>
      <protection/>
    </xf>
    <xf numFmtId="0" fontId="12" fillId="0" borderId="26" xfId="63" applyFont="1" applyFill="1" applyBorder="1" applyAlignment="1">
      <alignment vertical="center" shrinkToFit="1"/>
      <protection/>
    </xf>
    <xf numFmtId="0" fontId="12" fillId="0" borderId="68" xfId="63" applyFont="1" applyBorder="1" applyAlignment="1">
      <alignment vertical="center" shrinkToFit="1"/>
      <protection/>
    </xf>
    <xf numFmtId="0" fontId="12" fillId="0" borderId="39" xfId="63" applyFont="1" applyBorder="1" applyAlignment="1">
      <alignment vertical="center" shrinkToFit="1"/>
      <protection/>
    </xf>
    <xf numFmtId="0" fontId="10" fillId="0" borderId="22" xfId="63" applyFont="1" applyBorder="1" applyAlignment="1">
      <alignment vertical="center"/>
      <protection/>
    </xf>
    <xf numFmtId="0" fontId="10" fillId="0" borderId="26" xfId="63" applyFont="1" applyBorder="1" applyAlignment="1">
      <alignment vertical="center"/>
      <protection/>
    </xf>
    <xf numFmtId="0" fontId="71" fillId="27" borderId="61" xfId="63" applyFont="1" applyFill="1" applyBorder="1" applyAlignment="1">
      <alignment vertical="center"/>
      <protection/>
    </xf>
    <xf numFmtId="0" fontId="71" fillId="27" borderId="62" xfId="63" applyFont="1" applyFill="1" applyBorder="1" applyAlignment="1">
      <alignment vertical="center"/>
      <protection/>
    </xf>
    <xf numFmtId="0" fontId="71" fillId="0" borderId="54" xfId="63" applyFont="1" applyBorder="1" applyAlignment="1">
      <alignment vertical="center"/>
      <protection/>
    </xf>
    <xf numFmtId="0" fontId="71" fillId="0" borderId="15" xfId="63" applyFont="1" applyBorder="1" applyAlignment="1">
      <alignment vertical="center"/>
      <protection/>
    </xf>
    <xf numFmtId="196" fontId="65" fillId="0" borderId="15" xfId="63" applyNumberFormat="1" applyFont="1" applyBorder="1" applyAlignment="1">
      <alignment horizontal="center" vertical="center" shrinkToFit="1"/>
      <protection/>
    </xf>
    <xf numFmtId="0" fontId="74" fillId="0" borderId="15" xfId="0" applyFont="1" applyBorder="1" applyAlignment="1">
      <alignment vertical="center" shrinkToFit="1"/>
    </xf>
    <xf numFmtId="0" fontId="74" fillId="0" borderId="15" xfId="0" applyFont="1" applyBorder="1" applyAlignment="1">
      <alignment horizontal="center" vertical="center" shrinkToFit="1"/>
    </xf>
    <xf numFmtId="0" fontId="68" fillId="0" borderId="45" xfId="63" applyFont="1" applyBorder="1" applyAlignment="1">
      <alignment horizontal="center" vertical="center" shrinkToFit="1"/>
      <protection/>
    </xf>
    <xf numFmtId="0" fontId="68" fillId="0" borderId="46" xfId="63" applyFont="1" applyBorder="1" applyAlignment="1">
      <alignment horizontal="center" vertical="center" shrinkToFit="1"/>
      <protection/>
    </xf>
    <xf numFmtId="0" fontId="68" fillId="0" borderId="47" xfId="63" applyFont="1" applyBorder="1" applyAlignment="1">
      <alignment horizontal="center" vertical="center" shrinkToFit="1"/>
      <protection/>
    </xf>
    <xf numFmtId="0" fontId="65" fillId="0" borderId="15" xfId="63" applyFont="1" applyBorder="1" applyAlignment="1">
      <alignment vertical="center" shrinkToFit="1"/>
      <protection/>
    </xf>
    <xf numFmtId="0" fontId="68" fillId="0" borderId="54" xfId="63" applyFont="1" applyBorder="1" applyAlignment="1">
      <alignment horizontal="center" vertical="center" shrinkToFit="1"/>
      <protection/>
    </xf>
    <xf numFmtId="0" fontId="68" fillId="0" borderId="56" xfId="63" applyFont="1" applyBorder="1" applyAlignment="1">
      <alignment horizontal="center" vertical="center" shrinkToFit="1"/>
      <protection/>
    </xf>
    <xf numFmtId="0" fontId="5" fillId="27" borderId="13" xfId="63" applyFont="1" applyFill="1" applyBorder="1" applyAlignment="1" applyProtection="1">
      <alignment vertical="center" shrinkToFit="1"/>
      <protection locked="0"/>
    </xf>
    <xf numFmtId="0" fontId="5" fillId="27" borderId="56" xfId="63" applyFont="1" applyFill="1" applyBorder="1" applyAlignment="1" applyProtection="1">
      <alignment vertical="center" shrinkToFit="1"/>
      <protection locked="0"/>
    </xf>
    <xf numFmtId="0" fontId="12" fillId="27" borderId="10" xfId="63" applyFont="1" applyFill="1" applyBorder="1" applyAlignment="1" applyProtection="1">
      <alignment vertical="center" shrinkToFit="1"/>
      <protection locked="0"/>
    </xf>
    <xf numFmtId="0" fontId="12" fillId="27" borderId="22" xfId="63" applyFont="1" applyFill="1" applyBorder="1" applyAlignment="1" applyProtection="1">
      <alignment vertical="center" shrinkToFit="1"/>
      <protection locked="0"/>
    </xf>
    <xf numFmtId="0" fontId="5" fillId="27" borderId="10" xfId="63" applyFont="1" applyFill="1" applyBorder="1" applyAlignment="1" applyProtection="1">
      <alignment vertical="center" shrinkToFit="1"/>
      <protection locked="0"/>
    </xf>
    <xf numFmtId="0" fontId="5" fillId="27" borderId="22" xfId="63" applyFont="1" applyFill="1" applyBorder="1" applyAlignment="1" applyProtection="1">
      <alignment vertical="center" shrinkToFit="1"/>
      <protection locked="0"/>
    </xf>
    <xf numFmtId="0" fontId="4" fillId="27" borderId="0" xfId="0" applyFont="1" applyFill="1" applyBorder="1" applyAlignment="1" applyProtection="1">
      <alignment horizontal="center" vertical="center" shrinkToFit="1"/>
      <protection locked="0"/>
    </xf>
    <xf numFmtId="0" fontId="4" fillId="0" borderId="22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14" fillId="0" borderId="0" xfId="63" applyFont="1" applyAlignment="1">
      <alignment horizontal="left" vertical="center"/>
      <protection/>
    </xf>
    <xf numFmtId="187" fontId="12" fillId="0" borderId="10" xfId="63" applyNumberFormat="1" applyFont="1" applyBorder="1" applyAlignment="1">
      <alignment horizontal="center" vertical="center" shrinkToFit="1"/>
      <protection/>
    </xf>
    <xf numFmtId="187" fontId="12" fillId="0" borderId="48" xfId="63" applyNumberFormat="1" applyFont="1" applyBorder="1" applyAlignment="1">
      <alignment horizontal="center" vertical="center" shrinkToFit="1"/>
      <protection/>
    </xf>
    <xf numFmtId="187" fontId="10" fillId="0" borderId="64" xfId="63" applyNumberFormat="1" applyFont="1" applyBorder="1" applyAlignment="1">
      <alignment horizontal="center" vertical="center" shrinkToFit="1"/>
      <protection/>
    </xf>
    <xf numFmtId="187" fontId="10" fillId="0" borderId="35" xfId="63" applyNumberFormat="1" applyFont="1" applyBorder="1" applyAlignment="1">
      <alignment horizontal="center" vertical="center" shrinkToFit="1"/>
      <protection/>
    </xf>
    <xf numFmtId="187" fontId="5" fillId="0" borderId="35" xfId="63" applyNumberFormat="1" applyFont="1" applyBorder="1" applyAlignment="1">
      <alignment horizontal="center" vertical="center" shrinkToFit="1"/>
      <protection/>
    </xf>
    <xf numFmtId="0" fontId="5" fillId="0" borderId="35" xfId="63" applyFont="1" applyBorder="1" applyAlignment="1">
      <alignment horizontal="center" vertical="center" shrinkToFit="1"/>
      <protection/>
    </xf>
    <xf numFmtId="0" fontId="5" fillId="0" borderId="65" xfId="63" applyFont="1" applyBorder="1" applyAlignment="1">
      <alignment horizontal="center" vertical="center" shrinkToFit="1"/>
      <protection/>
    </xf>
    <xf numFmtId="0" fontId="12" fillId="0" borderId="61" xfId="63" applyFont="1" applyBorder="1" applyAlignment="1">
      <alignment vertical="center"/>
      <protection/>
    </xf>
    <xf numFmtId="0" fontId="12" fillId="0" borderId="62" xfId="63" applyFont="1" applyBorder="1" applyAlignment="1">
      <alignment vertical="center"/>
      <protection/>
    </xf>
    <xf numFmtId="0" fontId="4" fillId="0" borderId="61" xfId="63" applyFont="1" applyBorder="1" applyAlignment="1">
      <alignment horizontal="center" vertical="center" shrinkToFit="1"/>
      <protection/>
    </xf>
    <xf numFmtId="0" fontId="4" fillId="0" borderId="62" xfId="63" applyFont="1" applyBorder="1" applyAlignment="1">
      <alignment horizontal="center" vertical="center" shrinkToFit="1"/>
      <protection/>
    </xf>
    <xf numFmtId="0" fontId="4" fillId="0" borderId="63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64" xfId="63" applyNumberFormat="1" applyFont="1" applyBorder="1" applyAlignment="1">
      <alignment horizontal="center" vertical="center"/>
      <protection/>
    </xf>
    <xf numFmtId="0" fontId="4" fillId="0" borderId="35" xfId="63" applyNumberFormat="1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 shrinkToFit="1"/>
      <protection/>
    </xf>
    <xf numFmtId="0" fontId="4" fillId="0" borderId="65" xfId="63" applyFont="1" applyBorder="1" applyAlignment="1">
      <alignment horizontal="center" vertical="center" shrinkToFit="1"/>
      <protection/>
    </xf>
    <xf numFmtId="0" fontId="4" fillId="0" borderId="58" xfId="63" applyNumberFormat="1" applyFon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12" fillId="0" borderId="54" xfId="63" applyFont="1" applyBorder="1" applyAlignment="1">
      <alignment vertical="center"/>
      <protection/>
    </xf>
    <xf numFmtId="0" fontId="12" fillId="0" borderId="15" xfId="63" applyFont="1" applyBorder="1" applyAlignment="1">
      <alignment vertical="center"/>
      <protection/>
    </xf>
    <xf numFmtId="0" fontId="4" fillId="0" borderId="68" xfId="63" applyFont="1" applyBorder="1" applyAlignment="1">
      <alignment horizontal="center" vertical="center" shrinkToFit="1"/>
      <protection/>
    </xf>
    <xf numFmtId="0" fontId="4" fillId="0" borderId="39" xfId="63" applyFont="1" applyBorder="1" applyAlignment="1">
      <alignment horizontal="center" vertical="center" shrinkToFit="1"/>
      <protection/>
    </xf>
    <xf numFmtId="0" fontId="4" fillId="0" borderId="34" xfId="63" applyFont="1" applyBorder="1" applyAlignment="1">
      <alignment horizontal="center" vertical="center" shrinkToFit="1"/>
      <protection/>
    </xf>
    <xf numFmtId="196" fontId="5" fillId="0" borderId="22" xfId="63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196" fontId="5" fillId="0" borderId="26" xfId="63" applyNumberFormat="1" applyFont="1" applyBorder="1" applyAlignment="1">
      <alignment horizontal="center" vertical="center" shrinkToFit="1"/>
      <protection/>
    </xf>
    <xf numFmtId="196" fontId="5" fillId="0" borderId="49" xfId="63" applyNumberFormat="1" applyFont="1" applyBorder="1" applyAlignment="1">
      <alignment horizontal="center" vertical="center" shrinkToFit="1"/>
      <protection/>
    </xf>
    <xf numFmtId="196" fontId="5" fillId="0" borderId="45" xfId="63" applyNumberFormat="1" applyFont="1" applyBorder="1" applyAlignment="1">
      <alignment horizontal="center" vertical="center" shrinkToFit="1"/>
      <protection/>
    </xf>
    <xf numFmtId="196" fontId="5" fillId="0" borderId="46" xfId="63" applyNumberFormat="1" applyFont="1" applyBorder="1" applyAlignment="1">
      <alignment horizontal="center" vertical="center" shrinkToFit="1"/>
      <protection/>
    </xf>
    <xf numFmtId="196" fontId="5" fillId="0" borderId="47" xfId="63" applyNumberFormat="1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vertical="center" shrinkToFit="1"/>
      <protection/>
    </xf>
    <xf numFmtId="0" fontId="5" fillId="0" borderId="22" xfId="63" applyFont="1" applyBorder="1" applyAlignment="1">
      <alignment vertical="center" shrinkToFit="1"/>
      <protection/>
    </xf>
    <xf numFmtId="187" fontId="4" fillId="0" borderId="22" xfId="63" applyNumberFormat="1" applyFont="1" applyBorder="1" applyAlignment="1">
      <alignment horizontal="center" vertical="center" shrinkToFit="1"/>
      <protection/>
    </xf>
    <xf numFmtId="187" fontId="4" fillId="0" borderId="26" xfId="63" applyNumberFormat="1" applyFont="1" applyBorder="1" applyAlignment="1">
      <alignment horizontal="center" vertical="center" shrinkToFit="1"/>
      <protection/>
    </xf>
    <xf numFmtId="187" fontId="4" fillId="0" borderId="12" xfId="63" applyNumberFormat="1" applyFont="1" applyBorder="1" applyAlignment="1">
      <alignment horizontal="center" vertical="center" shrinkToFit="1"/>
      <protection/>
    </xf>
    <xf numFmtId="0" fontId="5" fillId="0" borderId="13" xfId="63" applyFont="1" applyBorder="1" applyAlignment="1">
      <alignment vertical="center" shrinkToFit="1"/>
      <protection/>
    </xf>
    <xf numFmtId="0" fontId="5" fillId="0" borderId="56" xfId="63" applyFont="1" applyBorder="1" applyAlignment="1">
      <alignment vertical="center" shrinkToFit="1"/>
      <protection/>
    </xf>
    <xf numFmtId="0" fontId="12" fillId="0" borderId="10" xfId="63" applyFont="1" applyBorder="1" applyAlignment="1">
      <alignment vertical="center" shrinkToFi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 shrinkToFit="1"/>
      <protection/>
    </xf>
    <xf numFmtId="0" fontId="1" fillId="0" borderId="21" xfId="62" applyFont="1" applyBorder="1" applyAlignment="1">
      <alignment horizontal="center" vertical="center" wrapText="1" shrinkToFit="1"/>
      <protection/>
    </xf>
    <xf numFmtId="0" fontId="1" fillId="0" borderId="13" xfId="62" applyFont="1" applyBorder="1" applyAlignment="1">
      <alignment horizontal="center" vertical="center" wrapText="1" shrinkToFit="1"/>
      <protection/>
    </xf>
    <xf numFmtId="0" fontId="0" fillId="0" borderId="54" xfId="62" applyFont="1" applyBorder="1" applyAlignment="1">
      <alignment horizontal="center" vertical="center" shrinkToFit="1"/>
      <protection/>
    </xf>
    <xf numFmtId="0" fontId="0" fillId="0" borderId="15" xfId="62" applyFont="1" applyBorder="1" applyAlignment="1">
      <alignment horizontal="center" vertical="center" shrinkToFit="1"/>
      <protection/>
    </xf>
    <xf numFmtId="0" fontId="0" fillId="0" borderId="59" xfId="62" applyFont="1" applyBorder="1" applyAlignment="1">
      <alignment horizontal="center" vertical="center" shrinkToFit="1"/>
      <protection/>
    </xf>
    <xf numFmtId="0" fontId="0" fillId="0" borderId="56" xfId="62" applyFont="1" applyBorder="1" applyAlignment="1">
      <alignment horizontal="center" vertical="center" shrinkToFit="1"/>
      <protection/>
    </xf>
    <xf numFmtId="0" fontId="0" fillId="0" borderId="38" xfId="62" applyFont="1" applyBorder="1" applyAlignment="1">
      <alignment horizontal="center" vertical="center" shrinkToFit="1"/>
      <protection/>
    </xf>
    <xf numFmtId="0" fontId="0" fillId="0" borderId="60" xfId="62" applyFont="1" applyBorder="1" applyAlignment="1">
      <alignment horizontal="center" vertical="center" shrinkToFit="1"/>
      <protection/>
    </xf>
    <xf numFmtId="0" fontId="0" fillId="0" borderId="41" xfId="62" applyFont="1" applyBorder="1" applyAlignment="1">
      <alignment horizontal="center" vertical="center" shrinkToFit="1"/>
      <protection/>
    </xf>
    <xf numFmtId="0" fontId="0" fillId="0" borderId="44" xfId="62" applyFont="1" applyBorder="1" applyAlignment="1">
      <alignment horizontal="center" vertical="center" shrinkToFit="1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 wrapText="1" shrinkToFit="1"/>
    </xf>
    <xf numFmtId="0" fontId="8" fillId="0" borderId="0" xfId="63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5" fillId="0" borderId="26" xfId="63" applyFont="1" applyBorder="1" applyAlignment="1">
      <alignment horizontal="left" vertical="center" shrinkToFit="1"/>
      <protection/>
    </xf>
    <xf numFmtId="0" fontId="5" fillId="0" borderId="12" xfId="63" applyFont="1" applyBorder="1" applyAlignment="1">
      <alignment horizontal="left" vertical="center" shrinkToFit="1"/>
      <protection/>
    </xf>
    <xf numFmtId="196" fontId="5" fillId="0" borderId="36" xfId="63" applyNumberFormat="1" applyFont="1" applyBorder="1" applyAlignment="1">
      <alignment horizontal="center" vertical="center" shrinkToFit="1"/>
      <protection/>
    </xf>
    <xf numFmtId="0" fontId="0" fillId="0" borderId="21" xfId="62" applyFont="1" applyBorder="1" applyAlignment="1">
      <alignment horizontal="center" vertical="center" wrapText="1" shrinkToFit="1"/>
      <protection/>
    </xf>
    <xf numFmtId="0" fontId="0" fillId="0" borderId="13" xfId="62" applyFont="1" applyBorder="1" applyAlignment="1">
      <alignment horizontal="center" vertical="center" wrapText="1" shrinkToFit="1"/>
      <protection/>
    </xf>
    <xf numFmtId="0" fontId="0" fillId="0" borderId="29" xfId="62" applyFont="1" applyBorder="1" applyAlignment="1">
      <alignment horizontal="center" vertical="center" wrapText="1" shrinkToFit="1"/>
      <protection/>
    </xf>
    <xf numFmtId="0" fontId="0" fillId="0" borderId="14" xfId="62" applyFont="1" applyBorder="1" applyAlignment="1">
      <alignment horizontal="center" vertical="center" wrapText="1" shrinkToFit="1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9" fillId="0" borderId="38" xfId="63" applyFont="1" applyBorder="1" applyAlignment="1">
      <alignment horizontal="left" vertical="center" wrapText="1"/>
      <protection/>
    </xf>
    <xf numFmtId="0" fontId="4" fillId="0" borderId="5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59" xfId="63" applyFont="1" applyBorder="1" applyAlignment="1">
      <alignment horizontal="center" vertical="center" shrinkToFit="1"/>
      <protection/>
    </xf>
    <xf numFmtId="0" fontId="4" fillId="0" borderId="56" xfId="63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4" fillId="0" borderId="60" xfId="63" applyFont="1" applyBorder="1" applyAlignment="1">
      <alignment horizontal="center" vertical="center" shrinkToFit="1"/>
      <protection/>
    </xf>
    <xf numFmtId="0" fontId="4" fillId="0" borderId="41" xfId="63" applyFont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4" fillId="0" borderId="38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9" fillId="0" borderId="0" xfId="63" applyFont="1" applyBorder="1" applyAlignment="1">
      <alignment horizontal="left" vertical="center" wrapText="1"/>
      <protection/>
    </xf>
    <xf numFmtId="196" fontId="5" fillId="0" borderId="54" xfId="63" applyNumberFormat="1" applyFont="1" applyBorder="1" applyAlignment="1">
      <alignment horizontal="center" vertical="center"/>
      <protection/>
    </xf>
    <xf numFmtId="196" fontId="5" fillId="0" borderId="15" xfId="63" applyNumberFormat="1" applyFont="1" applyBorder="1" applyAlignment="1">
      <alignment horizontal="center" vertical="center"/>
      <protection/>
    </xf>
    <xf numFmtId="196" fontId="5" fillId="0" borderId="55" xfId="63" applyNumberFormat="1" applyFont="1" applyBorder="1" applyAlignment="1">
      <alignment horizontal="center" vertical="center"/>
      <protection/>
    </xf>
    <xf numFmtId="196" fontId="5" fillId="0" borderId="56" xfId="63" applyNumberFormat="1" applyFont="1" applyBorder="1" applyAlignment="1">
      <alignment horizontal="center" vertical="center"/>
      <protection/>
    </xf>
    <xf numFmtId="196" fontId="5" fillId="0" borderId="38" xfId="63" applyNumberFormat="1" applyFont="1" applyBorder="1" applyAlignment="1">
      <alignment horizontal="center" vertical="center"/>
      <protection/>
    </xf>
    <xf numFmtId="196" fontId="5" fillId="0" borderId="57" xfId="63" applyNumberFormat="1" applyFont="1" applyBorder="1" applyAlignment="1">
      <alignment horizontal="center" vertical="center"/>
      <protection/>
    </xf>
    <xf numFmtId="196" fontId="4" fillId="0" borderId="51" xfId="63" applyNumberFormat="1" applyFont="1" applyBorder="1" applyAlignment="1">
      <alignment horizontal="center" vertical="center"/>
      <protection/>
    </xf>
    <xf numFmtId="196" fontId="4" fillId="0" borderId="31" xfId="63" applyNumberFormat="1" applyFont="1" applyBorder="1" applyAlignment="1">
      <alignment horizontal="center" vertical="center"/>
      <protection/>
    </xf>
    <xf numFmtId="196" fontId="4" fillId="0" borderId="52" xfId="63" applyNumberFormat="1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 shrinkToFit="1"/>
      <protection/>
    </xf>
    <xf numFmtId="187" fontId="10" fillId="0" borderId="10" xfId="63" applyNumberFormat="1" applyFont="1" applyBorder="1" applyAlignment="1">
      <alignment horizontal="center" vertical="center" shrinkToFit="1"/>
      <protection/>
    </xf>
    <xf numFmtId="187" fontId="10" fillId="0" borderId="48" xfId="63" applyNumberFormat="1" applyFont="1" applyBorder="1" applyAlignment="1">
      <alignment horizontal="center" vertical="center" shrinkToFit="1"/>
      <protection/>
    </xf>
    <xf numFmtId="187" fontId="10" fillId="0" borderId="50" xfId="63" applyNumberFormat="1" applyFont="1" applyBorder="1" applyAlignment="1">
      <alignment vertical="center" shrinkToFit="1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4" fillId="0" borderId="46" xfId="63" applyFont="1" applyBorder="1" applyAlignment="1">
      <alignment horizontal="center" vertical="center" shrinkToFit="1"/>
      <protection/>
    </xf>
    <xf numFmtId="0" fontId="4" fillId="0" borderId="47" xfId="63" applyFont="1" applyBorder="1" applyAlignment="1">
      <alignment horizontal="center" vertical="center" shrinkToFit="1"/>
      <protection/>
    </xf>
    <xf numFmtId="0" fontId="12" fillId="0" borderId="10" xfId="63" applyNumberFormat="1" applyFont="1" applyBorder="1" applyAlignment="1">
      <alignment horizontal="center" vertical="center" shrinkToFit="1"/>
      <protection/>
    </xf>
    <xf numFmtId="0" fontId="12" fillId="0" borderId="48" xfId="63" applyNumberFormat="1" applyFont="1" applyBorder="1" applyAlignment="1">
      <alignment horizontal="center" vertical="center" shrinkToFit="1"/>
      <protection/>
    </xf>
    <xf numFmtId="0" fontId="5" fillId="0" borderId="51" xfId="63" applyFont="1" applyBorder="1" applyAlignment="1">
      <alignment horizontal="center" vertical="center" shrinkToFit="1"/>
      <protection/>
    </xf>
    <xf numFmtId="0" fontId="5" fillId="0" borderId="31" xfId="63" applyFont="1" applyBorder="1" applyAlignment="1">
      <alignment horizontal="center" vertical="center" shrinkToFit="1"/>
      <protection/>
    </xf>
    <xf numFmtId="187" fontId="10" fillId="0" borderId="31" xfId="63" applyNumberFormat="1" applyFont="1" applyBorder="1" applyAlignment="1">
      <alignment horizontal="center" vertical="center" shrinkToFit="1"/>
      <protection/>
    </xf>
    <xf numFmtId="187" fontId="10" fillId="0" borderId="52" xfId="63" applyNumberFormat="1" applyFont="1" applyBorder="1" applyAlignment="1">
      <alignment horizontal="center" vertical="center" shrinkToFit="1"/>
      <protection/>
    </xf>
    <xf numFmtId="0" fontId="9" fillId="0" borderId="0" xfId="63" applyFont="1" applyAlignment="1">
      <alignment horizontal="left" vertical="center" shrinkToFit="1"/>
      <protection/>
    </xf>
    <xf numFmtId="0" fontId="14" fillId="0" borderId="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 shrinkToFit="1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54" xfId="63" applyFont="1" applyBorder="1" applyAlignment="1">
      <alignment vertical="center" wrapText="1"/>
      <protection/>
    </xf>
    <xf numFmtId="0" fontId="5" fillId="0" borderId="15" xfId="63" applyFont="1" applyBorder="1" applyAlignment="1">
      <alignment vertical="center" wrapText="1"/>
      <protection/>
    </xf>
    <xf numFmtId="0" fontId="5" fillId="0" borderId="29" xfId="63" applyFont="1" applyBorder="1" applyAlignment="1">
      <alignment vertical="center" wrapText="1"/>
      <protection/>
    </xf>
    <xf numFmtId="0" fontId="5" fillId="0" borderId="30" xfId="63" applyFont="1" applyBorder="1" applyAlignment="1">
      <alignment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16" xfId="63" applyFont="1" applyBorder="1" applyAlignment="1">
      <alignment vertical="center" wrapText="1"/>
      <protection/>
    </xf>
    <xf numFmtId="0" fontId="5" fillId="0" borderId="56" xfId="63" applyFont="1" applyBorder="1" applyAlignment="1">
      <alignment vertical="center" wrapText="1"/>
      <protection/>
    </xf>
    <xf numFmtId="0" fontId="5" fillId="0" borderId="38" xfId="63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53" xfId="63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現行_H21年間計画作成ファイル　原版" xfId="61"/>
    <cellStyle name="標準_現行_H21年間計画作成ファイル　原版 2" xfId="62"/>
    <cellStyle name="標準_作業中　H21　研修内容一覧P7～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57150</xdr:colOff>
      <xdr:row>1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675" y="0"/>
          <a:ext cx="11049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123825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3238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19</xdr:col>
      <xdr:colOff>95250</xdr:colOff>
      <xdr:row>3</xdr:row>
      <xdr:rowOff>19050</xdr:rowOff>
    </xdr:from>
    <xdr:to>
      <xdr:col>37</xdr:col>
      <xdr:colOff>142875</xdr:colOff>
      <xdr:row>5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4105275" y="819150"/>
          <a:ext cx="3867150" cy="419100"/>
        </a:xfrm>
        <a:prstGeom prst="wedgeRoundRectCallout">
          <a:avLst>
            <a:gd name="adj1" fmla="val -22833"/>
            <a:gd name="adj2" fmla="val 38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　　　に入力項目が表示されるので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その中から該当するものを選択する。</a:t>
          </a:r>
        </a:p>
      </xdr:txBody>
    </xdr:sp>
    <xdr:clientData/>
  </xdr:twoCellAnchor>
  <xdr:twoCellAnchor>
    <xdr:from>
      <xdr:col>20</xdr:col>
      <xdr:colOff>285750</xdr:colOff>
      <xdr:row>3</xdr:row>
      <xdr:rowOff>57150</xdr:rowOff>
    </xdr:from>
    <xdr:to>
      <xdr:col>21</xdr:col>
      <xdr:colOff>228600</xdr:colOff>
      <xdr:row>3</xdr:row>
      <xdr:rowOff>200025</xdr:rowOff>
    </xdr:to>
    <xdr:sp>
      <xdr:nvSpPr>
        <xdr:cNvPr id="3" name="Rectangle 10"/>
        <xdr:cNvSpPr>
          <a:spLocks/>
        </xdr:cNvSpPr>
      </xdr:nvSpPr>
      <xdr:spPr>
        <a:xfrm>
          <a:off x="4676775" y="857250"/>
          <a:ext cx="323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133350</xdr:rowOff>
    </xdr:from>
    <xdr:to>
      <xdr:col>19</xdr:col>
      <xdr:colOff>95250</xdr:colOff>
      <xdr:row>4</xdr:row>
      <xdr:rowOff>0</xdr:rowOff>
    </xdr:to>
    <xdr:sp>
      <xdr:nvSpPr>
        <xdr:cNvPr id="4" name="Line 41"/>
        <xdr:cNvSpPr>
          <a:spLocks/>
        </xdr:cNvSpPr>
      </xdr:nvSpPr>
      <xdr:spPr>
        <a:xfrm flipH="1" flipV="1">
          <a:off x="1485900" y="933450"/>
          <a:ext cx="2619375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161925</xdr:rowOff>
    </xdr:from>
    <xdr:to>
      <xdr:col>19</xdr:col>
      <xdr:colOff>95250</xdr:colOff>
      <xdr:row>7</xdr:row>
      <xdr:rowOff>114300</xdr:rowOff>
    </xdr:to>
    <xdr:sp>
      <xdr:nvSpPr>
        <xdr:cNvPr id="5" name="Line 41"/>
        <xdr:cNvSpPr>
          <a:spLocks/>
        </xdr:cNvSpPr>
      </xdr:nvSpPr>
      <xdr:spPr>
        <a:xfrm flipH="1">
          <a:off x="2114550" y="1171575"/>
          <a:ext cx="19907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133350</xdr:colOff>
      <xdr:row>4</xdr:row>
      <xdr:rowOff>28575</xdr:rowOff>
    </xdr:from>
    <xdr:to>
      <xdr:col>41</xdr:col>
      <xdr:colOff>276225</xdr:colOff>
      <xdr:row>4</xdr:row>
      <xdr:rowOff>104775</xdr:rowOff>
    </xdr:to>
    <xdr:sp>
      <xdr:nvSpPr>
        <xdr:cNvPr id="6" name="Line 54"/>
        <xdr:cNvSpPr>
          <a:spLocks/>
        </xdr:cNvSpPr>
      </xdr:nvSpPr>
      <xdr:spPr>
        <a:xfrm>
          <a:off x="7962900" y="1038225"/>
          <a:ext cx="1352550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18</xdr:row>
      <xdr:rowOff>85725</xdr:rowOff>
    </xdr:from>
    <xdr:to>
      <xdr:col>18</xdr:col>
      <xdr:colOff>257175</xdr:colOff>
      <xdr:row>20</xdr:row>
      <xdr:rowOff>180975</xdr:rowOff>
    </xdr:to>
    <xdr:sp>
      <xdr:nvSpPr>
        <xdr:cNvPr id="7" name="AutoShape 11"/>
        <xdr:cNvSpPr>
          <a:spLocks/>
        </xdr:cNvSpPr>
      </xdr:nvSpPr>
      <xdr:spPr>
        <a:xfrm>
          <a:off x="2143125" y="3705225"/>
          <a:ext cx="1743075" cy="514350"/>
        </a:xfrm>
        <a:prstGeom prst="wedgeRoundRectCallout">
          <a:avLst>
            <a:gd name="adj1" fmla="val 86037"/>
            <a:gd name="adj2" fmla="val 110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実施した指導時間を記載する。</a:t>
          </a:r>
        </a:p>
      </xdr:txBody>
    </xdr:sp>
    <xdr:clientData/>
  </xdr:twoCellAnchor>
  <xdr:twoCellAnchor>
    <xdr:from>
      <xdr:col>7</xdr:col>
      <xdr:colOff>47625</xdr:colOff>
      <xdr:row>12</xdr:row>
      <xdr:rowOff>47625</xdr:rowOff>
    </xdr:from>
    <xdr:to>
      <xdr:col>18</xdr:col>
      <xdr:colOff>28575</xdr:colOff>
      <xdr:row>15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1066800" y="2466975"/>
          <a:ext cx="2590800" cy="552450"/>
        </a:xfrm>
        <a:prstGeom prst="wedgeRoundRectCallout">
          <a:avLst>
            <a:gd name="adj1" fmla="val 66671"/>
            <a:gd name="adj2" fmla="val 14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設定時間を変更する場合は，変更した時間数を記載する。</a:t>
          </a:r>
        </a:p>
      </xdr:txBody>
    </xdr:sp>
    <xdr:clientData/>
  </xdr:twoCellAnchor>
  <xdr:twoCellAnchor>
    <xdr:from>
      <xdr:col>10</xdr:col>
      <xdr:colOff>95250</xdr:colOff>
      <xdr:row>57</xdr:row>
      <xdr:rowOff>57150</xdr:rowOff>
    </xdr:from>
    <xdr:to>
      <xdr:col>18</xdr:col>
      <xdr:colOff>238125</xdr:colOff>
      <xdr:row>61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1562100" y="11849100"/>
          <a:ext cx="2305050" cy="838200"/>
        </a:xfrm>
        <a:prstGeom prst="wedgeRoundRectCallout">
          <a:avLst>
            <a:gd name="adj1" fmla="val 1995"/>
            <a:gd name="adj2" fmla="val 79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学校独自の指導項目を設定する場合は，これ以降の欄に指導項目名，領域，設定時間を記載する。</a:t>
          </a:r>
        </a:p>
      </xdr:txBody>
    </xdr:sp>
    <xdr:clientData/>
  </xdr:twoCellAnchor>
  <xdr:twoCellAnchor>
    <xdr:from>
      <xdr:col>38</xdr:col>
      <xdr:colOff>57150</xdr:colOff>
      <xdr:row>42</xdr:row>
      <xdr:rowOff>85725</xdr:rowOff>
    </xdr:from>
    <xdr:to>
      <xdr:col>43</xdr:col>
      <xdr:colOff>47625</xdr:colOff>
      <xdr:row>44</xdr:row>
      <xdr:rowOff>180975</xdr:rowOff>
    </xdr:to>
    <xdr:sp>
      <xdr:nvSpPr>
        <xdr:cNvPr id="10" name="AutoShape 11"/>
        <xdr:cNvSpPr>
          <a:spLocks/>
        </xdr:cNvSpPr>
      </xdr:nvSpPr>
      <xdr:spPr>
        <a:xfrm>
          <a:off x="8181975" y="8734425"/>
          <a:ext cx="1666875" cy="514350"/>
        </a:xfrm>
        <a:prstGeom prst="wedgeRoundRectCallout">
          <a:avLst>
            <a:gd name="adj1" fmla="val -123263"/>
            <a:gd name="adj2" fmla="val 193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研修を実施した月日を入力する。</a:t>
          </a:r>
        </a:p>
      </xdr:txBody>
    </xdr:sp>
    <xdr:clientData/>
  </xdr:twoCellAnchor>
  <xdr:twoCellAnchor>
    <xdr:from>
      <xdr:col>37</xdr:col>
      <xdr:colOff>247650</xdr:colOff>
      <xdr:row>53</xdr:row>
      <xdr:rowOff>190500</xdr:rowOff>
    </xdr:from>
    <xdr:to>
      <xdr:col>46</xdr:col>
      <xdr:colOff>238125</xdr:colOff>
      <xdr:row>56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8077200" y="11144250"/>
          <a:ext cx="2981325" cy="533400"/>
        </a:xfrm>
        <a:prstGeom prst="wedgeRoundRectCallout">
          <a:avLst>
            <a:gd name="adj1" fmla="val -41615"/>
            <a:gd name="adj2" fmla="val 15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期間内で実施した一般指導，教科指導の時間数を記載する。</a:t>
          </a:r>
        </a:p>
      </xdr:txBody>
    </xdr:sp>
    <xdr:clientData/>
  </xdr:twoCellAnchor>
  <xdr:twoCellAnchor>
    <xdr:from>
      <xdr:col>9</xdr:col>
      <xdr:colOff>161925</xdr:colOff>
      <xdr:row>70</xdr:row>
      <xdr:rowOff>133350</xdr:rowOff>
    </xdr:from>
    <xdr:to>
      <xdr:col>24</xdr:col>
      <xdr:colOff>104775</xdr:colOff>
      <xdr:row>72</xdr:row>
      <xdr:rowOff>152400</xdr:rowOff>
    </xdr:to>
    <xdr:sp>
      <xdr:nvSpPr>
        <xdr:cNvPr id="12" name="AutoShape 35"/>
        <xdr:cNvSpPr>
          <a:spLocks/>
        </xdr:cNvSpPr>
      </xdr:nvSpPr>
      <xdr:spPr>
        <a:xfrm>
          <a:off x="1390650" y="14649450"/>
          <a:ext cx="4505325" cy="381000"/>
        </a:xfrm>
        <a:prstGeom prst="wedgeRoundRectCallout">
          <a:avLst>
            <a:gd name="adj1" fmla="val 67893"/>
            <a:gd name="adj2" fmla="val 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それぞれの設置状況を確認し，「有」あるいは「無」と表示する。後補充の非常勤講師がいない場合は，＼を表示する。</a:t>
          </a:r>
        </a:p>
      </xdr:txBody>
    </xdr:sp>
    <xdr:clientData/>
  </xdr:twoCellAnchor>
  <xdr:twoCellAnchor>
    <xdr:from>
      <xdr:col>24</xdr:col>
      <xdr:colOff>9525</xdr:colOff>
      <xdr:row>16</xdr:row>
      <xdr:rowOff>190500</xdr:rowOff>
    </xdr:from>
    <xdr:to>
      <xdr:col>38</xdr:col>
      <xdr:colOff>228600</xdr:colOff>
      <xdr:row>18</xdr:row>
      <xdr:rowOff>171450</xdr:rowOff>
    </xdr:to>
    <xdr:sp>
      <xdr:nvSpPr>
        <xdr:cNvPr id="13" name="AutoShape 11"/>
        <xdr:cNvSpPr>
          <a:spLocks/>
        </xdr:cNvSpPr>
      </xdr:nvSpPr>
      <xdr:spPr>
        <a:xfrm>
          <a:off x="5800725" y="3390900"/>
          <a:ext cx="2552700" cy="400050"/>
        </a:xfrm>
        <a:prstGeom prst="wedgeRoundRectCallout">
          <a:avLst>
            <a:gd name="adj1" fmla="val -60370"/>
            <a:gd name="adj2" fmla="val 136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指導教員以外で指導した教員を記載する。（該当するものを選ぶ。）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5;&#24180;&#12459;&#12524;&#12531;&#12480;&#1254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ヶ月Color"/>
      <sheetName val="12ヶ月Gray"/>
      <sheetName val="6ヶ月Color"/>
      <sheetName val="6ヶ月Gray"/>
      <sheetName val="3ヶ月Color"/>
      <sheetName val="3ヶ月Ｇｒａｙ"/>
      <sheetName val="2ヶ月ColorA"/>
      <sheetName val="2ヶ月GrayA"/>
      <sheetName val="2ヶ月ColorB"/>
      <sheetName val="2ヶ月ＧｒａｙB"/>
      <sheetName val="1ヶ月ColorA"/>
      <sheetName val="1ヶ月GrayA"/>
      <sheetName val="1ヶ月ColorB"/>
      <sheetName val="1ヶ月GrayB"/>
      <sheetName val="1ヶ月ColorC"/>
      <sheetName val="1ヶ月GrayC"/>
    </sheetNames>
    <sheetDataSet>
      <sheetData sheetId="0">
        <row r="47">
          <cell r="AC47">
            <v>38353</v>
          </cell>
          <cell r="AD47">
            <v>7</v>
          </cell>
          <cell r="AE47">
            <v>38353</v>
          </cell>
          <cell r="AF47" t="str">
            <v>元旦</v>
          </cell>
        </row>
        <row r="48">
          <cell r="AC48" t="str">
            <v>-</v>
          </cell>
          <cell r="AD48" t="e">
            <v>#VALUE!</v>
          </cell>
          <cell r="AE48" t="e">
            <v>#VALUE!</v>
          </cell>
          <cell r="AF48" t="str">
            <v>振替休日</v>
          </cell>
        </row>
        <row r="49">
          <cell r="AC49">
            <v>38362</v>
          </cell>
          <cell r="AD49">
            <v>2</v>
          </cell>
          <cell r="AE49">
            <v>38362</v>
          </cell>
          <cell r="AF49" t="str">
            <v>成人の日</v>
          </cell>
        </row>
        <row r="50">
          <cell r="AC50">
            <v>38394</v>
          </cell>
          <cell r="AD50">
            <v>6</v>
          </cell>
          <cell r="AE50">
            <v>38394</v>
          </cell>
          <cell r="AF50" t="str">
            <v>建国記念の日</v>
          </cell>
        </row>
        <row r="51">
          <cell r="AC51" t="str">
            <v>-</v>
          </cell>
          <cell r="AD51" t="e">
            <v>#VALUE!</v>
          </cell>
          <cell r="AE51" t="e">
            <v>#VALUE!</v>
          </cell>
          <cell r="AF51" t="str">
            <v>振替休日</v>
          </cell>
        </row>
        <row r="52">
          <cell r="AC52">
            <v>38431</v>
          </cell>
          <cell r="AD52">
            <v>1</v>
          </cell>
          <cell r="AE52">
            <v>38432</v>
          </cell>
          <cell r="AF52" t="str">
            <v>春分の日</v>
          </cell>
        </row>
        <row r="53">
          <cell r="AC53">
            <v>38432</v>
          </cell>
          <cell r="AD53">
            <v>2</v>
          </cell>
          <cell r="AE53">
            <v>38432</v>
          </cell>
          <cell r="AF53" t="str">
            <v>振替休日</v>
          </cell>
        </row>
        <row r="54">
          <cell r="AC54">
            <v>38471</v>
          </cell>
          <cell r="AD54">
            <v>6</v>
          </cell>
          <cell r="AE54">
            <v>38471</v>
          </cell>
          <cell r="AF54" t="str">
            <v>みどりの日</v>
          </cell>
        </row>
        <row r="55">
          <cell r="AC55" t="str">
            <v>-</v>
          </cell>
          <cell r="AD55" t="e">
            <v>#VALUE!</v>
          </cell>
          <cell r="AE55" t="e">
            <v>#VALUE!</v>
          </cell>
          <cell r="AF55" t="str">
            <v>振替休日</v>
          </cell>
        </row>
        <row r="56">
          <cell r="AC56">
            <v>38475</v>
          </cell>
          <cell r="AD56">
            <v>3</v>
          </cell>
          <cell r="AE56">
            <v>38475</v>
          </cell>
          <cell r="AF56" t="str">
            <v>憲法記念日</v>
          </cell>
        </row>
        <row r="57">
          <cell r="AC57" t="str">
            <v>-</v>
          </cell>
          <cell r="AD57" t="e">
            <v>#VALUE!</v>
          </cell>
          <cell r="AE57" t="e">
            <v>#VALUE!</v>
          </cell>
          <cell r="AF57" t="str">
            <v>振替休日</v>
          </cell>
        </row>
        <row r="58">
          <cell r="AC58">
            <v>38476</v>
          </cell>
          <cell r="AD58">
            <v>4</v>
          </cell>
          <cell r="AE58">
            <v>38476</v>
          </cell>
          <cell r="AF58" t="str">
            <v>国民の休日</v>
          </cell>
        </row>
        <row r="59">
          <cell r="AC59">
            <v>38477</v>
          </cell>
          <cell r="AD59">
            <v>5</v>
          </cell>
          <cell r="AE59">
            <v>38477</v>
          </cell>
          <cell r="AF59" t="str">
            <v>こどもの日</v>
          </cell>
        </row>
        <row r="60">
          <cell r="AC60" t="str">
            <v>-</v>
          </cell>
          <cell r="AD60" t="e">
            <v>#VALUE!</v>
          </cell>
          <cell r="AE60" t="e">
            <v>#VALUE!</v>
          </cell>
          <cell r="AF60" t="str">
            <v>振替休日</v>
          </cell>
        </row>
        <row r="61">
          <cell r="AC61">
            <v>38551</v>
          </cell>
          <cell r="AD61">
            <v>2</v>
          </cell>
          <cell r="AE61">
            <v>38551</v>
          </cell>
          <cell r="AF61" t="str">
            <v>海の日</v>
          </cell>
        </row>
        <row r="62">
          <cell r="AC62">
            <v>38614</v>
          </cell>
          <cell r="AD62">
            <v>2</v>
          </cell>
          <cell r="AE62">
            <v>38614</v>
          </cell>
          <cell r="AF62" t="str">
            <v>敬老の日</v>
          </cell>
        </row>
        <row r="63">
          <cell r="AC63" t="str">
            <v>-</v>
          </cell>
          <cell r="AD63" t="e">
            <v>#VALUE!</v>
          </cell>
          <cell r="AE63" t="e">
            <v>#VALUE!</v>
          </cell>
          <cell r="AF63" t="str">
            <v>国民の休日</v>
          </cell>
        </row>
        <row r="64">
          <cell r="AC64">
            <v>38618</v>
          </cell>
          <cell r="AD64">
            <v>6</v>
          </cell>
          <cell r="AE64">
            <v>38618</v>
          </cell>
          <cell r="AF64" t="str">
            <v>秋分の日</v>
          </cell>
        </row>
        <row r="65">
          <cell r="AC65" t="str">
            <v>-</v>
          </cell>
          <cell r="AD65" t="e">
            <v>#VALUE!</v>
          </cell>
          <cell r="AE65" t="e">
            <v>#VALUE!</v>
          </cell>
          <cell r="AF65" t="str">
            <v>振替休日</v>
          </cell>
        </row>
        <row r="66">
          <cell r="AC66">
            <v>38635</v>
          </cell>
          <cell r="AD66">
            <v>2</v>
          </cell>
          <cell r="AE66">
            <v>38635</v>
          </cell>
          <cell r="AF66" t="str">
            <v>体育の日</v>
          </cell>
        </row>
        <row r="67">
          <cell r="AC67">
            <v>38659</v>
          </cell>
          <cell r="AD67">
            <v>5</v>
          </cell>
          <cell r="AE67">
            <v>38659</v>
          </cell>
          <cell r="AF67" t="str">
            <v>文化の日</v>
          </cell>
        </row>
        <row r="68">
          <cell r="AC68" t="str">
            <v>-</v>
          </cell>
          <cell r="AD68" t="e">
            <v>#VALUE!</v>
          </cell>
          <cell r="AE68" t="e">
            <v>#VALUE!</v>
          </cell>
          <cell r="AF68" t="str">
            <v>振替休日</v>
          </cell>
        </row>
        <row r="69">
          <cell r="AC69">
            <v>38679</v>
          </cell>
          <cell r="AD69">
            <v>4</v>
          </cell>
          <cell r="AE69">
            <v>38679</v>
          </cell>
          <cell r="AF69" t="str">
            <v>勤労感謝の日</v>
          </cell>
        </row>
        <row r="70">
          <cell r="AC70" t="str">
            <v>-</v>
          </cell>
          <cell r="AD70" t="e">
            <v>#VALUE!</v>
          </cell>
          <cell r="AE70" t="e">
            <v>#VALUE!</v>
          </cell>
          <cell r="AF70" t="str">
            <v>振替休日</v>
          </cell>
        </row>
        <row r="71">
          <cell r="AC71">
            <v>38709</v>
          </cell>
          <cell r="AD71">
            <v>6</v>
          </cell>
          <cell r="AE71">
            <v>38709</v>
          </cell>
          <cell r="AF71" t="str">
            <v>天皇誕生日</v>
          </cell>
        </row>
        <row r="72">
          <cell r="AC72" t="str">
            <v>-</v>
          </cell>
          <cell r="AD72" t="e">
            <v>#VALUE!</v>
          </cell>
          <cell r="AE72" t="e">
            <v>#VALUE!</v>
          </cell>
          <cell r="AF72" t="str">
            <v>振替休日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CQ102"/>
  <sheetViews>
    <sheetView tabSelected="1" view="pageBreakPreview" zoomScale="70" zoomScaleSheetLayoutView="70" workbookViewId="0" topLeftCell="A1">
      <selection activeCell="B13" sqref="B13:P13"/>
    </sheetView>
  </sheetViews>
  <sheetFormatPr defaultColWidth="8.875" defaultRowHeight="12.75"/>
  <cols>
    <col min="1" max="1" width="0.875" style="63" customWidth="1"/>
    <col min="2" max="2" width="3.125" style="62" customWidth="1"/>
    <col min="3" max="3" width="2.00390625" style="62" customWidth="1"/>
    <col min="4" max="4" width="0.74609375" style="62" customWidth="1"/>
    <col min="5" max="5" width="2.00390625" style="62" customWidth="1"/>
    <col min="6" max="6" width="3.125" style="62" customWidth="1"/>
    <col min="7" max="7" width="2.00390625" style="62" customWidth="1"/>
    <col min="8" max="8" width="0.74609375" style="62" customWidth="1"/>
    <col min="9" max="9" width="2.00390625" style="62" customWidth="1"/>
    <col min="10" max="10" width="3.125" style="62" customWidth="1"/>
    <col min="11" max="11" width="2.00390625" style="62" customWidth="1"/>
    <col min="12" max="12" width="0.74609375" style="62" customWidth="1"/>
    <col min="13" max="13" width="2.00390625" style="62" customWidth="1"/>
    <col min="14" max="14" width="3.125" style="62" customWidth="1"/>
    <col min="15" max="15" width="8.625" style="62" customWidth="1"/>
    <col min="16" max="16" width="3.625" style="62" customWidth="1"/>
    <col min="17" max="18" width="4.125" style="62" customWidth="1"/>
    <col min="19" max="21" width="5.00390625" style="62" customWidth="1"/>
    <col min="22" max="22" width="3.125" style="63" customWidth="1"/>
    <col min="23" max="24" width="5.125" style="62" customWidth="1"/>
    <col min="25" max="25" width="3.125" style="62" customWidth="1"/>
    <col min="26" max="26" width="2.00390625" style="62" customWidth="1"/>
    <col min="27" max="27" width="0.74609375" style="62" customWidth="1"/>
    <col min="28" max="28" width="2.00390625" style="62" customWidth="1"/>
    <col min="29" max="29" width="3.125" style="62" customWidth="1"/>
    <col min="30" max="30" width="2.00390625" style="62" customWidth="1"/>
    <col min="31" max="31" width="0.74609375" style="62" customWidth="1"/>
    <col min="32" max="32" width="2.00390625" style="62" customWidth="1"/>
    <col min="33" max="33" width="3.125" style="62" customWidth="1"/>
    <col min="34" max="34" width="2.00390625" style="62" customWidth="1"/>
    <col min="35" max="35" width="0.74609375" style="62" customWidth="1"/>
    <col min="36" max="36" width="2.00390625" style="62" customWidth="1"/>
    <col min="37" max="37" width="3.125" style="62" customWidth="1"/>
    <col min="38" max="38" width="3.875" style="62" customWidth="1"/>
    <col min="39" max="41" width="4.00390625" style="62" customWidth="1"/>
    <col min="42" max="43" width="5.00390625" style="62" customWidth="1"/>
    <col min="44" max="44" width="5.00390625" style="63" customWidth="1"/>
    <col min="45" max="45" width="3.125" style="63" customWidth="1"/>
    <col min="46" max="47" width="5.25390625" style="63" customWidth="1"/>
    <col min="48" max="48" width="3.125" style="62" customWidth="1"/>
    <col min="49" max="49" width="4.625" style="62" customWidth="1"/>
    <col min="50" max="61" width="3.75390625" style="63" customWidth="1"/>
    <col min="62" max="63" width="2.875" style="63" customWidth="1"/>
    <col min="64" max="70" width="4.75390625" style="63" customWidth="1"/>
    <col min="71" max="91" width="3.00390625" style="63" customWidth="1"/>
    <col min="92" max="16384" width="8.875" style="63" customWidth="1"/>
  </cols>
  <sheetData>
    <row r="1" spans="2:49" s="193" customFormat="1" ht="24" customHeight="1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94"/>
      <c r="AW1" s="194"/>
    </row>
    <row r="2" spans="2:61" s="3" customFormat="1" ht="24" customHeight="1">
      <c r="B2" s="307" t="s">
        <v>235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2:49" s="3" customFormat="1" ht="15" customHeight="1">
      <c r="B3" s="308" t="s">
        <v>149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W3" s="5"/>
    </row>
    <row r="4" spans="1:61" s="2" customFormat="1" ht="16.5" customHeight="1">
      <c r="A4" s="196"/>
      <c r="B4" s="311" t="s">
        <v>103</v>
      </c>
      <c r="C4" s="311"/>
      <c r="D4" s="311"/>
      <c r="E4" s="311"/>
      <c r="F4" s="310"/>
      <c r="G4" s="310"/>
      <c r="H4" s="310"/>
      <c r="I4" s="310"/>
      <c r="J4" s="310"/>
      <c r="K4" s="25"/>
      <c r="L4" s="25"/>
      <c r="M4" s="27"/>
      <c r="N4" s="351"/>
      <c r="O4" s="351"/>
      <c r="P4" s="351"/>
      <c r="Q4" s="37"/>
      <c r="R4" s="351"/>
      <c r="S4" s="351"/>
      <c r="T4" s="351"/>
      <c r="U4" s="351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50</v>
      </c>
      <c r="AH4" s="25"/>
      <c r="AI4" s="25"/>
      <c r="AO4" s="107"/>
      <c r="AP4" s="24"/>
      <c r="AQ4" s="311" t="s">
        <v>48</v>
      </c>
      <c r="AR4" s="311"/>
      <c r="AS4" s="311"/>
      <c r="AT4" s="311" t="s">
        <v>49</v>
      </c>
      <c r="AU4" s="311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>
      <c r="A5" s="195"/>
      <c r="B5" s="352"/>
      <c r="C5" s="352"/>
      <c r="D5" s="352"/>
      <c r="E5" s="352"/>
      <c r="F5" s="352"/>
      <c r="G5" s="25"/>
      <c r="H5" s="25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08"/>
      <c r="AP5" s="109"/>
      <c r="AQ5" s="310"/>
      <c r="AR5" s="310"/>
      <c r="AS5" s="310"/>
      <c r="AT5" s="310"/>
      <c r="AU5" s="310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49" s="2" customFormat="1" ht="17.25" customHeight="1">
      <c r="A6" s="32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34"/>
      <c r="W6" s="36"/>
      <c r="X6" s="36"/>
      <c r="Y6" s="27"/>
      <c r="Z6" s="45"/>
      <c r="AA6" s="45"/>
      <c r="AB6" s="353" t="s">
        <v>52</v>
      </c>
      <c r="AC6" s="353"/>
      <c r="AD6" s="353"/>
      <c r="AE6" s="353"/>
      <c r="AF6" s="353"/>
      <c r="AG6" s="353"/>
      <c r="AH6" s="28"/>
      <c r="AI6" s="28"/>
      <c r="AJ6" s="27"/>
      <c r="AK6" s="27"/>
      <c r="AL6" s="27"/>
      <c r="AM6" s="27"/>
      <c r="AN6" s="27"/>
      <c r="AW6" s="36"/>
    </row>
    <row r="7" spans="1:49" s="2" customFormat="1" ht="16.5" customHeight="1">
      <c r="A7" s="35"/>
      <c r="B7" s="311" t="s">
        <v>104</v>
      </c>
      <c r="C7" s="311"/>
      <c r="D7" s="311"/>
      <c r="E7" s="311"/>
      <c r="F7" s="311"/>
      <c r="G7" s="310"/>
      <c r="H7" s="310"/>
      <c r="I7" s="310"/>
      <c r="J7" s="310"/>
      <c r="K7" s="310"/>
      <c r="L7" s="310"/>
      <c r="M7" s="310"/>
      <c r="N7" s="24"/>
      <c r="O7" s="29" t="s">
        <v>122</v>
      </c>
      <c r="P7" s="310"/>
      <c r="Q7" s="310"/>
      <c r="R7" s="310"/>
      <c r="S7" s="310"/>
      <c r="T7" s="310"/>
      <c r="U7" s="310"/>
      <c r="V7" s="52"/>
      <c r="W7" s="53"/>
      <c r="X7" s="53"/>
      <c r="Y7" s="54" t="s">
        <v>56</v>
      </c>
      <c r="Z7" s="309" t="s">
        <v>221</v>
      </c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7" t="s">
        <v>57</v>
      </c>
      <c r="AW7" s="27"/>
    </row>
    <row r="8" spans="1:49" s="2" customFormat="1" ht="16.5" customHeight="1">
      <c r="A8" s="35"/>
      <c r="B8" s="74"/>
      <c r="C8" s="73"/>
      <c r="D8" s="73"/>
      <c r="E8" s="73"/>
      <c r="F8" s="73"/>
      <c r="G8" s="73"/>
      <c r="H8" s="73"/>
      <c r="I8" s="73" t="s">
        <v>51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52"/>
      <c r="W8" s="54"/>
      <c r="X8" s="54"/>
      <c r="Y8" s="58"/>
      <c r="Z8" s="51"/>
      <c r="AA8" s="51"/>
      <c r="AB8" s="58"/>
      <c r="AC8" s="58"/>
      <c r="AD8" s="51"/>
      <c r="AE8" s="51"/>
      <c r="AF8" s="58"/>
      <c r="AG8" s="58"/>
      <c r="AH8" s="51"/>
      <c r="AI8" s="51"/>
      <c r="AJ8" s="58"/>
      <c r="AK8" s="58"/>
      <c r="AL8" s="58"/>
      <c r="AM8" s="58"/>
      <c r="AN8" s="58"/>
      <c r="AO8" s="58"/>
      <c r="AW8" s="36"/>
    </row>
    <row r="9" spans="1:49" s="2" customFormat="1" ht="16.5" customHeight="1">
      <c r="A9" s="35"/>
      <c r="B9" s="327" t="s">
        <v>53</v>
      </c>
      <c r="C9" s="328"/>
      <c r="D9" s="287"/>
      <c r="E9" s="288"/>
      <c r="F9" s="288"/>
      <c r="G9" s="288"/>
      <c r="H9" s="288"/>
      <c r="I9" s="288"/>
      <c r="J9" s="289"/>
      <c r="K9" s="51"/>
      <c r="L9" s="51"/>
      <c r="M9" s="327" t="s">
        <v>54</v>
      </c>
      <c r="N9" s="328"/>
      <c r="O9" s="144"/>
      <c r="P9" s="57"/>
      <c r="Q9" s="327" t="s">
        <v>55</v>
      </c>
      <c r="R9" s="329"/>
      <c r="S9" s="330"/>
      <c r="T9" s="331"/>
      <c r="U9" s="332"/>
      <c r="V9" s="52"/>
      <c r="W9" s="53"/>
      <c r="X9" s="53"/>
      <c r="Y9" s="53"/>
      <c r="Z9" s="53"/>
      <c r="AA9" s="53"/>
      <c r="AB9" s="354" t="s">
        <v>58</v>
      </c>
      <c r="AC9" s="354"/>
      <c r="AD9" s="354"/>
      <c r="AE9" s="354"/>
      <c r="AF9" s="354"/>
      <c r="AG9" s="354"/>
      <c r="AH9" s="55"/>
      <c r="AI9" s="55"/>
      <c r="AJ9" s="53"/>
      <c r="AK9" s="53"/>
      <c r="AL9" s="53"/>
      <c r="AM9" s="53"/>
      <c r="AN9" s="53"/>
      <c r="AO9" s="58"/>
      <c r="AW9" s="27"/>
    </row>
    <row r="10" spans="1:49" s="2" customFormat="1" ht="16.5" customHeight="1">
      <c r="A10" s="76"/>
      <c r="B10" s="77"/>
      <c r="C10" s="77"/>
      <c r="D10" s="59"/>
      <c r="E10" s="59"/>
      <c r="F10" s="59"/>
      <c r="G10" s="59"/>
      <c r="H10" s="59"/>
      <c r="I10" s="59"/>
      <c r="J10" s="59"/>
      <c r="K10" s="78"/>
      <c r="L10" s="78"/>
      <c r="M10" s="77"/>
      <c r="N10" s="77"/>
      <c r="O10" s="78"/>
      <c r="P10" s="77"/>
      <c r="Q10" s="77"/>
      <c r="R10" s="77"/>
      <c r="S10" s="77"/>
      <c r="T10" s="77"/>
      <c r="U10" s="77"/>
      <c r="V10" s="79"/>
      <c r="W10" s="53"/>
      <c r="X10" s="53"/>
      <c r="Y10" s="54" t="s">
        <v>56</v>
      </c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7" t="s">
        <v>57</v>
      </c>
      <c r="AW10" s="27"/>
    </row>
    <row r="11" spans="1:49" s="1" customFormat="1" ht="11.25" customHeight="1">
      <c r="A11" s="80"/>
      <c r="B11" s="81"/>
      <c r="C11" s="81"/>
      <c r="D11" s="81"/>
      <c r="E11" s="33"/>
      <c r="F11" s="33"/>
      <c r="G11" s="81"/>
      <c r="H11" s="81"/>
      <c r="I11" s="33"/>
      <c r="J11" s="33"/>
      <c r="K11" s="81"/>
      <c r="L11" s="81"/>
      <c r="M11" s="81"/>
      <c r="N11" s="81"/>
      <c r="O11" s="81"/>
      <c r="P11" s="82"/>
      <c r="Q11" s="81"/>
      <c r="R11" s="81"/>
      <c r="S11" s="81"/>
      <c r="T11" s="81"/>
      <c r="U11" s="81"/>
      <c r="V11" s="82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2:49" s="1" customFormat="1" ht="3" customHeight="1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2:61" s="3" customFormat="1" ht="13.5" customHeight="1">
      <c r="B13" s="333" t="s">
        <v>92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61" s="10" customFormat="1" ht="15.75" customHeight="1">
      <c r="B14" s="314" t="s">
        <v>35</v>
      </c>
      <c r="C14" s="276" t="s">
        <v>151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323"/>
      <c r="S14" s="321" t="s">
        <v>2</v>
      </c>
      <c r="T14" s="272" t="s">
        <v>144</v>
      </c>
      <c r="U14" s="272" t="s">
        <v>145</v>
      </c>
      <c r="V14" s="277" t="s">
        <v>236</v>
      </c>
      <c r="W14" s="277"/>
      <c r="X14" s="278"/>
      <c r="Y14" s="349" t="s">
        <v>93</v>
      </c>
      <c r="Z14" s="276" t="s">
        <v>152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323"/>
      <c r="AP14" s="321" t="s">
        <v>2</v>
      </c>
      <c r="AQ14" s="272" t="s">
        <v>126</v>
      </c>
      <c r="AR14" s="274" t="s">
        <v>125</v>
      </c>
      <c r="AS14" s="276" t="s">
        <v>236</v>
      </c>
      <c r="AT14" s="277"/>
      <c r="AU14" s="278"/>
      <c r="AW14" s="22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2:61" s="10" customFormat="1" ht="15.75" customHeight="1">
      <c r="B15" s="315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324"/>
      <c r="S15" s="322"/>
      <c r="T15" s="273"/>
      <c r="U15" s="273"/>
      <c r="V15" s="280"/>
      <c r="W15" s="280"/>
      <c r="X15" s="281"/>
      <c r="Y15" s="350"/>
      <c r="Z15" s="279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324"/>
      <c r="AP15" s="322"/>
      <c r="AQ15" s="273"/>
      <c r="AR15" s="275"/>
      <c r="AS15" s="279"/>
      <c r="AT15" s="280"/>
      <c r="AU15" s="281"/>
      <c r="AW15" s="22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2:61" s="8" customFormat="1" ht="16.5" customHeight="1">
      <c r="B16" s="11">
        <v>1</v>
      </c>
      <c r="C16" s="325" t="s">
        <v>123</v>
      </c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120" t="s">
        <v>117</v>
      </c>
      <c r="T16" s="128">
        <v>2</v>
      </c>
      <c r="U16" s="128"/>
      <c r="V16" s="224"/>
      <c r="W16" s="225"/>
      <c r="X16" s="226"/>
      <c r="Y16" s="19">
        <v>100</v>
      </c>
      <c r="Z16" s="243" t="s">
        <v>4</v>
      </c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113" t="s">
        <v>5</v>
      </c>
      <c r="AQ16" s="128">
        <v>2</v>
      </c>
      <c r="AR16" s="130"/>
      <c r="AS16" s="224"/>
      <c r="AT16" s="225"/>
      <c r="AU16" s="226"/>
      <c r="AW16" s="22"/>
      <c r="AX16" s="95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2:61" s="8" customFormat="1" ht="16.5" customHeight="1">
      <c r="B17" s="11">
        <v>2</v>
      </c>
      <c r="C17" s="316" t="s">
        <v>162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113" t="s">
        <v>3</v>
      </c>
      <c r="T17" s="128">
        <v>2</v>
      </c>
      <c r="U17" s="128"/>
      <c r="V17" s="224"/>
      <c r="W17" s="225"/>
      <c r="X17" s="226"/>
      <c r="Y17" s="19">
        <v>101</v>
      </c>
      <c r="Z17" s="243" t="s">
        <v>6</v>
      </c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113" t="s">
        <v>5</v>
      </c>
      <c r="AQ17" s="128">
        <v>2</v>
      </c>
      <c r="AR17" s="130"/>
      <c r="AS17" s="224"/>
      <c r="AT17" s="225"/>
      <c r="AU17" s="226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2:61" s="8" customFormat="1" ht="16.5" customHeight="1">
      <c r="B18" s="11">
        <v>3</v>
      </c>
      <c r="C18" s="243" t="s">
        <v>187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113" t="s">
        <v>3</v>
      </c>
      <c r="T18" s="128">
        <v>2</v>
      </c>
      <c r="U18" s="128"/>
      <c r="V18" s="224"/>
      <c r="W18" s="225"/>
      <c r="X18" s="226"/>
      <c r="Y18" s="19">
        <v>102</v>
      </c>
      <c r="Z18" s="243" t="s">
        <v>171</v>
      </c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113" t="s">
        <v>5</v>
      </c>
      <c r="AQ18" s="128">
        <v>2</v>
      </c>
      <c r="AR18" s="130"/>
      <c r="AS18" s="224"/>
      <c r="AT18" s="225"/>
      <c r="AU18" s="226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6.5" customHeight="1">
      <c r="B19" s="11">
        <v>4</v>
      </c>
      <c r="C19" s="316" t="s">
        <v>163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113" t="s">
        <v>3</v>
      </c>
      <c r="T19" s="128">
        <v>2</v>
      </c>
      <c r="U19" s="128"/>
      <c r="V19" s="224"/>
      <c r="W19" s="225"/>
      <c r="X19" s="226"/>
      <c r="Y19" s="19">
        <v>103</v>
      </c>
      <c r="Z19" s="243" t="s">
        <v>222</v>
      </c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113" t="s">
        <v>5</v>
      </c>
      <c r="AQ19" s="128">
        <v>2</v>
      </c>
      <c r="AR19" s="130"/>
      <c r="AS19" s="224"/>
      <c r="AT19" s="225"/>
      <c r="AU19" s="226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6.5" customHeight="1">
      <c r="B20" s="11">
        <v>5</v>
      </c>
      <c r="C20" s="316" t="s">
        <v>164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113" t="s">
        <v>7</v>
      </c>
      <c r="T20" s="128">
        <v>2</v>
      </c>
      <c r="U20" s="128"/>
      <c r="V20" s="224"/>
      <c r="W20" s="225"/>
      <c r="X20" s="226"/>
      <c r="Y20" s="19">
        <v>104</v>
      </c>
      <c r="Z20" s="243" t="s">
        <v>172</v>
      </c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113" t="s">
        <v>5</v>
      </c>
      <c r="AQ20" s="128">
        <v>2</v>
      </c>
      <c r="AR20" s="130"/>
      <c r="AS20" s="224"/>
      <c r="AT20" s="225"/>
      <c r="AU20" s="226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6.5" customHeight="1">
      <c r="B21" s="11">
        <v>6</v>
      </c>
      <c r="C21" s="316" t="s">
        <v>134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113" t="s">
        <v>7</v>
      </c>
      <c r="T21" s="128">
        <v>2</v>
      </c>
      <c r="U21" s="128"/>
      <c r="V21" s="224"/>
      <c r="W21" s="225"/>
      <c r="X21" s="226"/>
      <c r="Y21" s="83">
        <v>105</v>
      </c>
      <c r="Z21" s="336" t="s">
        <v>223</v>
      </c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122" t="s">
        <v>5</v>
      </c>
      <c r="AQ21" s="128">
        <v>6</v>
      </c>
      <c r="AR21" s="130"/>
      <c r="AS21" s="224"/>
      <c r="AT21" s="225"/>
      <c r="AU21" s="226"/>
      <c r="AW21" s="22"/>
      <c r="AX21" s="334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6.5" customHeight="1">
      <c r="B22" s="11">
        <v>7</v>
      </c>
      <c r="C22" s="316" t="s">
        <v>9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113" t="s">
        <v>3</v>
      </c>
      <c r="T22" s="128">
        <v>2</v>
      </c>
      <c r="U22" s="128"/>
      <c r="V22" s="224"/>
      <c r="W22" s="225"/>
      <c r="X22" s="226"/>
      <c r="Y22" s="19">
        <v>106</v>
      </c>
      <c r="Z22" s="243" t="s">
        <v>173</v>
      </c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113" t="s">
        <v>5</v>
      </c>
      <c r="AQ22" s="128">
        <v>2</v>
      </c>
      <c r="AR22" s="130"/>
      <c r="AS22" s="224"/>
      <c r="AT22" s="225"/>
      <c r="AU22" s="226"/>
      <c r="AW22" s="22"/>
      <c r="AX22" s="334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6.5" customHeight="1">
      <c r="B23" s="11">
        <v>8</v>
      </c>
      <c r="C23" s="316" t="s">
        <v>12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8"/>
      <c r="S23" s="113" t="s">
        <v>3</v>
      </c>
      <c r="T23" s="128">
        <v>2</v>
      </c>
      <c r="U23" s="128"/>
      <c r="V23" s="224"/>
      <c r="W23" s="225"/>
      <c r="X23" s="226"/>
      <c r="Y23" s="19">
        <v>107</v>
      </c>
      <c r="Z23" s="243" t="s">
        <v>174</v>
      </c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113" t="s">
        <v>5</v>
      </c>
      <c r="AQ23" s="128">
        <v>2</v>
      </c>
      <c r="AR23" s="130"/>
      <c r="AS23" s="224"/>
      <c r="AT23" s="225"/>
      <c r="AU23" s="226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6.5" customHeight="1">
      <c r="B24" s="11">
        <v>9</v>
      </c>
      <c r="C24" s="316" t="s">
        <v>14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113" t="s">
        <v>7</v>
      </c>
      <c r="T24" s="128">
        <v>2</v>
      </c>
      <c r="U24" s="128"/>
      <c r="V24" s="224"/>
      <c r="W24" s="225"/>
      <c r="X24" s="226"/>
      <c r="Y24" s="19">
        <v>108</v>
      </c>
      <c r="Z24" s="243" t="s">
        <v>175</v>
      </c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113" t="s">
        <v>5</v>
      </c>
      <c r="AQ24" s="128">
        <v>2</v>
      </c>
      <c r="AR24" s="130"/>
      <c r="AS24" s="224"/>
      <c r="AT24" s="225"/>
      <c r="AU24" s="226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6.5" customHeight="1">
      <c r="B25" s="11">
        <v>10</v>
      </c>
      <c r="C25" s="359" t="s">
        <v>43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113" t="s">
        <v>3</v>
      </c>
      <c r="T25" s="128">
        <v>2</v>
      </c>
      <c r="U25" s="128"/>
      <c r="V25" s="224"/>
      <c r="W25" s="225"/>
      <c r="X25" s="226"/>
      <c r="Y25" s="19">
        <v>109</v>
      </c>
      <c r="Z25" s="243" t="s">
        <v>176</v>
      </c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113" t="s">
        <v>5</v>
      </c>
      <c r="AQ25" s="128">
        <v>2</v>
      </c>
      <c r="AR25" s="130"/>
      <c r="AS25" s="224"/>
      <c r="AT25" s="225"/>
      <c r="AU25" s="226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6.5" customHeight="1">
      <c r="B26" s="11">
        <v>11</v>
      </c>
      <c r="C26" s="316" t="s">
        <v>165</v>
      </c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8"/>
      <c r="S26" s="113" t="s">
        <v>11</v>
      </c>
      <c r="T26" s="128">
        <v>2</v>
      </c>
      <c r="U26" s="128"/>
      <c r="V26" s="224"/>
      <c r="W26" s="225"/>
      <c r="X26" s="226"/>
      <c r="Y26" s="19">
        <v>110</v>
      </c>
      <c r="Z26" s="243" t="s">
        <v>177</v>
      </c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113" t="s">
        <v>5</v>
      </c>
      <c r="AQ26" s="128">
        <v>2</v>
      </c>
      <c r="AR26" s="130"/>
      <c r="AS26" s="224"/>
      <c r="AT26" s="225"/>
      <c r="AU26" s="226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6.5" customHeight="1">
      <c r="B27" s="11">
        <v>12</v>
      </c>
      <c r="C27" s="316" t="s">
        <v>166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8"/>
      <c r="S27" s="113" t="s">
        <v>3</v>
      </c>
      <c r="T27" s="128">
        <v>2</v>
      </c>
      <c r="U27" s="128"/>
      <c r="V27" s="224"/>
      <c r="W27" s="225"/>
      <c r="X27" s="226"/>
      <c r="Y27" s="19">
        <v>111</v>
      </c>
      <c r="Z27" s="243" t="s">
        <v>178</v>
      </c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113" t="s">
        <v>5</v>
      </c>
      <c r="AQ27" s="128">
        <v>2</v>
      </c>
      <c r="AR27" s="130"/>
      <c r="AS27" s="224"/>
      <c r="AT27" s="225"/>
      <c r="AU27" s="226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6.5" customHeight="1">
      <c r="B28" s="11">
        <v>13</v>
      </c>
      <c r="C28" s="316" t="s">
        <v>17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8"/>
      <c r="S28" s="113" t="s">
        <v>3</v>
      </c>
      <c r="T28" s="128">
        <v>1</v>
      </c>
      <c r="U28" s="128"/>
      <c r="V28" s="224"/>
      <c r="W28" s="225"/>
      <c r="X28" s="226"/>
      <c r="Y28" s="19">
        <v>112</v>
      </c>
      <c r="Z28" s="243" t="s">
        <v>179</v>
      </c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113" t="s">
        <v>5</v>
      </c>
      <c r="AQ28" s="128">
        <v>2</v>
      </c>
      <c r="AR28" s="130"/>
      <c r="AS28" s="224"/>
      <c r="AT28" s="225"/>
      <c r="AU28" s="226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6.5" customHeight="1">
      <c r="B29" s="11">
        <v>14</v>
      </c>
      <c r="C29" s="316" t="s">
        <v>18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8"/>
      <c r="S29" s="113" t="s">
        <v>3</v>
      </c>
      <c r="T29" s="128">
        <v>1</v>
      </c>
      <c r="U29" s="128"/>
      <c r="V29" s="224"/>
      <c r="W29" s="225"/>
      <c r="X29" s="226"/>
      <c r="Y29" s="19">
        <v>113</v>
      </c>
      <c r="Z29" s="243" t="s">
        <v>16</v>
      </c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113" t="s">
        <v>5</v>
      </c>
      <c r="AQ29" s="128">
        <v>2</v>
      </c>
      <c r="AR29" s="130"/>
      <c r="AS29" s="224"/>
      <c r="AT29" s="225"/>
      <c r="AU29" s="226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6.5" customHeight="1">
      <c r="B30" s="11">
        <v>15</v>
      </c>
      <c r="C30" s="316" t="s">
        <v>19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8"/>
      <c r="S30" s="113" t="s">
        <v>3</v>
      </c>
      <c r="T30" s="128">
        <v>1</v>
      </c>
      <c r="U30" s="128"/>
      <c r="V30" s="224"/>
      <c r="W30" s="225"/>
      <c r="X30" s="226"/>
      <c r="Y30" s="19">
        <v>114</v>
      </c>
      <c r="Z30" s="243" t="s">
        <v>180</v>
      </c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113" t="s">
        <v>5</v>
      </c>
      <c r="AQ30" s="128">
        <v>2</v>
      </c>
      <c r="AR30" s="130"/>
      <c r="AS30" s="224"/>
      <c r="AT30" s="225"/>
      <c r="AU30" s="226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6.5" customHeight="1">
      <c r="B31" s="11">
        <v>16</v>
      </c>
      <c r="C31" s="316" t="s">
        <v>20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  <c r="S31" s="113" t="s">
        <v>7</v>
      </c>
      <c r="T31" s="128">
        <v>1</v>
      </c>
      <c r="U31" s="128"/>
      <c r="V31" s="224"/>
      <c r="W31" s="225"/>
      <c r="X31" s="226"/>
      <c r="Y31" s="19">
        <v>115</v>
      </c>
      <c r="Z31" s="243" t="s">
        <v>181</v>
      </c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113" t="s">
        <v>5</v>
      </c>
      <c r="AQ31" s="128">
        <v>2</v>
      </c>
      <c r="AR31" s="130"/>
      <c r="AS31" s="224"/>
      <c r="AT31" s="225"/>
      <c r="AU31" s="226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6.5" customHeight="1">
      <c r="B32" s="11">
        <v>17</v>
      </c>
      <c r="C32" s="316" t="s">
        <v>115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8"/>
      <c r="S32" s="113" t="s">
        <v>11</v>
      </c>
      <c r="T32" s="128">
        <v>1</v>
      </c>
      <c r="U32" s="128"/>
      <c r="V32" s="224"/>
      <c r="W32" s="225"/>
      <c r="X32" s="226"/>
      <c r="Y32" s="19">
        <v>116</v>
      </c>
      <c r="Z32" s="243" t="s">
        <v>182</v>
      </c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113" t="s">
        <v>5</v>
      </c>
      <c r="AQ32" s="128">
        <v>2</v>
      </c>
      <c r="AR32" s="130"/>
      <c r="AS32" s="224"/>
      <c r="AT32" s="225"/>
      <c r="AU32" s="226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6.5" customHeight="1">
      <c r="B33" s="11">
        <v>18</v>
      </c>
      <c r="C33" s="319" t="s">
        <v>188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113" t="s">
        <v>3</v>
      </c>
      <c r="T33" s="128">
        <v>1</v>
      </c>
      <c r="U33" s="128"/>
      <c r="V33" s="224"/>
      <c r="W33" s="225"/>
      <c r="X33" s="226"/>
      <c r="Y33" s="19">
        <v>117</v>
      </c>
      <c r="Z33" s="243" t="s">
        <v>183</v>
      </c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113" t="s">
        <v>5</v>
      </c>
      <c r="AQ33" s="128">
        <v>2</v>
      </c>
      <c r="AR33" s="130"/>
      <c r="AS33" s="224"/>
      <c r="AT33" s="225"/>
      <c r="AU33" s="226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6.5" customHeight="1">
      <c r="B34" s="11">
        <v>19</v>
      </c>
      <c r="C34" s="316" t="s">
        <v>22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113" t="s">
        <v>3</v>
      </c>
      <c r="T34" s="128">
        <v>1</v>
      </c>
      <c r="U34" s="128"/>
      <c r="V34" s="224"/>
      <c r="W34" s="225"/>
      <c r="X34" s="226"/>
      <c r="Y34" s="19">
        <v>118</v>
      </c>
      <c r="Z34" s="243" t="s">
        <v>184</v>
      </c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113" t="s">
        <v>5</v>
      </c>
      <c r="AQ34" s="128">
        <v>2</v>
      </c>
      <c r="AR34" s="130"/>
      <c r="AS34" s="224"/>
      <c r="AT34" s="225"/>
      <c r="AU34" s="226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6.5" customHeight="1">
      <c r="B35" s="11">
        <v>20</v>
      </c>
      <c r="C35" s="316" t="s">
        <v>23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113" t="s">
        <v>3</v>
      </c>
      <c r="T35" s="128">
        <v>1</v>
      </c>
      <c r="U35" s="128"/>
      <c r="V35" s="224"/>
      <c r="W35" s="225"/>
      <c r="X35" s="226"/>
      <c r="Y35" s="19">
        <v>119</v>
      </c>
      <c r="Z35" s="355" t="s">
        <v>141</v>
      </c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120" t="s">
        <v>15</v>
      </c>
      <c r="AQ35" s="128">
        <v>2</v>
      </c>
      <c r="AR35" s="130"/>
      <c r="AS35" s="224"/>
      <c r="AT35" s="225"/>
      <c r="AU35" s="226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6.5" customHeight="1">
      <c r="B36" s="11">
        <v>21</v>
      </c>
      <c r="C36" s="316" t="s">
        <v>24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113" t="s">
        <v>3</v>
      </c>
      <c r="T36" s="128">
        <v>1</v>
      </c>
      <c r="U36" s="128"/>
      <c r="V36" s="224"/>
      <c r="W36" s="225"/>
      <c r="X36" s="226"/>
      <c r="Y36" s="19">
        <v>120</v>
      </c>
      <c r="Z36" s="243" t="s">
        <v>185</v>
      </c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113" t="s">
        <v>5</v>
      </c>
      <c r="AQ36" s="128">
        <v>2</v>
      </c>
      <c r="AR36" s="130"/>
      <c r="AS36" s="224"/>
      <c r="AT36" s="225"/>
      <c r="AU36" s="226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6.5" customHeight="1">
      <c r="B37" s="11">
        <v>22</v>
      </c>
      <c r="C37" s="316" t="s">
        <v>167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113" t="s">
        <v>13</v>
      </c>
      <c r="T37" s="128">
        <v>2</v>
      </c>
      <c r="U37" s="128"/>
      <c r="V37" s="224"/>
      <c r="W37" s="225"/>
      <c r="X37" s="226"/>
      <c r="Y37" s="19">
        <v>121</v>
      </c>
      <c r="Z37" s="243" t="s">
        <v>186</v>
      </c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113" t="s">
        <v>5</v>
      </c>
      <c r="AQ37" s="128">
        <v>2</v>
      </c>
      <c r="AR37" s="130"/>
      <c r="AS37" s="224"/>
      <c r="AT37" s="225"/>
      <c r="AU37" s="226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6.5" customHeight="1" thickBot="1">
      <c r="B38" s="11">
        <v>23</v>
      </c>
      <c r="C38" s="316" t="s">
        <v>168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113" t="s">
        <v>3</v>
      </c>
      <c r="T38" s="128">
        <v>2</v>
      </c>
      <c r="U38" s="128"/>
      <c r="V38" s="224"/>
      <c r="W38" s="225"/>
      <c r="X38" s="226"/>
      <c r="Y38" s="101">
        <v>122</v>
      </c>
      <c r="Z38" s="357" t="s">
        <v>101</v>
      </c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126" t="s">
        <v>5</v>
      </c>
      <c r="AQ38" s="131">
        <v>2</v>
      </c>
      <c r="AR38" s="132"/>
      <c r="AS38" s="263"/>
      <c r="AT38" s="264"/>
      <c r="AU38" s="265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6.5" customHeight="1">
      <c r="B39" s="11">
        <v>24</v>
      </c>
      <c r="C39" s="316" t="s">
        <v>25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113" t="s">
        <v>8</v>
      </c>
      <c r="T39" s="128">
        <v>2</v>
      </c>
      <c r="U39" s="128"/>
      <c r="V39" s="224"/>
      <c r="W39" s="225"/>
      <c r="X39" s="226"/>
      <c r="Y39" s="138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5"/>
      <c r="AP39" s="139"/>
      <c r="AQ39" s="133"/>
      <c r="AR39" s="134"/>
      <c r="AS39" s="260"/>
      <c r="AT39" s="261"/>
      <c r="AU39" s="26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6.5" customHeight="1">
      <c r="B40" s="11">
        <v>25</v>
      </c>
      <c r="C40" s="316" t="s">
        <v>169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121" t="s">
        <v>8</v>
      </c>
      <c r="T40" s="128">
        <v>2</v>
      </c>
      <c r="U40" s="128"/>
      <c r="V40" s="224"/>
      <c r="W40" s="225"/>
      <c r="X40" s="226"/>
      <c r="Y40" s="140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7"/>
      <c r="AP40" s="141"/>
      <c r="AQ40" s="135"/>
      <c r="AR40" s="136"/>
      <c r="AS40" s="224"/>
      <c r="AT40" s="225"/>
      <c r="AU40" s="226"/>
      <c r="AW40" s="22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2:61" s="8" customFormat="1" ht="16.5" customHeight="1">
      <c r="B41" s="11">
        <v>26</v>
      </c>
      <c r="C41" s="316" t="s">
        <v>26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113" t="s">
        <v>3</v>
      </c>
      <c r="T41" s="128">
        <v>2</v>
      </c>
      <c r="U41" s="128"/>
      <c r="V41" s="224"/>
      <c r="W41" s="225"/>
      <c r="X41" s="226"/>
      <c r="Y41" s="142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9"/>
      <c r="AP41" s="143"/>
      <c r="AQ41" s="129"/>
      <c r="AR41" s="137"/>
      <c r="AS41" s="224"/>
      <c r="AT41" s="225"/>
      <c r="AU41" s="226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0" s="8" customFormat="1" ht="16.5" customHeight="1">
      <c r="B42" s="11">
        <v>27</v>
      </c>
      <c r="C42" s="316" t="s">
        <v>27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113" t="s">
        <v>3</v>
      </c>
      <c r="T42" s="128">
        <v>2</v>
      </c>
      <c r="U42" s="128"/>
      <c r="V42" s="224"/>
      <c r="W42" s="225"/>
      <c r="X42" s="226"/>
      <c r="Y42" s="245">
        <f>SUM(AQ16:AQ41)</f>
        <v>50</v>
      </c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312" t="s">
        <v>139</v>
      </c>
      <c r="AQ42" s="313"/>
      <c r="AR42" s="313"/>
      <c r="AS42" s="313">
        <f>SUM(AR16:AR41)</f>
        <v>0</v>
      </c>
      <c r="AT42" s="313"/>
      <c r="AU42" s="106" t="s">
        <v>140</v>
      </c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2:61" s="145" customFormat="1" ht="16.5" customHeight="1">
      <c r="B43" s="146">
        <v>28</v>
      </c>
      <c r="C43" s="319" t="s">
        <v>170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147" t="s">
        <v>8</v>
      </c>
      <c r="T43" s="188">
        <v>4</v>
      </c>
      <c r="U43" s="128"/>
      <c r="V43" s="224"/>
      <c r="W43" s="225"/>
      <c r="X43" s="226"/>
      <c r="Y43" s="148"/>
      <c r="AT43" s="148"/>
      <c r="AU43" s="148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</row>
    <row r="44" spans="2:60" s="145" customFormat="1" ht="16.5" customHeight="1">
      <c r="B44" s="150">
        <v>29</v>
      </c>
      <c r="C44" s="319" t="s">
        <v>190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151" t="s">
        <v>13</v>
      </c>
      <c r="T44" s="188">
        <v>2</v>
      </c>
      <c r="U44" s="128"/>
      <c r="V44" s="224"/>
      <c r="W44" s="225"/>
      <c r="X44" s="226"/>
      <c r="Y44" s="148"/>
      <c r="Z44" s="247" t="s">
        <v>91</v>
      </c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T44" s="148"/>
      <c r="AU44" s="148"/>
      <c r="AW44" s="335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2:61" s="145" customFormat="1" ht="16.5" customHeight="1">
      <c r="B45" s="146">
        <v>30</v>
      </c>
      <c r="C45" s="319" t="s">
        <v>28</v>
      </c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151" t="s">
        <v>3</v>
      </c>
      <c r="T45" s="188">
        <v>1</v>
      </c>
      <c r="U45" s="128"/>
      <c r="V45" s="224"/>
      <c r="W45" s="225"/>
      <c r="X45" s="226"/>
      <c r="Y45" s="148"/>
      <c r="Z45" s="372" t="s">
        <v>36</v>
      </c>
      <c r="AA45" s="249"/>
      <c r="AB45" s="249"/>
      <c r="AC45" s="250"/>
      <c r="AD45" s="248" t="s">
        <v>36</v>
      </c>
      <c r="AE45" s="249"/>
      <c r="AF45" s="249"/>
      <c r="AG45" s="250"/>
      <c r="AH45" s="248" t="s">
        <v>36</v>
      </c>
      <c r="AI45" s="249"/>
      <c r="AJ45" s="249"/>
      <c r="AK45" s="250"/>
      <c r="AL45" s="254" t="s">
        <v>191</v>
      </c>
      <c r="AM45" s="255"/>
      <c r="AN45" s="255"/>
      <c r="AO45" s="255"/>
      <c r="AP45" s="255"/>
      <c r="AQ45" s="255"/>
      <c r="AR45" s="255"/>
      <c r="AS45" s="256"/>
      <c r="AT45" s="148"/>
      <c r="AU45" s="148"/>
      <c r="AW45" s="335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</row>
    <row r="46" spans="2:61" s="145" customFormat="1" ht="16.5" customHeight="1">
      <c r="B46" s="146">
        <v>31</v>
      </c>
      <c r="C46" s="319" t="s">
        <v>192</v>
      </c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151" t="s">
        <v>3</v>
      </c>
      <c r="T46" s="188">
        <v>2</v>
      </c>
      <c r="U46" s="128"/>
      <c r="V46" s="224"/>
      <c r="W46" s="225"/>
      <c r="X46" s="226"/>
      <c r="Y46" s="148"/>
      <c r="Z46" s="373"/>
      <c r="AA46" s="252"/>
      <c r="AB46" s="252"/>
      <c r="AC46" s="253"/>
      <c r="AD46" s="251"/>
      <c r="AE46" s="252"/>
      <c r="AF46" s="252"/>
      <c r="AG46" s="253"/>
      <c r="AH46" s="251"/>
      <c r="AI46" s="252"/>
      <c r="AJ46" s="252"/>
      <c r="AK46" s="253"/>
      <c r="AL46" s="257"/>
      <c r="AM46" s="258"/>
      <c r="AN46" s="258"/>
      <c r="AO46" s="258"/>
      <c r="AP46" s="258"/>
      <c r="AQ46" s="258"/>
      <c r="AR46" s="258"/>
      <c r="AS46" s="259"/>
      <c r="AT46" s="148"/>
      <c r="AU46" s="148"/>
      <c r="AW46" s="149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</row>
    <row r="47" spans="2:61" s="145" customFormat="1" ht="16.5" customHeight="1">
      <c r="B47" s="150">
        <v>32</v>
      </c>
      <c r="C47" s="319" t="s">
        <v>29</v>
      </c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151" t="s">
        <v>3</v>
      </c>
      <c r="T47" s="188">
        <v>1</v>
      </c>
      <c r="U47" s="128"/>
      <c r="V47" s="224"/>
      <c r="W47" s="225"/>
      <c r="X47" s="226"/>
      <c r="Y47" s="148"/>
      <c r="Z47" s="338"/>
      <c r="AA47" s="211"/>
      <c r="AB47" s="211"/>
      <c r="AC47" s="339"/>
      <c r="AD47" s="199"/>
      <c r="AE47" s="200"/>
      <c r="AF47" s="200"/>
      <c r="AG47" s="200"/>
      <c r="AH47" s="202"/>
      <c r="AI47" s="203"/>
      <c r="AJ47" s="203"/>
      <c r="AK47" s="204"/>
      <c r="AL47" s="197" t="s">
        <v>45</v>
      </c>
      <c r="AM47" s="197"/>
      <c r="AN47" s="197"/>
      <c r="AO47" s="197"/>
      <c r="AP47" s="197"/>
      <c r="AQ47" s="197"/>
      <c r="AR47" s="197"/>
      <c r="AS47" s="198"/>
      <c r="AT47" s="148"/>
      <c r="AU47" s="148"/>
      <c r="AW47" s="149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</row>
    <row r="48" spans="2:61" s="145" customFormat="1" ht="16.5" customHeight="1">
      <c r="B48" s="146">
        <v>33</v>
      </c>
      <c r="C48" s="319" t="s">
        <v>116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151" t="s">
        <v>136</v>
      </c>
      <c r="T48" s="188">
        <v>1</v>
      </c>
      <c r="U48" s="128"/>
      <c r="V48" s="224"/>
      <c r="W48" s="225"/>
      <c r="X48" s="226"/>
      <c r="Y48" s="148"/>
      <c r="Z48" s="338"/>
      <c r="AA48" s="209"/>
      <c r="AB48" s="209"/>
      <c r="AC48" s="210"/>
      <c r="AD48" s="199"/>
      <c r="AE48" s="200"/>
      <c r="AF48" s="200"/>
      <c r="AG48" s="200"/>
      <c r="AH48" s="199"/>
      <c r="AI48" s="200"/>
      <c r="AJ48" s="200"/>
      <c r="AK48" s="201"/>
      <c r="AL48" s="197" t="s">
        <v>46</v>
      </c>
      <c r="AM48" s="197"/>
      <c r="AN48" s="197"/>
      <c r="AO48" s="197"/>
      <c r="AP48" s="197"/>
      <c r="AQ48" s="197"/>
      <c r="AR48" s="197"/>
      <c r="AS48" s="198"/>
      <c r="AT48" s="154"/>
      <c r="AU48" s="154"/>
      <c r="AW48" s="335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</row>
    <row r="49" spans="2:61" s="145" customFormat="1" ht="16.5" customHeight="1">
      <c r="B49" s="146">
        <v>34</v>
      </c>
      <c r="C49" s="319" t="s">
        <v>193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151" t="s">
        <v>194</v>
      </c>
      <c r="T49" s="188">
        <v>2</v>
      </c>
      <c r="U49" s="128"/>
      <c r="V49" s="224"/>
      <c r="W49" s="225"/>
      <c r="X49" s="226"/>
      <c r="Y49" s="148"/>
      <c r="Z49" s="338"/>
      <c r="AA49" s="209"/>
      <c r="AB49" s="209"/>
      <c r="AC49" s="210"/>
      <c r="AD49" s="208"/>
      <c r="AE49" s="209"/>
      <c r="AF49" s="209"/>
      <c r="AG49" s="209"/>
      <c r="AH49" s="208"/>
      <c r="AI49" s="209"/>
      <c r="AJ49" s="209"/>
      <c r="AK49" s="210"/>
      <c r="AL49" s="197" t="s">
        <v>118</v>
      </c>
      <c r="AM49" s="197"/>
      <c r="AN49" s="197"/>
      <c r="AO49" s="197"/>
      <c r="AP49" s="197"/>
      <c r="AQ49" s="197"/>
      <c r="AR49" s="197"/>
      <c r="AS49" s="198"/>
      <c r="AT49" s="154"/>
      <c r="AU49" s="154"/>
      <c r="AW49" s="335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</row>
    <row r="50" spans="2:53" s="145" customFormat="1" ht="16.5" customHeight="1">
      <c r="B50" s="146">
        <v>35</v>
      </c>
      <c r="C50" s="319" t="s">
        <v>30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151" t="s">
        <v>10</v>
      </c>
      <c r="T50" s="188">
        <v>2</v>
      </c>
      <c r="U50" s="128"/>
      <c r="V50" s="224"/>
      <c r="W50" s="225"/>
      <c r="X50" s="226"/>
      <c r="Y50" s="148"/>
      <c r="Z50" s="338"/>
      <c r="AA50" s="209"/>
      <c r="AB50" s="209"/>
      <c r="AC50" s="210"/>
      <c r="AD50" s="199"/>
      <c r="AE50" s="200"/>
      <c r="AF50" s="200"/>
      <c r="AG50" s="200"/>
      <c r="AH50" s="199"/>
      <c r="AI50" s="200"/>
      <c r="AJ50" s="200"/>
      <c r="AK50" s="201"/>
      <c r="AL50" s="197" t="s">
        <v>224</v>
      </c>
      <c r="AM50" s="197"/>
      <c r="AN50" s="197"/>
      <c r="AO50" s="197"/>
      <c r="AP50" s="197"/>
      <c r="AQ50" s="197"/>
      <c r="AR50" s="197"/>
      <c r="AS50" s="198"/>
      <c r="AW50" s="335"/>
      <c r="AX50" s="153"/>
      <c r="AY50" s="153"/>
      <c r="AZ50" s="153"/>
      <c r="BA50" s="153"/>
    </row>
    <row r="51" spans="2:53" s="145" customFormat="1" ht="16.5" customHeight="1">
      <c r="B51" s="146">
        <v>36</v>
      </c>
      <c r="C51" s="319" t="s">
        <v>195</v>
      </c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147" t="s">
        <v>10</v>
      </c>
      <c r="T51" s="188">
        <v>2</v>
      </c>
      <c r="U51" s="128"/>
      <c r="V51" s="224"/>
      <c r="W51" s="225"/>
      <c r="X51" s="226"/>
      <c r="Y51" s="148"/>
      <c r="Z51" s="338"/>
      <c r="AA51" s="209"/>
      <c r="AB51" s="209"/>
      <c r="AC51" s="210"/>
      <c r="AD51" s="199"/>
      <c r="AE51" s="200"/>
      <c r="AF51" s="200"/>
      <c r="AG51" s="200"/>
      <c r="AH51" s="199"/>
      <c r="AI51" s="200"/>
      <c r="AJ51" s="200"/>
      <c r="AK51" s="201"/>
      <c r="AL51" s="197" t="s">
        <v>153</v>
      </c>
      <c r="AM51" s="197"/>
      <c r="AN51" s="197"/>
      <c r="AO51" s="197"/>
      <c r="AP51" s="197"/>
      <c r="AQ51" s="197"/>
      <c r="AR51" s="197"/>
      <c r="AS51" s="198"/>
      <c r="AT51" s="155"/>
      <c r="AU51" s="156"/>
      <c r="AW51" s="149"/>
      <c r="AX51" s="153"/>
      <c r="AY51" s="153"/>
      <c r="AZ51" s="153"/>
      <c r="BA51" s="153"/>
    </row>
    <row r="52" spans="2:53" s="145" customFormat="1" ht="16.5" customHeight="1">
      <c r="B52" s="146">
        <v>37</v>
      </c>
      <c r="C52" s="319" t="s">
        <v>31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151" t="s">
        <v>11</v>
      </c>
      <c r="T52" s="188">
        <v>2</v>
      </c>
      <c r="U52" s="128"/>
      <c r="V52" s="224"/>
      <c r="W52" s="225"/>
      <c r="X52" s="226"/>
      <c r="Y52" s="148"/>
      <c r="Z52" s="338"/>
      <c r="AA52" s="209"/>
      <c r="AB52" s="209"/>
      <c r="AC52" s="210"/>
      <c r="AD52" s="199"/>
      <c r="AE52" s="200"/>
      <c r="AF52" s="200"/>
      <c r="AG52" s="200"/>
      <c r="AH52" s="199"/>
      <c r="AI52" s="200"/>
      <c r="AJ52" s="200"/>
      <c r="AK52" s="201"/>
      <c r="AL52" s="197" t="s">
        <v>47</v>
      </c>
      <c r="AM52" s="197"/>
      <c r="AN52" s="197"/>
      <c r="AO52" s="197"/>
      <c r="AP52" s="197"/>
      <c r="AQ52" s="197"/>
      <c r="AR52" s="197"/>
      <c r="AS52" s="198"/>
      <c r="AT52" s="156"/>
      <c r="AU52" s="156"/>
      <c r="AW52" s="149"/>
      <c r="AX52" s="153"/>
      <c r="AY52" s="153"/>
      <c r="AZ52" s="153"/>
      <c r="BA52" s="153"/>
    </row>
    <row r="53" spans="2:53" s="145" customFormat="1" ht="16.5" customHeight="1">
      <c r="B53" s="146">
        <v>38</v>
      </c>
      <c r="C53" s="319" t="s">
        <v>32</v>
      </c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151" t="s">
        <v>5</v>
      </c>
      <c r="T53" s="188">
        <v>2</v>
      </c>
      <c r="U53" s="128"/>
      <c r="V53" s="224"/>
      <c r="W53" s="225"/>
      <c r="X53" s="226"/>
      <c r="Y53" s="148"/>
      <c r="Z53" s="338"/>
      <c r="AA53" s="209"/>
      <c r="AB53" s="209"/>
      <c r="AC53" s="210"/>
      <c r="AD53" s="208"/>
      <c r="AE53" s="211"/>
      <c r="AF53" s="211"/>
      <c r="AG53" s="211"/>
      <c r="AH53" s="368"/>
      <c r="AI53" s="369"/>
      <c r="AJ53" s="369"/>
      <c r="AK53" s="370"/>
      <c r="AL53" s="197" t="s">
        <v>189</v>
      </c>
      <c r="AM53" s="197"/>
      <c r="AN53" s="197"/>
      <c r="AO53" s="197"/>
      <c r="AP53" s="197"/>
      <c r="AQ53" s="197"/>
      <c r="AR53" s="197"/>
      <c r="AS53" s="198"/>
      <c r="AT53" s="152"/>
      <c r="AU53" s="152"/>
      <c r="AV53" s="154"/>
      <c r="AW53" s="149"/>
      <c r="AX53" s="149"/>
      <c r="AY53" s="149"/>
      <c r="AZ53" s="149"/>
      <c r="BA53" s="149"/>
    </row>
    <row r="54" spans="2:53" s="145" customFormat="1" ht="16.5" customHeight="1">
      <c r="B54" s="146">
        <v>39</v>
      </c>
      <c r="C54" s="319" t="s">
        <v>33</v>
      </c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151" t="s">
        <v>7</v>
      </c>
      <c r="T54" s="188">
        <v>2</v>
      </c>
      <c r="U54" s="128"/>
      <c r="V54" s="224"/>
      <c r="W54" s="225"/>
      <c r="X54" s="226"/>
      <c r="Y54" s="148"/>
      <c r="Z54" s="365"/>
      <c r="AA54" s="366"/>
      <c r="AB54" s="366"/>
      <c r="AC54" s="366"/>
      <c r="AD54" s="365"/>
      <c r="AE54" s="366"/>
      <c r="AF54" s="366"/>
      <c r="AG54" s="366"/>
      <c r="AH54" s="249"/>
      <c r="AI54" s="367"/>
      <c r="AJ54" s="367"/>
      <c r="AK54" s="367"/>
      <c r="AL54" s="367"/>
      <c r="AM54" s="367"/>
      <c r="AN54" s="371"/>
      <c r="AO54" s="371"/>
      <c r="AP54" s="371"/>
      <c r="AQ54" s="371"/>
      <c r="AR54" s="371"/>
      <c r="AS54" s="371"/>
      <c r="AT54" s="152"/>
      <c r="AU54" s="152"/>
      <c r="AW54" s="149"/>
      <c r="AX54" s="148"/>
      <c r="AY54" s="148"/>
      <c r="AZ54" s="148"/>
      <c r="BA54" s="148"/>
    </row>
    <row r="55" spans="2:53" s="145" customFormat="1" ht="16.5" customHeight="1" thickBot="1">
      <c r="B55" s="146">
        <v>40</v>
      </c>
      <c r="C55" s="319" t="s">
        <v>196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147" t="s">
        <v>10</v>
      </c>
      <c r="T55" s="188">
        <v>4</v>
      </c>
      <c r="U55" s="128"/>
      <c r="V55" s="224"/>
      <c r="W55" s="225"/>
      <c r="X55" s="226"/>
      <c r="Y55" s="148"/>
      <c r="Z55" s="231" t="s">
        <v>128</v>
      </c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157"/>
      <c r="AQ55" s="157"/>
      <c r="AR55" s="149"/>
      <c r="AS55" s="152"/>
      <c r="AT55" s="152"/>
      <c r="AU55" s="152"/>
      <c r="AW55" s="149"/>
      <c r="AX55" s="148"/>
      <c r="AY55" s="148"/>
      <c r="AZ55" s="148"/>
      <c r="BA55" s="148"/>
    </row>
    <row r="56" spans="2:53" s="145" customFormat="1" ht="16.5" customHeight="1">
      <c r="B56" s="146">
        <v>41</v>
      </c>
      <c r="C56" s="319" t="s">
        <v>197</v>
      </c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151" t="s">
        <v>3</v>
      </c>
      <c r="T56" s="188">
        <v>2</v>
      </c>
      <c r="U56" s="128"/>
      <c r="V56" s="224"/>
      <c r="W56" s="225"/>
      <c r="X56" s="226"/>
      <c r="Y56" s="148"/>
      <c r="Z56" s="232"/>
      <c r="AA56" s="233"/>
      <c r="AB56" s="233"/>
      <c r="AC56" s="233"/>
      <c r="AD56" s="234"/>
      <c r="AE56" s="238" t="s">
        <v>124</v>
      </c>
      <c r="AF56" s="239"/>
      <c r="AG56" s="239"/>
      <c r="AH56" s="239"/>
      <c r="AI56" s="239"/>
      <c r="AJ56" s="239"/>
      <c r="AK56" s="239"/>
      <c r="AL56" s="239"/>
      <c r="AM56" s="239"/>
      <c r="AN56" s="239"/>
      <c r="AO56" s="240"/>
      <c r="AP56" s="158"/>
      <c r="AQ56" s="159"/>
      <c r="AR56" s="149"/>
      <c r="AS56" s="152"/>
      <c r="AT56" s="152"/>
      <c r="AU56" s="152"/>
      <c r="AW56" s="149"/>
      <c r="AX56" s="148"/>
      <c r="AY56" s="148"/>
      <c r="AZ56" s="148"/>
      <c r="BA56" s="148"/>
    </row>
    <row r="57" spans="2:53" s="145" customFormat="1" ht="16.5" customHeight="1" thickBot="1">
      <c r="B57" s="146">
        <v>42</v>
      </c>
      <c r="C57" s="319" t="s">
        <v>34</v>
      </c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151" t="s">
        <v>11</v>
      </c>
      <c r="T57" s="188">
        <v>2</v>
      </c>
      <c r="U57" s="128"/>
      <c r="V57" s="224"/>
      <c r="W57" s="225"/>
      <c r="X57" s="226"/>
      <c r="Y57" s="148"/>
      <c r="Z57" s="235"/>
      <c r="AA57" s="236"/>
      <c r="AB57" s="236"/>
      <c r="AC57" s="236"/>
      <c r="AD57" s="237"/>
      <c r="AE57" s="241" t="s">
        <v>130</v>
      </c>
      <c r="AF57" s="242"/>
      <c r="AG57" s="242"/>
      <c r="AH57" s="242"/>
      <c r="AI57" s="242"/>
      <c r="AJ57" s="242"/>
      <c r="AK57" s="242" t="s">
        <v>131</v>
      </c>
      <c r="AL57" s="242"/>
      <c r="AM57" s="242"/>
      <c r="AN57" s="206" t="s">
        <v>142</v>
      </c>
      <c r="AO57" s="207"/>
      <c r="AP57" s="160"/>
      <c r="AQ57" s="218" t="s">
        <v>143</v>
      </c>
      <c r="AR57" s="218"/>
      <c r="AS57" s="218"/>
      <c r="AT57" s="218"/>
      <c r="AU57" s="218"/>
      <c r="AW57" s="149"/>
      <c r="AX57" s="148"/>
      <c r="AY57" s="148"/>
      <c r="AZ57" s="148"/>
      <c r="BA57" s="148"/>
    </row>
    <row r="58" spans="2:95" s="145" customFormat="1" ht="16.5" customHeight="1">
      <c r="B58" s="150">
        <v>43</v>
      </c>
      <c r="C58" s="319" t="s">
        <v>198</v>
      </c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151" t="s">
        <v>11</v>
      </c>
      <c r="T58" s="188">
        <v>2</v>
      </c>
      <c r="U58" s="128"/>
      <c r="V58" s="224"/>
      <c r="W58" s="225"/>
      <c r="X58" s="226"/>
      <c r="Y58" s="148"/>
      <c r="Z58" s="205" t="s">
        <v>0</v>
      </c>
      <c r="AA58" s="205"/>
      <c r="AB58" s="205"/>
      <c r="AC58" s="205"/>
      <c r="AD58" s="212"/>
      <c r="AE58" s="285"/>
      <c r="AF58" s="266"/>
      <c r="AG58" s="266"/>
      <c r="AH58" s="266"/>
      <c r="AI58" s="266"/>
      <c r="AJ58" s="266"/>
      <c r="AK58" s="266"/>
      <c r="AL58" s="266"/>
      <c r="AM58" s="266"/>
      <c r="AN58" s="270">
        <f>IF(SUM(AE58:AM58)=0,"",SUM(AE58:AM58))</f>
      </c>
      <c r="AO58" s="271"/>
      <c r="AP58" s="160"/>
      <c r="AQ58" s="219" t="s">
        <v>130</v>
      </c>
      <c r="AR58" s="220"/>
      <c r="AS58" s="221">
        <f>$B$66</f>
        <v>80</v>
      </c>
      <c r="AT58" s="221"/>
      <c r="AU58" s="222"/>
      <c r="AW58" s="149"/>
      <c r="AX58" s="148"/>
      <c r="AY58" s="148"/>
      <c r="AZ58" s="148"/>
      <c r="BA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</row>
    <row r="59" spans="2:95" s="145" customFormat="1" ht="16.5" customHeight="1">
      <c r="B59" s="146">
        <v>44</v>
      </c>
      <c r="C59" s="319" t="s">
        <v>199</v>
      </c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151" t="s">
        <v>7</v>
      </c>
      <c r="T59" s="188">
        <v>1</v>
      </c>
      <c r="U59" s="128"/>
      <c r="V59" s="224"/>
      <c r="W59" s="225"/>
      <c r="X59" s="226"/>
      <c r="Y59" s="148"/>
      <c r="Z59" s="205" t="s">
        <v>1</v>
      </c>
      <c r="AA59" s="205"/>
      <c r="AB59" s="205"/>
      <c r="AC59" s="205"/>
      <c r="AD59" s="212"/>
      <c r="AE59" s="285"/>
      <c r="AF59" s="266"/>
      <c r="AG59" s="266"/>
      <c r="AH59" s="266"/>
      <c r="AI59" s="266"/>
      <c r="AJ59" s="266"/>
      <c r="AK59" s="266"/>
      <c r="AL59" s="266"/>
      <c r="AM59" s="266"/>
      <c r="AN59" s="270">
        <f>IF(SUM(AE59:AM59)=0,"",SUM(AE59:AM59))</f>
      </c>
      <c r="AO59" s="271"/>
      <c r="AP59" s="160"/>
      <c r="AQ59" s="241" t="s">
        <v>131</v>
      </c>
      <c r="AR59" s="242"/>
      <c r="AS59" s="206">
        <f>$Y$42</f>
        <v>50</v>
      </c>
      <c r="AT59" s="206"/>
      <c r="AU59" s="207"/>
      <c r="AW59" s="149"/>
      <c r="AX59" s="148"/>
      <c r="AY59" s="148"/>
      <c r="AZ59" s="148"/>
      <c r="BA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</row>
    <row r="60" spans="2:95" s="145" customFormat="1" ht="16.5" customHeight="1" thickBot="1">
      <c r="B60" s="150">
        <v>45</v>
      </c>
      <c r="C60" s="363" t="s">
        <v>200</v>
      </c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161" t="s">
        <v>3</v>
      </c>
      <c r="T60" s="192">
        <v>1</v>
      </c>
      <c r="U60" s="128"/>
      <c r="V60" s="263"/>
      <c r="W60" s="264"/>
      <c r="X60" s="265"/>
      <c r="Y60" s="148"/>
      <c r="Z60" s="212" t="s">
        <v>111</v>
      </c>
      <c r="AA60" s="213"/>
      <c r="AB60" s="213"/>
      <c r="AC60" s="213"/>
      <c r="AD60" s="213"/>
      <c r="AE60" s="285"/>
      <c r="AF60" s="266"/>
      <c r="AG60" s="266"/>
      <c r="AH60" s="266"/>
      <c r="AI60" s="266"/>
      <c r="AJ60" s="266"/>
      <c r="AK60" s="266"/>
      <c r="AL60" s="266"/>
      <c r="AM60" s="266"/>
      <c r="AN60" s="270">
        <f>IF(SUM(AE60:AM60)=0,"",SUM(AE60:AM60))</f>
      </c>
      <c r="AO60" s="271"/>
      <c r="AP60" s="160"/>
      <c r="AQ60" s="268" t="s">
        <v>142</v>
      </c>
      <c r="AR60" s="269"/>
      <c r="AS60" s="341">
        <f>SUM(AS58:AU59)</f>
        <v>130</v>
      </c>
      <c r="AT60" s="342"/>
      <c r="AU60" s="343"/>
      <c r="AW60" s="149"/>
      <c r="AX60" s="148"/>
      <c r="AY60" s="148"/>
      <c r="AZ60" s="148"/>
      <c r="BA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</row>
    <row r="61" spans="2:95" s="145" customFormat="1" ht="16.5" customHeight="1" thickBot="1">
      <c r="B61" s="183"/>
      <c r="C61" s="361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184"/>
      <c r="T61" s="185"/>
      <c r="U61" s="185"/>
      <c r="V61" s="260"/>
      <c r="W61" s="261"/>
      <c r="X61" s="262"/>
      <c r="Y61" s="148"/>
      <c r="Z61" s="205" t="s">
        <v>129</v>
      </c>
      <c r="AA61" s="205"/>
      <c r="AB61" s="205"/>
      <c r="AC61" s="205"/>
      <c r="AD61" s="212"/>
      <c r="AE61" s="286">
        <f>IF(SUM(AE58:AJ60)=0,"",SUM(AE58:AJ60))</f>
      </c>
      <c r="AF61" s="284"/>
      <c r="AG61" s="284"/>
      <c r="AH61" s="284"/>
      <c r="AI61" s="284"/>
      <c r="AJ61" s="284"/>
      <c r="AK61" s="284">
        <f>IF(SUM(AK58:AM60)=0,"",SUM(AK58:AM60))</f>
      </c>
      <c r="AL61" s="284"/>
      <c r="AM61" s="284"/>
      <c r="AN61" s="282">
        <f>IF(SUM(AE61:AM61)=0,"",SUM(AE61:AM61))</f>
      </c>
      <c r="AO61" s="283"/>
      <c r="AP61" s="162"/>
      <c r="AQ61" s="148"/>
      <c r="AW61" s="335"/>
      <c r="AX61" s="148"/>
      <c r="AY61" s="148"/>
      <c r="AZ61" s="148"/>
      <c r="BA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</row>
    <row r="62" spans="2:95" s="145" customFormat="1" ht="16.5" customHeight="1">
      <c r="B62" s="186"/>
      <c r="C62" s="346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187"/>
      <c r="T62" s="188"/>
      <c r="U62" s="188"/>
      <c r="V62" s="303"/>
      <c r="W62" s="304"/>
      <c r="X62" s="305"/>
      <c r="Y62" s="148"/>
      <c r="AU62" s="163"/>
      <c r="AW62" s="335"/>
      <c r="AX62" s="149"/>
      <c r="AY62" s="149"/>
      <c r="AZ62" s="149"/>
      <c r="BA62" s="149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</row>
    <row r="63" spans="2:95" s="145" customFormat="1" ht="16.5" customHeight="1">
      <c r="B63" s="189"/>
      <c r="C63" s="346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190"/>
      <c r="T63" s="188"/>
      <c r="U63" s="188"/>
      <c r="V63" s="224"/>
      <c r="W63" s="225"/>
      <c r="X63" s="226"/>
      <c r="Y63" s="148"/>
      <c r="Z63" s="223" t="s">
        <v>201</v>
      </c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164"/>
      <c r="AW63" s="149"/>
      <c r="AX63" s="165"/>
      <c r="AY63" s="165"/>
      <c r="AZ63" s="165"/>
      <c r="BA63" s="165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</row>
    <row r="64" spans="2:95" s="145" customFormat="1" ht="16.5" customHeight="1">
      <c r="B64" s="186"/>
      <c r="C64" s="346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187"/>
      <c r="T64" s="188"/>
      <c r="U64" s="188"/>
      <c r="V64" s="224"/>
      <c r="W64" s="225"/>
      <c r="X64" s="226"/>
      <c r="Y64" s="148"/>
      <c r="Z64" s="267" t="s">
        <v>119</v>
      </c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166"/>
      <c r="AW64" s="149"/>
      <c r="AX64" s="165"/>
      <c r="AY64" s="165"/>
      <c r="AZ64" s="165"/>
      <c r="BA64" s="165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</row>
    <row r="65" spans="2:95" s="145" customFormat="1" ht="16.5" customHeight="1">
      <c r="B65" s="186"/>
      <c r="C65" s="346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187"/>
      <c r="T65" s="188"/>
      <c r="U65" s="188"/>
      <c r="V65" s="224"/>
      <c r="W65" s="225"/>
      <c r="X65" s="226"/>
      <c r="Y65" s="148"/>
      <c r="Z65" s="340" t="s">
        <v>120</v>
      </c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167"/>
      <c r="AW65" s="149"/>
      <c r="AX65" s="165"/>
      <c r="AY65" s="165"/>
      <c r="AZ65" s="165"/>
      <c r="BA65" s="165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</row>
    <row r="66" spans="2:95" s="145" customFormat="1" ht="16.5" customHeight="1">
      <c r="B66" s="299">
        <f>SUM(T13:T65)</f>
        <v>80</v>
      </c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1" t="s">
        <v>139</v>
      </c>
      <c r="T66" s="302"/>
      <c r="U66" s="302"/>
      <c r="V66" s="302">
        <f>SUM(U16:U65)</f>
        <v>0</v>
      </c>
      <c r="W66" s="302"/>
      <c r="X66" s="168" t="s">
        <v>140</v>
      </c>
      <c r="Y66" s="148"/>
      <c r="Z66" s="345" t="s">
        <v>121</v>
      </c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169"/>
      <c r="AW66" s="149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W66" s="165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</row>
    <row r="67" spans="2:95" s="145" customFormat="1" ht="16.5" customHeight="1">
      <c r="B67" s="170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0"/>
      <c r="T67" s="172"/>
      <c r="U67" s="172"/>
      <c r="V67" s="173"/>
      <c r="W67" s="173"/>
      <c r="X67" s="173"/>
      <c r="Y67" s="148"/>
      <c r="Z67" s="227"/>
      <c r="AA67" s="227"/>
      <c r="AB67" s="227"/>
      <c r="AC67" s="227"/>
      <c r="AD67" s="228" t="s">
        <v>107</v>
      </c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05" t="s">
        <v>110</v>
      </c>
      <c r="AP67" s="205"/>
      <c r="AQ67" s="205"/>
      <c r="AR67" s="229" t="s">
        <v>114</v>
      </c>
      <c r="AS67" s="229"/>
      <c r="AT67" s="229"/>
      <c r="AU67" s="169"/>
      <c r="AV67" s="174"/>
      <c r="AW67" s="335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74"/>
      <c r="BJ67" s="175"/>
      <c r="BK67" s="176">
        <f>SUMIF($E$16:$E$76,"&lt;40056",$F$16:$F$76)</f>
        <v>0</v>
      </c>
      <c r="BL67" s="177"/>
      <c r="BW67" s="165"/>
      <c r="BX67" s="148"/>
      <c r="BY67" s="344"/>
      <c r="BZ67" s="344"/>
      <c r="CA67" s="344"/>
      <c r="CB67" s="344"/>
      <c r="CC67" s="344"/>
      <c r="CD67" s="344"/>
      <c r="CE67" s="344"/>
      <c r="CF67" s="178"/>
      <c r="CG67" s="344"/>
      <c r="CH67" s="344"/>
      <c r="CI67" s="344"/>
      <c r="CJ67" s="148"/>
      <c r="CK67" s="148"/>
      <c r="CL67" s="148"/>
      <c r="CM67" s="148"/>
      <c r="CN67" s="344"/>
      <c r="CO67" s="344"/>
      <c r="CP67" s="344"/>
      <c r="CQ67" s="344"/>
    </row>
    <row r="68" spans="2:95" s="145" customFormat="1" ht="16.5" customHeight="1">
      <c r="B68" s="290" t="s">
        <v>148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2"/>
      <c r="Y68" s="148"/>
      <c r="Z68" s="227"/>
      <c r="AA68" s="227"/>
      <c r="AB68" s="227"/>
      <c r="AC68" s="227"/>
      <c r="AD68" s="230" t="s">
        <v>108</v>
      </c>
      <c r="AE68" s="230"/>
      <c r="AF68" s="230"/>
      <c r="AG68" s="230"/>
      <c r="AH68" s="230"/>
      <c r="AI68" s="230"/>
      <c r="AJ68" s="230"/>
      <c r="AK68" s="205" t="s">
        <v>109</v>
      </c>
      <c r="AL68" s="205"/>
      <c r="AM68" s="205"/>
      <c r="AN68" s="205"/>
      <c r="AO68" s="205"/>
      <c r="AP68" s="205"/>
      <c r="AQ68" s="205"/>
      <c r="AR68" s="229"/>
      <c r="AS68" s="229"/>
      <c r="AT68" s="229"/>
      <c r="AU68" s="169"/>
      <c r="AV68" s="174"/>
      <c r="AW68" s="335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74"/>
      <c r="BJ68" s="175"/>
      <c r="BK68" s="176"/>
      <c r="BL68" s="177"/>
      <c r="BW68" s="165"/>
      <c r="BX68" s="14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48"/>
      <c r="CK68" s="148"/>
      <c r="CL68" s="148"/>
      <c r="CM68" s="148"/>
      <c r="CN68" s="178"/>
      <c r="CO68" s="178"/>
      <c r="CP68" s="178"/>
      <c r="CQ68" s="178"/>
    </row>
    <row r="69" spans="2:95" s="145" customFormat="1" ht="16.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5"/>
      <c r="Y69" s="148"/>
      <c r="Z69" s="227"/>
      <c r="AA69" s="227"/>
      <c r="AB69" s="227"/>
      <c r="AC69" s="227"/>
      <c r="AD69" s="230"/>
      <c r="AE69" s="230"/>
      <c r="AF69" s="230"/>
      <c r="AG69" s="230"/>
      <c r="AH69" s="230"/>
      <c r="AI69" s="230"/>
      <c r="AJ69" s="230"/>
      <c r="AK69" s="205"/>
      <c r="AL69" s="205"/>
      <c r="AM69" s="205"/>
      <c r="AN69" s="205"/>
      <c r="AO69" s="205"/>
      <c r="AP69" s="205"/>
      <c r="AQ69" s="205"/>
      <c r="AR69" s="229"/>
      <c r="AS69" s="229"/>
      <c r="AT69" s="229"/>
      <c r="AU69" s="149"/>
      <c r="AV69" s="174"/>
      <c r="AW69" s="149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74"/>
      <c r="BJ69" s="175"/>
      <c r="BK69" s="176"/>
      <c r="BL69" s="177"/>
      <c r="BW69" s="165"/>
      <c r="BX69" s="14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48"/>
      <c r="CK69" s="148"/>
      <c r="CL69" s="148"/>
      <c r="CM69" s="148"/>
      <c r="CN69" s="178"/>
      <c r="CO69" s="178"/>
      <c r="CP69" s="178"/>
      <c r="CQ69" s="178"/>
    </row>
    <row r="70" spans="1:95" s="145" customFormat="1" ht="16.5" customHeight="1">
      <c r="A70" s="148"/>
      <c r="B70" s="296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8"/>
      <c r="Y70" s="148"/>
      <c r="Z70" s="212" t="s">
        <v>112</v>
      </c>
      <c r="AA70" s="213"/>
      <c r="AB70" s="213"/>
      <c r="AC70" s="214"/>
      <c r="AD70" s="215"/>
      <c r="AE70" s="215"/>
      <c r="AF70" s="215"/>
      <c r="AG70" s="215"/>
      <c r="AH70" s="215"/>
      <c r="AI70" s="215"/>
      <c r="AJ70" s="215"/>
      <c r="AK70" s="216"/>
      <c r="AL70" s="216"/>
      <c r="AM70" s="216"/>
      <c r="AN70" s="216"/>
      <c r="AO70" s="216"/>
      <c r="AP70" s="216"/>
      <c r="AQ70" s="216"/>
      <c r="AR70" s="217"/>
      <c r="AS70" s="217"/>
      <c r="AT70" s="217"/>
      <c r="AU70" s="166"/>
      <c r="AV70" s="174"/>
      <c r="AW70" s="149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74"/>
      <c r="BJ70" s="175"/>
      <c r="BK70" s="176"/>
      <c r="BL70" s="177"/>
      <c r="BW70" s="165"/>
      <c r="BX70" s="14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48"/>
      <c r="CK70" s="148"/>
      <c r="CL70" s="148"/>
      <c r="CM70" s="148"/>
      <c r="CN70" s="178"/>
      <c r="CO70" s="178"/>
      <c r="CP70" s="178"/>
      <c r="CQ70" s="178"/>
    </row>
    <row r="71" spans="2:95" s="145" customFormat="1" ht="16.5" customHeight="1">
      <c r="B71" s="149"/>
      <c r="C71" s="179"/>
      <c r="D71" s="180"/>
      <c r="E71" s="180"/>
      <c r="F71" s="180"/>
      <c r="G71" s="180"/>
      <c r="H71" s="180"/>
      <c r="I71" s="180"/>
      <c r="J71" s="180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49"/>
      <c r="V71" s="149"/>
      <c r="W71" s="148"/>
      <c r="X71" s="148"/>
      <c r="Y71" s="181"/>
      <c r="AV71" s="174"/>
      <c r="AW71" s="149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74"/>
      <c r="BJ71" s="175"/>
      <c r="BK71" s="176">
        <f>SUMIF($E$16:$E$76,"&lt;40268",$F$16:$F$76)</f>
        <v>0</v>
      </c>
      <c r="BL71" s="177"/>
      <c r="BM71" s="145">
        <v>3</v>
      </c>
      <c r="BP71" s="145">
        <v>7</v>
      </c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</row>
    <row r="72" spans="2:95" s="145" customFormat="1" ht="16.5" customHeight="1">
      <c r="B72" s="149"/>
      <c r="C72" s="179"/>
      <c r="D72" s="180"/>
      <c r="E72" s="180"/>
      <c r="F72" s="180"/>
      <c r="G72" s="180"/>
      <c r="H72" s="180"/>
      <c r="I72" s="180"/>
      <c r="J72" s="180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49"/>
      <c r="V72" s="149"/>
      <c r="W72" s="148"/>
      <c r="X72" s="148"/>
      <c r="Y72" s="181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74"/>
      <c r="AW72" s="149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74"/>
      <c r="BJ72" s="174"/>
      <c r="BK72" s="182"/>
      <c r="BL72" s="182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</row>
    <row r="73" spans="2:60" s="64" customFormat="1" ht="1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W73" s="62"/>
      <c r="X73" s="62"/>
      <c r="Y73" s="62"/>
      <c r="Z73" s="62"/>
      <c r="AA73" s="62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6"/>
      <c r="AS73" s="66"/>
      <c r="AT73" s="66"/>
      <c r="AU73" s="66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2:60" s="64" customFormat="1" ht="1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V74" s="62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60" s="64" customFormat="1" ht="1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V75" s="62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50" s="64" customFormat="1" ht="1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V76" s="62"/>
      <c r="AW76" s="65"/>
      <c r="AX76" s="66"/>
    </row>
    <row r="77" spans="2:50" s="64" customFormat="1" ht="1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V77" s="62"/>
      <c r="AW77" s="65"/>
      <c r="AX77" s="66"/>
    </row>
    <row r="78" spans="2:50" s="64" customFormat="1" ht="1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8"/>
      <c r="AK78" s="8"/>
      <c r="AL78" s="8"/>
      <c r="AM78" s="8"/>
      <c r="AN78" s="8"/>
      <c r="AO78" s="8"/>
      <c r="AP78" s="8"/>
      <c r="AQ78" s="8"/>
      <c r="AR78" s="8"/>
      <c r="AS78" s="8"/>
      <c r="AV78" s="62"/>
      <c r="AW78" s="65"/>
      <c r="AX78" s="66"/>
    </row>
    <row r="79" spans="2:50" s="64" customFormat="1" ht="13.5" hidden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23"/>
      <c r="AK79" s="1" t="s">
        <v>81</v>
      </c>
      <c r="AL79" s="1" t="s">
        <v>49</v>
      </c>
      <c r="AM79" s="1" t="s">
        <v>82</v>
      </c>
      <c r="AN79" s="1" t="s">
        <v>83</v>
      </c>
      <c r="AO79" s="1" t="s">
        <v>54</v>
      </c>
      <c r="AP79" s="8"/>
      <c r="AQ79" s="8"/>
      <c r="AR79" s="8"/>
      <c r="AS79" s="8"/>
      <c r="AV79" s="62"/>
      <c r="AW79" s="65"/>
      <c r="AX79" s="66"/>
    </row>
    <row r="80" spans="2:50" s="64" customFormat="1" ht="13.5" hidden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23"/>
      <c r="AK80" s="30" t="s">
        <v>59</v>
      </c>
      <c r="AL80" s="2" t="s">
        <v>60</v>
      </c>
      <c r="AM80" s="2" t="s">
        <v>61</v>
      </c>
      <c r="AN80" s="8" t="s">
        <v>96</v>
      </c>
      <c r="AO80" s="30" t="s">
        <v>59</v>
      </c>
      <c r="AP80" s="8" t="s">
        <v>113</v>
      </c>
      <c r="AQ80" s="8"/>
      <c r="AR80" s="8"/>
      <c r="AS80" s="8"/>
      <c r="AV80" s="62"/>
      <c r="AW80" s="65"/>
      <c r="AX80" s="66"/>
    </row>
    <row r="81" spans="2:50" s="64" customFormat="1" ht="13.5" hidden="1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23"/>
      <c r="AK81" s="30" t="s">
        <v>63</v>
      </c>
      <c r="AL81" s="2" t="s">
        <v>64</v>
      </c>
      <c r="AM81" s="2" t="s">
        <v>65</v>
      </c>
      <c r="AN81" s="2" t="s">
        <v>62</v>
      </c>
      <c r="AO81" s="30" t="s">
        <v>63</v>
      </c>
      <c r="AP81" s="8" t="s">
        <v>132</v>
      </c>
      <c r="AQ81" s="8"/>
      <c r="AR81" s="8"/>
      <c r="AS81" s="8"/>
      <c r="AV81" s="62"/>
      <c r="AW81" s="65"/>
      <c r="AX81" s="66"/>
    </row>
    <row r="82" spans="2:50" s="64" customFormat="1" ht="13.5" hidden="1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23"/>
      <c r="AK82" s="30" t="s">
        <v>66</v>
      </c>
      <c r="AL82" s="2" t="s">
        <v>67</v>
      </c>
      <c r="AM82" s="2" t="s">
        <v>68</v>
      </c>
      <c r="AN82" s="2" t="s">
        <v>97</v>
      </c>
      <c r="AO82" s="30" t="s">
        <v>66</v>
      </c>
      <c r="AP82" s="8" t="s">
        <v>133</v>
      </c>
      <c r="AQ82" s="8"/>
      <c r="AR82" s="8"/>
      <c r="AS82" s="8"/>
      <c r="AV82" s="62"/>
      <c r="AW82" s="65"/>
      <c r="AX82" s="66"/>
    </row>
    <row r="83" spans="2:50" s="64" customFormat="1" ht="13.5" hidden="1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23"/>
      <c r="AK83" s="30" t="s">
        <v>69</v>
      </c>
      <c r="AL83" s="2" t="s">
        <v>70</v>
      </c>
      <c r="AM83" s="2"/>
      <c r="AN83" s="2" t="s">
        <v>98</v>
      </c>
      <c r="AO83" s="30" t="s">
        <v>69</v>
      </c>
      <c r="AP83" s="8"/>
      <c r="AQ83" s="8"/>
      <c r="AR83" s="8"/>
      <c r="AS83" s="8"/>
      <c r="AV83" s="62"/>
      <c r="AW83" s="65"/>
      <c r="AX83" s="66"/>
    </row>
    <row r="84" spans="2:50" s="64" customFormat="1" ht="13.5" hidden="1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23"/>
      <c r="AK84" s="2"/>
      <c r="AL84" s="2" t="s">
        <v>72</v>
      </c>
      <c r="AM84" s="2"/>
      <c r="AN84" s="2" t="s">
        <v>99</v>
      </c>
      <c r="AO84" s="30" t="s">
        <v>74</v>
      </c>
      <c r="AP84" s="8"/>
      <c r="AQ84" s="8"/>
      <c r="AR84" s="8"/>
      <c r="AS84" s="8"/>
      <c r="AV84" s="62"/>
      <c r="AW84" s="65"/>
      <c r="AX84" s="66"/>
    </row>
    <row r="85" spans="2:50" s="64" customFormat="1" ht="13.5" hidden="1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23"/>
      <c r="AK85" s="2"/>
      <c r="AL85" s="2" t="s">
        <v>75</v>
      </c>
      <c r="AM85" s="2"/>
      <c r="AN85" s="2" t="s">
        <v>100</v>
      </c>
      <c r="AO85" s="30" t="s">
        <v>106</v>
      </c>
      <c r="AP85" s="8"/>
      <c r="AQ85" s="8"/>
      <c r="AR85" s="8"/>
      <c r="AS85" s="8"/>
      <c r="AV85" s="62"/>
      <c r="AW85" s="65"/>
      <c r="AX85" s="66"/>
    </row>
    <row r="86" spans="2:50" s="64" customFormat="1" ht="12" hidden="1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44" t="s">
        <v>90</v>
      </c>
      <c r="AK86" s="2"/>
      <c r="AL86" s="2"/>
      <c r="AM86" s="2"/>
      <c r="AN86" s="2" t="s">
        <v>71</v>
      </c>
      <c r="AO86" s="30" t="s">
        <v>105</v>
      </c>
      <c r="AP86" s="8"/>
      <c r="AQ86" s="8"/>
      <c r="AR86" s="8"/>
      <c r="AS86" s="8"/>
      <c r="AV86" s="62"/>
      <c r="AW86" s="65"/>
      <c r="AX86" s="66"/>
    </row>
    <row r="87" spans="2:50" s="64" customFormat="1" ht="12" hidden="1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44" t="s">
        <v>94</v>
      </c>
      <c r="AK87" s="2"/>
      <c r="AL87" s="2"/>
      <c r="AM87" s="2"/>
      <c r="AN87" s="2" t="s">
        <v>73</v>
      </c>
      <c r="AO87" s="2"/>
      <c r="AP87" s="8"/>
      <c r="AQ87" s="8"/>
      <c r="AR87" s="8"/>
      <c r="AS87" s="8"/>
      <c r="AV87" s="62"/>
      <c r="AW87" s="65"/>
      <c r="AX87" s="66"/>
    </row>
    <row r="88" spans="2:50" s="64" customFormat="1" ht="12" hidden="1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44" t="s">
        <v>95</v>
      </c>
      <c r="AK88" s="1"/>
      <c r="AL88" s="1"/>
      <c r="AM88" s="39"/>
      <c r="AN88" s="2" t="s">
        <v>76</v>
      </c>
      <c r="AO88" s="2"/>
      <c r="AP88" s="8"/>
      <c r="AQ88" s="8"/>
      <c r="AR88" s="8"/>
      <c r="AS88" s="8"/>
      <c r="AV88" s="62"/>
      <c r="AW88" s="65"/>
      <c r="AX88" s="66"/>
    </row>
    <row r="89" spans="2:50" s="64" customFormat="1" ht="12" hidden="1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2"/>
      <c r="AK89" s="1"/>
      <c r="AL89" s="1"/>
      <c r="AM89" s="39"/>
      <c r="AN89" s="2" t="s">
        <v>77</v>
      </c>
      <c r="AO89" s="1"/>
      <c r="AP89" s="8"/>
      <c r="AQ89" s="8"/>
      <c r="AR89" s="8"/>
      <c r="AS89" s="8"/>
      <c r="AV89" s="62"/>
      <c r="AW89" s="65"/>
      <c r="AX89" s="66"/>
    </row>
    <row r="90" spans="2:50" s="64" customFormat="1" ht="12" hidden="1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2"/>
      <c r="AK90" s="1"/>
      <c r="AL90" s="1"/>
      <c r="AM90" s="39"/>
      <c r="AN90" s="2" t="s">
        <v>102</v>
      </c>
      <c r="AO90" s="1"/>
      <c r="AP90" s="8"/>
      <c r="AQ90" s="8"/>
      <c r="AR90" s="8"/>
      <c r="AS90" s="8"/>
      <c r="AV90" s="62"/>
      <c r="AW90" s="65"/>
      <c r="AX90" s="66"/>
    </row>
    <row r="91" spans="2:50" s="64" customFormat="1" ht="12" hidden="1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2">
        <v>1</v>
      </c>
      <c r="AK91" s="1"/>
      <c r="AL91" s="1"/>
      <c r="AM91" s="39"/>
      <c r="AN91" s="2" t="s">
        <v>78</v>
      </c>
      <c r="AO91" s="1"/>
      <c r="AP91" s="8"/>
      <c r="AQ91" s="8"/>
      <c r="AR91" s="8"/>
      <c r="AS91" s="8"/>
      <c r="AV91" s="62"/>
      <c r="AW91" s="65"/>
      <c r="AX91" s="66"/>
    </row>
    <row r="92" spans="2:49" s="64" customFormat="1" ht="12" hidden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2">
        <v>2</v>
      </c>
      <c r="AK92" s="1"/>
      <c r="AL92" s="1"/>
      <c r="AM92" s="39"/>
      <c r="AN92" s="1" t="s">
        <v>79</v>
      </c>
      <c r="AO92" s="1"/>
      <c r="AP92" s="8"/>
      <c r="AQ92" s="8"/>
      <c r="AR92" s="8"/>
      <c r="AS92" s="8"/>
      <c r="AV92" s="62"/>
      <c r="AW92" s="62"/>
    </row>
    <row r="93" spans="2:49" s="64" customFormat="1" ht="12" hidden="1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2">
        <v>3</v>
      </c>
      <c r="AK93" s="1"/>
      <c r="AL93" s="1"/>
      <c r="AM93" s="1"/>
      <c r="AN93" s="1" t="s">
        <v>80</v>
      </c>
      <c r="AO93" s="1"/>
      <c r="AP93" s="8"/>
      <c r="AQ93" s="8"/>
      <c r="AR93" s="8"/>
      <c r="AS93" s="8"/>
      <c r="AV93" s="62"/>
      <c r="AW93" s="62"/>
    </row>
    <row r="94" spans="2:49" s="64" customFormat="1" ht="12" hidden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1"/>
      <c r="AK94" s="1"/>
      <c r="AL94" s="1"/>
      <c r="AM94" s="1"/>
      <c r="AN94" s="1" t="s">
        <v>84</v>
      </c>
      <c r="AO94" s="1"/>
      <c r="AP94" s="8"/>
      <c r="AQ94" s="8"/>
      <c r="AR94" s="8"/>
      <c r="AS94" s="8"/>
      <c r="AV94" s="62"/>
      <c r="AW94" s="62"/>
    </row>
    <row r="95" spans="2:49" s="64" customFormat="1" ht="12" hidden="1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1"/>
      <c r="AK95" s="1"/>
      <c r="AL95" s="1"/>
      <c r="AM95" s="1"/>
      <c r="AN95" s="1" t="s">
        <v>85</v>
      </c>
      <c r="AO95" s="1"/>
      <c r="AP95" s="8"/>
      <c r="AQ95" s="8"/>
      <c r="AR95" s="8"/>
      <c r="AS95" s="8"/>
      <c r="AV95" s="62"/>
      <c r="AW95" s="62"/>
    </row>
    <row r="96" spans="2:49" s="64" customFormat="1" ht="12" hidden="1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8"/>
      <c r="AK96" s="8"/>
      <c r="AL96" s="8"/>
      <c r="AM96" s="8"/>
      <c r="AN96" s="1" t="s">
        <v>86</v>
      </c>
      <c r="AO96" s="1"/>
      <c r="AP96" s="8"/>
      <c r="AQ96" s="8"/>
      <c r="AR96" s="8"/>
      <c r="AS96" s="8"/>
      <c r="AV96" s="62"/>
      <c r="AW96" s="62"/>
    </row>
    <row r="97" spans="2:49" s="64" customFormat="1" ht="12" hidden="1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8"/>
      <c r="AK97" s="8"/>
      <c r="AL97" s="8"/>
      <c r="AM97" s="8"/>
      <c r="AN97" s="1" t="s">
        <v>87</v>
      </c>
      <c r="AO97" s="8"/>
      <c r="AP97" s="8"/>
      <c r="AQ97" s="8"/>
      <c r="AR97" s="8"/>
      <c r="AS97" s="8"/>
      <c r="AV97" s="62"/>
      <c r="AW97" s="62"/>
    </row>
    <row r="98" spans="2:49" s="64" customFormat="1" ht="12" hidden="1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8"/>
      <c r="AK98" s="8"/>
      <c r="AL98" s="8"/>
      <c r="AM98" s="8"/>
      <c r="AN98" s="1" t="s">
        <v>88</v>
      </c>
      <c r="AO98" s="8"/>
      <c r="AP98" s="8"/>
      <c r="AQ98" s="8"/>
      <c r="AR98" s="8"/>
      <c r="AS98" s="8"/>
      <c r="AV98" s="62"/>
      <c r="AW98" s="62"/>
    </row>
    <row r="99" spans="2:49" s="64" customFormat="1" ht="12" hidden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8"/>
      <c r="AK99" s="8"/>
      <c r="AL99" s="8"/>
      <c r="AM99" s="8"/>
      <c r="AN99" s="1" t="s">
        <v>89</v>
      </c>
      <c r="AO99" s="8"/>
      <c r="AP99" s="8"/>
      <c r="AQ99" s="8"/>
      <c r="AR99" s="8"/>
      <c r="AS99" s="8"/>
      <c r="AV99" s="62"/>
      <c r="AW99" s="62"/>
    </row>
    <row r="100" spans="2:49" s="64" customFormat="1" ht="1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8"/>
      <c r="AP100" s="8"/>
      <c r="AQ100" s="8"/>
      <c r="AR100" s="8"/>
      <c r="AS100" s="8"/>
      <c r="AV100" s="62"/>
      <c r="AW100" s="62"/>
    </row>
    <row r="101" spans="2:49" s="64" customFormat="1" ht="1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O101" s="62"/>
      <c r="AP101" s="62"/>
      <c r="AQ101" s="62"/>
      <c r="AV101" s="62"/>
      <c r="AW101" s="62"/>
    </row>
    <row r="102" spans="2:49" s="64" customFormat="1" ht="1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3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V102" s="62"/>
      <c r="AW102" s="62"/>
    </row>
  </sheetData>
  <sheetProtection selectLockedCells="1"/>
  <mergeCells count="290">
    <mergeCell ref="V14:X15"/>
    <mergeCell ref="V16:X16"/>
    <mergeCell ref="V17:X17"/>
    <mergeCell ref="V18:X18"/>
    <mergeCell ref="V19:X19"/>
    <mergeCell ref="V20:X20"/>
    <mergeCell ref="V21:X21"/>
    <mergeCell ref="C27:R27"/>
    <mergeCell ref="Z10:AP10"/>
    <mergeCell ref="C18:R18"/>
    <mergeCell ref="C17:R17"/>
    <mergeCell ref="V25:X25"/>
    <mergeCell ref="V26:X26"/>
    <mergeCell ref="V27:X27"/>
    <mergeCell ref="V45:X45"/>
    <mergeCell ref="AH45:AK46"/>
    <mergeCell ref="AE58:AJ58"/>
    <mergeCell ref="AD54:AG54"/>
    <mergeCell ref="Z45:AC46"/>
    <mergeCell ref="Z39:AO39"/>
    <mergeCell ref="Z40:AO40"/>
    <mergeCell ref="Z41:AO41"/>
    <mergeCell ref="AK58:AM58"/>
    <mergeCell ref="AH51:AK51"/>
    <mergeCell ref="AK57:AM57"/>
    <mergeCell ref="V66:W66"/>
    <mergeCell ref="Z59:AD59"/>
    <mergeCell ref="Z60:AD60"/>
    <mergeCell ref="V52:X52"/>
    <mergeCell ref="AN54:AS54"/>
    <mergeCell ref="AS59:AU59"/>
    <mergeCell ref="AE59:AJ59"/>
    <mergeCell ref="AQ59:AR59"/>
    <mergeCell ref="V44:X44"/>
    <mergeCell ref="AN58:AO58"/>
    <mergeCell ref="Z53:AC53"/>
    <mergeCell ref="Z50:AC50"/>
    <mergeCell ref="Z52:AC52"/>
    <mergeCell ref="V51:X51"/>
    <mergeCell ref="Z54:AC54"/>
    <mergeCell ref="AH54:AM54"/>
    <mergeCell ref="AH52:AK52"/>
    <mergeCell ref="AH53:AK53"/>
    <mergeCell ref="V23:X23"/>
    <mergeCell ref="V24:X24"/>
    <mergeCell ref="V34:X34"/>
    <mergeCell ref="C24:R24"/>
    <mergeCell ref="C23:R23"/>
    <mergeCell ref="V43:X43"/>
    <mergeCell ref="V39:X39"/>
    <mergeCell ref="V40:X40"/>
    <mergeCell ref="V28:X28"/>
    <mergeCell ref="C26:R26"/>
    <mergeCell ref="V30:X30"/>
    <mergeCell ref="V31:X31"/>
    <mergeCell ref="V32:X32"/>
    <mergeCell ref="V33:X33"/>
    <mergeCell ref="C34:R34"/>
    <mergeCell ref="C39:R39"/>
    <mergeCell ref="C38:R38"/>
    <mergeCell ref="C37:R37"/>
    <mergeCell ref="C32:R32"/>
    <mergeCell ref="C31:R31"/>
    <mergeCell ref="C45:R45"/>
    <mergeCell ref="C47:R47"/>
    <mergeCell ref="C44:R44"/>
    <mergeCell ref="C43:R43"/>
    <mergeCell ref="C35:R35"/>
    <mergeCell ref="C42:R42"/>
    <mergeCell ref="C46:R46"/>
    <mergeCell ref="C60:R60"/>
    <mergeCell ref="C59:R59"/>
    <mergeCell ref="C58:R58"/>
    <mergeCell ref="C54:R54"/>
    <mergeCell ref="C53:R53"/>
    <mergeCell ref="C52:R52"/>
    <mergeCell ref="C57:R57"/>
    <mergeCell ref="C56:R56"/>
    <mergeCell ref="C55:R55"/>
    <mergeCell ref="C65:R65"/>
    <mergeCell ref="Z16:AO16"/>
    <mergeCell ref="Z17:AO17"/>
    <mergeCell ref="Z18:AO18"/>
    <mergeCell ref="Z32:AO32"/>
    <mergeCell ref="Z31:AO31"/>
    <mergeCell ref="V35:X35"/>
    <mergeCell ref="C25:R25"/>
    <mergeCell ref="C41:R41"/>
    <mergeCell ref="V29:X29"/>
    <mergeCell ref="V38:X38"/>
    <mergeCell ref="V36:X36"/>
    <mergeCell ref="V37:X37"/>
    <mergeCell ref="V50:X50"/>
    <mergeCell ref="V46:X46"/>
    <mergeCell ref="V49:X49"/>
    <mergeCell ref="V47:X47"/>
    <mergeCell ref="V48:X48"/>
    <mergeCell ref="V41:X41"/>
    <mergeCell ref="V42:X42"/>
    <mergeCell ref="AB9:AG9"/>
    <mergeCell ref="C29:R29"/>
    <mergeCell ref="Z51:AC51"/>
    <mergeCell ref="Z20:AO20"/>
    <mergeCell ref="Z35:AO35"/>
    <mergeCell ref="Z34:AO34"/>
    <mergeCell ref="Z38:AO38"/>
    <mergeCell ref="C30:R30"/>
    <mergeCell ref="C36:R36"/>
    <mergeCell ref="Z49:AC49"/>
    <mergeCell ref="AF13:AT13"/>
    <mergeCell ref="Z29:AO29"/>
    <mergeCell ref="Z26:AO26"/>
    <mergeCell ref="Z22:AO22"/>
    <mergeCell ref="Y14:Y15"/>
    <mergeCell ref="B4:E4"/>
    <mergeCell ref="F4:J4"/>
    <mergeCell ref="N4:P4"/>
    <mergeCell ref="R4:U4"/>
    <mergeCell ref="B5:F5"/>
    <mergeCell ref="C64:R64"/>
    <mergeCell ref="B7:F7"/>
    <mergeCell ref="G7:M7"/>
    <mergeCell ref="P7:U7"/>
    <mergeCell ref="C49:R49"/>
    <mergeCell ref="C48:R48"/>
    <mergeCell ref="C40:R40"/>
    <mergeCell ref="C63:R63"/>
    <mergeCell ref="C50:R50"/>
    <mergeCell ref="C61:R61"/>
    <mergeCell ref="BY67:BZ67"/>
    <mergeCell ref="Z14:AO15"/>
    <mergeCell ref="AP14:AP15"/>
    <mergeCell ref="AS35:AU35"/>
    <mergeCell ref="V53:X53"/>
    <mergeCell ref="C51:R51"/>
    <mergeCell ref="Z66:AT66"/>
    <mergeCell ref="V54:X54"/>
    <mergeCell ref="V55:X55"/>
    <mergeCell ref="C62:R62"/>
    <mergeCell ref="Z27:AO27"/>
    <mergeCell ref="V65:X65"/>
    <mergeCell ref="Z65:AT65"/>
    <mergeCell ref="AS60:AU60"/>
    <mergeCell ref="AW61:AW62"/>
    <mergeCell ref="CP67:CQ67"/>
    <mergeCell ref="CN67:CO67"/>
    <mergeCell ref="CG67:CI67"/>
    <mergeCell ref="CA67:CB67"/>
    <mergeCell ref="CC67:CE67"/>
    <mergeCell ref="Z25:AO25"/>
    <mergeCell ref="AW67:AW68"/>
    <mergeCell ref="AW44:AW45"/>
    <mergeCell ref="Z30:AO30"/>
    <mergeCell ref="Z21:AO21"/>
    <mergeCell ref="Z23:AO23"/>
    <mergeCell ref="Z24:AO24"/>
    <mergeCell ref="AW48:AW50"/>
    <mergeCell ref="Z47:AC47"/>
    <mergeCell ref="Z48:AC48"/>
    <mergeCell ref="T9:U9"/>
    <mergeCell ref="B13:P13"/>
    <mergeCell ref="Z28:AO28"/>
    <mergeCell ref="AX21:AX22"/>
    <mergeCell ref="C20:R20"/>
    <mergeCell ref="C21:R21"/>
    <mergeCell ref="Z19:AO19"/>
    <mergeCell ref="V22:X22"/>
    <mergeCell ref="AS23:AU23"/>
    <mergeCell ref="AS24:AU24"/>
    <mergeCell ref="C14:R15"/>
    <mergeCell ref="C22:R22"/>
    <mergeCell ref="C16:R16"/>
    <mergeCell ref="B9:C9"/>
    <mergeCell ref="M9:N9"/>
    <mergeCell ref="Q9:S9"/>
    <mergeCell ref="C19:R19"/>
    <mergeCell ref="B14:B15"/>
    <mergeCell ref="U14:U15"/>
    <mergeCell ref="C28:R28"/>
    <mergeCell ref="Z33:AO33"/>
    <mergeCell ref="C33:R33"/>
    <mergeCell ref="AS20:AU20"/>
    <mergeCell ref="AS21:AU21"/>
    <mergeCell ref="AS22:AU22"/>
    <mergeCell ref="T14:T15"/>
    <mergeCell ref="S14:S15"/>
    <mergeCell ref="B1:AU1"/>
    <mergeCell ref="B2:AU2"/>
    <mergeCell ref="B3:AU3"/>
    <mergeCell ref="Z7:AP7"/>
    <mergeCell ref="AT5:AU5"/>
    <mergeCell ref="AQ5:AS5"/>
    <mergeCell ref="AT4:AU4"/>
    <mergeCell ref="AQ4:AS4"/>
    <mergeCell ref="I5:U5"/>
    <mergeCell ref="AB6:AG6"/>
    <mergeCell ref="D9:J9"/>
    <mergeCell ref="B68:X70"/>
    <mergeCell ref="V56:X56"/>
    <mergeCell ref="V57:X57"/>
    <mergeCell ref="V58:X58"/>
    <mergeCell ref="V59:X59"/>
    <mergeCell ref="V60:X60"/>
    <mergeCell ref="B66:R66"/>
    <mergeCell ref="S66:U66"/>
    <mergeCell ref="V62:X62"/>
    <mergeCell ref="V63:X63"/>
    <mergeCell ref="V64:X64"/>
    <mergeCell ref="V61:X61"/>
    <mergeCell ref="AN60:AO60"/>
    <mergeCell ref="AN61:AO61"/>
    <mergeCell ref="Z61:AD61"/>
    <mergeCell ref="AK60:AM60"/>
    <mergeCell ref="AK61:AM61"/>
    <mergeCell ref="AE60:AJ60"/>
    <mergeCell ref="AE61:AJ61"/>
    <mergeCell ref="Z64:AT64"/>
    <mergeCell ref="AQ60:AR60"/>
    <mergeCell ref="AN59:AO59"/>
    <mergeCell ref="AQ14:AQ15"/>
    <mergeCell ref="AR14:AR15"/>
    <mergeCell ref="AS14:AU15"/>
    <mergeCell ref="AS16:AU16"/>
    <mergeCell ref="AS17:AU17"/>
    <mergeCell ref="AS18:AU18"/>
    <mergeCell ref="AS19:AU19"/>
    <mergeCell ref="AK59:AM59"/>
    <mergeCell ref="AS25:AU25"/>
    <mergeCell ref="AS26:AU26"/>
    <mergeCell ref="AS27:AU27"/>
    <mergeCell ref="AS28:AU28"/>
    <mergeCell ref="AS29:AU29"/>
    <mergeCell ref="AS41:AU41"/>
    <mergeCell ref="AS31:AU31"/>
    <mergeCell ref="AS32:AU32"/>
    <mergeCell ref="AS33:AU33"/>
    <mergeCell ref="AS34:AU34"/>
    <mergeCell ref="AS39:AU39"/>
    <mergeCell ref="AS40:AU40"/>
    <mergeCell ref="AS36:AU36"/>
    <mergeCell ref="AS37:AU37"/>
    <mergeCell ref="AS38:AU38"/>
    <mergeCell ref="Z37:AO37"/>
    <mergeCell ref="Z36:AO36"/>
    <mergeCell ref="Y42:AO42"/>
    <mergeCell ref="Z44:AQ44"/>
    <mergeCell ref="AD45:AG46"/>
    <mergeCell ref="AL45:AS46"/>
    <mergeCell ref="AP42:AR42"/>
    <mergeCell ref="AS42:AT42"/>
    <mergeCell ref="AS30:AU30"/>
    <mergeCell ref="Z67:AC69"/>
    <mergeCell ref="AD67:AN67"/>
    <mergeCell ref="AO67:AQ69"/>
    <mergeCell ref="AR67:AT69"/>
    <mergeCell ref="AD68:AJ69"/>
    <mergeCell ref="Z55:AO55"/>
    <mergeCell ref="Z56:AD57"/>
    <mergeCell ref="AE56:AO56"/>
    <mergeCell ref="AE57:AJ57"/>
    <mergeCell ref="Z70:AC70"/>
    <mergeCell ref="AD70:AJ70"/>
    <mergeCell ref="AK70:AN70"/>
    <mergeCell ref="AO70:AQ70"/>
    <mergeCell ref="AR70:AT70"/>
    <mergeCell ref="AQ57:AU57"/>
    <mergeCell ref="Z58:AD58"/>
    <mergeCell ref="AQ58:AR58"/>
    <mergeCell ref="AS58:AU58"/>
    <mergeCell ref="Z63:AT63"/>
    <mergeCell ref="AD47:AG47"/>
    <mergeCell ref="AH47:AK47"/>
    <mergeCell ref="AL47:AS47"/>
    <mergeCell ref="AL48:AS48"/>
    <mergeCell ref="AK68:AN69"/>
    <mergeCell ref="AN57:AO57"/>
    <mergeCell ref="AD49:AG49"/>
    <mergeCell ref="AH49:AK49"/>
    <mergeCell ref="AD53:AG53"/>
    <mergeCell ref="AL49:AS49"/>
    <mergeCell ref="AL50:AS50"/>
    <mergeCell ref="AL51:AS51"/>
    <mergeCell ref="AL52:AS52"/>
    <mergeCell ref="AL53:AS53"/>
    <mergeCell ref="AD48:AG48"/>
    <mergeCell ref="AH48:AK48"/>
    <mergeCell ref="AD50:AG50"/>
    <mergeCell ref="AH50:AK50"/>
    <mergeCell ref="AD51:AG51"/>
    <mergeCell ref="AD52:AG52"/>
  </mergeCells>
  <dataValidations count="14">
    <dataValidation type="list" allowBlank="1" showInputMessage="1" showErrorMessage="1" sqref="AQ5">
      <formula1>$AK$80:$AK$83</formula1>
    </dataValidation>
    <dataValidation type="list" allowBlank="1" showInputMessage="1" showErrorMessage="1" sqref="AD9:AE9 K8:L8 AH9:AI9 Z9:AA9">
      <formula1>$AJ$80:$AJ$83</formula1>
    </dataValidation>
    <dataValidation type="list" allowBlank="1" showInputMessage="1" showErrorMessage="1" sqref="O9">
      <formula1>$AO$80:$AO$86</formula1>
    </dataValidation>
    <dataValidation type="list" allowBlank="1" showInputMessage="1" showErrorMessage="1" sqref="T9:U9">
      <formula1>$AM$80:$AM$82</formula1>
    </dataValidation>
    <dataValidation type="whole" allowBlank="1" showInputMessage="1" showErrorMessage="1" sqref="C16 G71:G72">
      <formula1>1</formula1>
      <formula2>12</formula2>
    </dataValidation>
    <dataValidation type="whole" allowBlank="1" showInputMessage="1" showErrorMessage="1" sqref="I71:I72 E71:E72">
      <formula1>1</formula1>
      <formula2>31</formula2>
    </dataValidation>
    <dataValidation type="list" allowBlank="1" showInputMessage="1" showErrorMessage="1" sqref="AT5 AX5:BI5">
      <formula1>$AL$80:$AL$85</formula1>
    </dataValidation>
    <dataValidation type="list" allowBlank="1" showInputMessage="1" showErrorMessage="1" sqref="F4 I4:J4">
      <formula1>$AJ$86:$AJ$88</formula1>
    </dataValidation>
    <dataValidation type="list" allowBlank="1" showInputMessage="1" showErrorMessage="1" sqref="D9:J9">
      <formula1>$AN$80:$AN$99</formula1>
    </dataValidation>
    <dataValidation type="list" allowBlank="1" showInputMessage="1" showErrorMessage="1" sqref="AU69">
      <formula1>$AP$453:$AP$455</formula1>
    </dataValidation>
    <dataValidation type="list" allowBlank="1" showInputMessage="1" showErrorMessage="1" sqref="F71:F72 J71:J72">
      <formula1>$AJ$463:$AJ$466</formula1>
    </dataValidation>
    <dataValidation type="list" allowBlank="1" showInputMessage="1" showErrorMessage="1" sqref="AR70:AT70">
      <formula1>$AP$80:$AP$82</formula1>
    </dataValidation>
    <dataValidation type="list" allowBlank="1" showInputMessage="1" showErrorMessage="1" sqref="AD70:AQ70">
      <formula1>$AP$80:$AP$81</formula1>
    </dataValidation>
    <dataValidation type="list" allowBlank="1" showInputMessage="1" showErrorMessage="1" sqref="AS16:AU41 V17:X65 V16:X16">
      <formula1>"拠点校指導教員,校内指導教員,指導教員,校長,教頭,教務主任,保健主任,生徒指導主任,研修主任,教科主任,学年主任,その他"</formula1>
    </dataValidation>
  </dataValidations>
  <printOptions horizontalCentered="1"/>
  <pageMargins left="0.4724409448818898" right="0.31496062992125984" top="0.5905511811023623" bottom="0.3937007874015748" header="0.4330708661417323" footer="0.3937007874015748"/>
  <pageSetup firstPageNumber="72" useFirstPageNumber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CQ115"/>
  <sheetViews>
    <sheetView view="pageBreakPreview" zoomScale="145" zoomScaleSheetLayoutView="145" workbookViewId="0" topLeftCell="A19">
      <selection activeCell="X10" sqref="X10"/>
    </sheetView>
  </sheetViews>
  <sheetFormatPr defaultColWidth="8.875" defaultRowHeight="12.75"/>
  <cols>
    <col min="1" max="1" width="0.37109375" style="63" customWidth="1"/>
    <col min="2" max="2" width="3.125" style="62" customWidth="1"/>
    <col min="3" max="3" width="2.00390625" style="62" customWidth="1"/>
    <col min="4" max="4" width="0.74609375" style="62" customWidth="1"/>
    <col min="5" max="5" width="2.00390625" style="62" customWidth="1"/>
    <col min="6" max="6" width="3.125" style="62" customWidth="1"/>
    <col min="7" max="7" width="2.00390625" style="62" customWidth="1"/>
    <col min="8" max="8" width="0.74609375" style="62" customWidth="1"/>
    <col min="9" max="9" width="2.00390625" style="62" customWidth="1"/>
    <col min="10" max="10" width="3.125" style="62" customWidth="1"/>
    <col min="11" max="11" width="2.00390625" style="62" customWidth="1"/>
    <col min="12" max="12" width="0.74609375" style="62" customWidth="1"/>
    <col min="13" max="13" width="2.00390625" style="62" customWidth="1"/>
    <col min="14" max="14" width="3.125" style="62" customWidth="1"/>
    <col min="15" max="15" width="8.625" style="62" customWidth="1"/>
    <col min="16" max="16" width="3.625" style="62" customWidth="1"/>
    <col min="17" max="18" width="4.125" style="62" customWidth="1"/>
    <col min="19" max="21" width="5.00390625" style="62" customWidth="1"/>
    <col min="22" max="22" width="3.125" style="63" customWidth="1"/>
    <col min="23" max="24" width="5.125" style="62" customWidth="1"/>
    <col min="25" max="25" width="3.125" style="62" customWidth="1"/>
    <col min="26" max="26" width="2.00390625" style="62" customWidth="1"/>
    <col min="27" max="27" width="0.74609375" style="62" customWidth="1"/>
    <col min="28" max="28" width="2.00390625" style="62" customWidth="1"/>
    <col min="29" max="29" width="3.125" style="62" customWidth="1"/>
    <col min="30" max="30" width="2.00390625" style="62" customWidth="1"/>
    <col min="31" max="31" width="0.74609375" style="62" customWidth="1"/>
    <col min="32" max="32" width="2.00390625" style="62" customWidth="1"/>
    <col min="33" max="33" width="3.125" style="62" customWidth="1"/>
    <col min="34" max="34" width="2.00390625" style="62" customWidth="1"/>
    <col min="35" max="35" width="0.74609375" style="62" customWidth="1"/>
    <col min="36" max="36" width="2.00390625" style="62" customWidth="1"/>
    <col min="37" max="37" width="3.125" style="62" customWidth="1"/>
    <col min="38" max="38" width="3.875" style="62" customWidth="1"/>
    <col min="39" max="41" width="4.00390625" style="62" customWidth="1"/>
    <col min="42" max="43" width="5.00390625" style="62" customWidth="1"/>
    <col min="44" max="44" width="5.00390625" style="63" customWidth="1"/>
    <col min="45" max="45" width="3.125" style="63" customWidth="1"/>
    <col min="46" max="47" width="5.25390625" style="63" customWidth="1"/>
    <col min="48" max="48" width="3.125" style="62" customWidth="1"/>
    <col min="49" max="49" width="4.625" style="62" customWidth="1"/>
    <col min="50" max="61" width="3.75390625" style="63" customWidth="1"/>
    <col min="62" max="63" width="2.875" style="63" customWidth="1"/>
    <col min="64" max="70" width="4.75390625" style="63" customWidth="1"/>
    <col min="71" max="91" width="3.00390625" style="63" customWidth="1"/>
    <col min="92" max="16384" width="8.875" style="63" customWidth="1"/>
  </cols>
  <sheetData>
    <row r="1" spans="2:47" ht="24" customHeight="1">
      <c r="B1" s="445" t="s">
        <v>202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</row>
    <row r="2" spans="2:61" s="3" customFormat="1" ht="24" customHeight="1">
      <c r="B2" s="446" t="s">
        <v>235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2:49" s="3" customFormat="1" ht="15" customHeight="1">
      <c r="B3" s="308" t="s">
        <v>150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W3" s="5"/>
    </row>
    <row r="4" spans="1:61" s="2" customFormat="1" ht="16.5" customHeight="1">
      <c r="A4" s="196"/>
      <c r="B4" s="311" t="s">
        <v>103</v>
      </c>
      <c r="C4" s="311"/>
      <c r="D4" s="311"/>
      <c r="E4" s="311"/>
      <c r="F4" s="447" t="s">
        <v>90</v>
      </c>
      <c r="G4" s="447"/>
      <c r="H4" s="447"/>
      <c r="I4" s="447"/>
      <c r="J4" s="447"/>
      <c r="K4" s="25"/>
      <c r="L4" s="25"/>
      <c r="M4" s="27"/>
      <c r="N4" s="351"/>
      <c r="O4" s="351"/>
      <c r="P4" s="351"/>
      <c r="Q4" s="37"/>
      <c r="R4" s="351"/>
      <c r="S4" s="351"/>
      <c r="T4" s="351"/>
      <c r="U4" s="351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50</v>
      </c>
      <c r="AH4" s="25"/>
      <c r="AI4" s="25"/>
      <c r="AO4" s="45"/>
      <c r="AP4" s="45"/>
      <c r="AQ4" s="311" t="s">
        <v>48</v>
      </c>
      <c r="AR4" s="311"/>
      <c r="AS4" s="311"/>
      <c r="AT4" s="311" t="s">
        <v>49</v>
      </c>
      <c r="AU4" s="311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>
      <c r="A5" s="195"/>
      <c r="B5" s="352"/>
      <c r="C5" s="352"/>
      <c r="D5" s="352"/>
      <c r="E5" s="352"/>
      <c r="F5" s="352"/>
      <c r="G5" s="25"/>
      <c r="H5" s="25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08"/>
      <c r="AP5" s="108"/>
      <c r="AQ5" s="311" t="s">
        <v>63</v>
      </c>
      <c r="AR5" s="311"/>
      <c r="AS5" s="311"/>
      <c r="AT5" s="443" t="s">
        <v>60</v>
      </c>
      <c r="AU5" s="443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49" s="2" customFormat="1" ht="17.25" customHeight="1">
      <c r="A6" s="32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34"/>
      <c r="W6" s="36"/>
      <c r="X6" s="36"/>
      <c r="Y6" s="27"/>
      <c r="Z6" s="45"/>
      <c r="AA6" s="45"/>
      <c r="AB6" s="353" t="s">
        <v>52</v>
      </c>
      <c r="AC6" s="353"/>
      <c r="AD6" s="353"/>
      <c r="AE6" s="353"/>
      <c r="AF6" s="353"/>
      <c r="AG6" s="353"/>
      <c r="AH6" s="28"/>
      <c r="AI6" s="28"/>
      <c r="AJ6" s="27"/>
      <c r="AK6" s="27"/>
      <c r="AL6" s="27"/>
      <c r="AM6" s="27"/>
      <c r="AN6" s="27"/>
      <c r="AW6" s="36"/>
    </row>
    <row r="7" spans="1:49" s="2" customFormat="1" ht="16.5" customHeight="1">
      <c r="A7" s="35"/>
      <c r="B7" s="311" t="s">
        <v>104</v>
      </c>
      <c r="C7" s="311"/>
      <c r="D7" s="311"/>
      <c r="E7" s="311"/>
      <c r="F7" s="311"/>
      <c r="G7" s="444" t="s">
        <v>237</v>
      </c>
      <c r="H7" s="444"/>
      <c r="I7" s="444"/>
      <c r="J7" s="444"/>
      <c r="K7" s="444"/>
      <c r="L7" s="444"/>
      <c r="M7" s="444"/>
      <c r="N7" s="24"/>
      <c r="O7" s="29" t="s">
        <v>122</v>
      </c>
      <c r="P7" s="311" t="s">
        <v>137</v>
      </c>
      <c r="Q7" s="311"/>
      <c r="R7" s="311"/>
      <c r="S7" s="311"/>
      <c r="T7" s="311"/>
      <c r="U7" s="311"/>
      <c r="V7" s="52"/>
      <c r="W7" s="53"/>
      <c r="X7" s="53"/>
      <c r="Y7" s="54" t="s">
        <v>56</v>
      </c>
      <c r="Z7" s="354" t="s">
        <v>227</v>
      </c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7" t="s">
        <v>57</v>
      </c>
      <c r="AW7" s="27"/>
    </row>
    <row r="8" spans="1:49" s="2" customFormat="1" ht="13.5" customHeight="1">
      <c r="A8" s="35"/>
      <c r="B8" s="74"/>
      <c r="C8" s="73"/>
      <c r="D8" s="73"/>
      <c r="E8" s="73"/>
      <c r="F8" s="73"/>
      <c r="G8" s="73"/>
      <c r="H8" s="73"/>
      <c r="I8" s="73" t="s">
        <v>51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52"/>
      <c r="W8" s="54"/>
      <c r="X8" s="54"/>
      <c r="Y8" s="58"/>
      <c r="Z8" s="51"/>
      <c r="AA8" s="51"/>
      <c r="AB8" s="58"/>
      <c r="AC8" s="58"/>
      <c r="AD8" s="51"/>
      <c r="AE8" s="51"/>
      <c r="AF8" s="58"/>
      <c r="AG8" s="58"/>
      <c r="AH8" s="51"/>
      <c r="AI8" s="51"/>
      <c r="AJ8" s="58"/>
      <c r="AK8" s="58"/>
      <c r="AL8" s="58"/>
      <c r="AM8" s="58"/>
      <c r="AN8" s="58"/>
      <c r="AO8" s="58"/>
      <c r="AW8" s="36"/>
    </row>
    <row r="9" spans="1:49" s="2" customFormat="1" ht="16.5" customHeight="1">
      <c r="A9" s="35"/>
      <c r="B9" s="327" t="s">
        <v>53</v>
      </c>
      <c r="C9" s="328"/>
      <c r="D9" s="439" t="s">
        <v>96</v>
      </c>
      <c r="E9" s="440"/>
      <c r="F9" s="440"/>
      <c r="G9" s="440"/>
      <c r="H9" s="440"/>
      <c r="I9" s="440"/>
      <c r="J9" s="441"/>
      <c r="K9" s="51"/>
      <c r="L9" s="51"/>
      <c r="M9" s="327" t="s">
        <v>54</v>
      </c>
      <c r="N9" s="328"/>
      <c r="O9" s="56" t="s">
        <v>66</v>
      </c>
      <c r="P9" s="57"/>
      <c r="Q9" s="327" t="s">
        <v>55</v>
      </c>
      <c r="R9" s="329"/>
      <c r="S9" s="330"/>
      <c r="T9" s="442" t="s">
        <v>61</v>
      </c>
      <c r="U9" s="330"/>
      <c r="V9" s="52"/>
      <c r="W9" s="53"/>
      <c r="X9" s="53"/>
      <c r="Y9" s="53"/>
      <c r="Z9" s="53"/>
      <c r="AA9" s="53"/>
      <c r="AB9" s="354" t="s">
        <v>58</v>
      </c>
      <c r="AC9" s="354"/>
      <c r="AD9" s="354"/>
      <c r="AE9" s="354"/>
      <c r="AF9" s="354"/>
      <c r="AG9" s="354"/>
      <c r="AH9" s="55"/>
      <c r="AI9" s="55"/>
      <c r="AJ9" s="53"/>
      <c r="AK9" s="53"/>
      <c r="AL9" s="53"/>
      <c r="AM9" s="53"/>
      <c r="AN9" s="53"/>
      <c r="AO9" s="58"/>
      <c r="AW9" s="27"/>
    </row>
    <row r="10" spans="1:49" s="2" customFormat="1" ht="16.5" customHeight="1">
      <c r="A10" s="76"/>
      <c r="B10" s="77"/>
      <c r="C10" s="77"/>
      <c r="D10" s="59"/>
      <c r="E10" s="59"/>
      <c r="F10" s="59"/>
      <c r="G10" s="59"/>
      <c r="H10" s="59"/>
      <c r="I10" s="59"/>
      <c r="J10" s="59"/>
      <c r="K10" s="78"/>
      <c r="L10" s="78"/>
      <c r="M10" s="77"/>
      <c r="N10" s="77"/>
      <c r="O10" s="78"/>
      <c r="P10" s="77"/>
      <c r="Q10" s="77"/>
      <c r="R10" s="77"/>
      <c r="S10" s="77"/>
      <c r="T10" s="77"/>
      <c r="U10" s="77"/>
      <c r="V10" s="79"/>
      <c r="W10" s="53"/>
      <c r="X10" s="53"/>
      <c r="Y10" s="54" t="s">
        <v>56</v>
      </c>
      <c r="Z10" s="354" t="s">
        <v>138</v>
      </c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7" t="s">
        <v>57</v>
      </c>
      <c r="AW10" s="27"/>
    </row>
    <row r="11" spans="1:49" s="1" customFormat="1" ht="11.25" customHeight="1">
      <c r="A11" s="80"/>
      <c r="B11" s="81"/>
      <c r="C11" s="81"/>
      <c r="D11" s="81"/>
      <c r="E11" s="33"/>
      <c r="F11" s="33"/>
      <c r="G11" s="81"/>
      <c r="H11" s="81"/>
      <c r="I11" s="33"/>
      <c r="J11" s="33"/>
      <c r="K11" s="81"/>
      <c r="L11" s="81"/>
      <c r="M11" s="81"/>
      <c r="N11" s="81"/>
      <c r="O11" s="81"/>
      <c r="P11" s="82"/>
      <c r="Q11" s="81"/>
      <c r="R11" s="81"/>
      <c r="S11" s="81"/>
      <c r="T11" s="81"/>
      <c r="U11" s="81"/>
      <c r="V11" s="82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2:49" s="1" customFormat="1" ht="3" customHeight="1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2:61" s="3" customFormat="1" ht="13.5" customHeight="1">
      <c r="B13" s="333" t="s">
        <v>92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61" s="10" customFormat="1" ht="15.75" customHeight="1">
      <c r="B14" s="429" t="s">
        <v>35</v>
      </c>
      <c r="C14" s="431" t="s">
        <v>151</v>
      </c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3"/>
      <c r="S14" s="437" t="s">
        <v>2</v>
      </c>
      <c r="T14" s="451" t="s">
        <v>144</v>
      </c>
      <c r="U14" s="451" t="s">
        <v>145</v>
      </c>
      <c r="V14" s="432" t="s">
        <v>236</v>
      </c>
      <c r="W14" s="432"/>
      <c r="X14" s="455"/>
      <c r="Y14" s="349" t="s">
        <v>93</v>
      </c>
      <c r="Z14" s="431" t="s">
        <v>152</v>
      </c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3"/>
      <c r="AP14" s="437" t="s">
        <v>2</v>
      </c>
      <c r="AQ14" s="451" t="s">
        <v>126</v>
      </c>
      <c r="AR14" s="453" t="s">
        <v>125</v>
      </c>
      <c r="AS14" s="431" t="s">
        <v>236</v>
      </c>
      <c r="AT14" s="432"/>
      <c r="AU14" s="455"/>
      <c r="AW14" s="22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</row>
    <row r="15" spans="2:61" s="10" customFormat="1" ht="15.75" customHeight="1">
      <c r="B15" s="430"/>
      <c r="C15" s="434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  <c r="S15" s="438"/>
      <c r="T15" s="452"/>
      <c r="U15" s="452"/>
      <c r="V15" s="435"/>
      <c r="W15" s="435"/>
      <c r="X15" s="456"/>
      <c r="Y15" s="350"/>
      <c r="Z15" s="434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6"/>
      <c r="AP15" s="438"/>
      <c r="AQ15" s="452"/>
      <c r="AR15" s="454"/>
      <c r="AS15" s="434"/>
      <c r="AT15" s="435"/>
      <c r="AU15" s="456"/>
      <c r="AW15" s="22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</row>
    <row r="16" spans="2:61" s="8" customFormat="1" ht="16.5" customHeight="1">
      <c r="B16" s="11">
        <v>1</v>
      </c>
      <c r="C16" s="325" t="s">
        <v>123</v>
      </c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120" t="s">
        <v>3</v>
      </c>
      <c r="T16" s="103">
        <v>2</v>
      </c>
      <c r="U16" s="103">
        <v>2</v>
      </c>
      <c r="V16" s="381" t="s">
        <v>238</v>
      </c>
      <c r="W16" s="382"/>
      <c r="X16" s="383"/>
      <c r="Y16" s="19">
        <v>100</v>
      </c>
      <c r="Z16" s="243" t="s">
        <v>4</v>
      </c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12" t="s">
        <v>5</v>
      </c>
      <c r="AQ16" s="103">
        <v>2</v>
      </c>
      <c r="AR16" s="115">
        <v>2</v>
      </c>
      <c r="AS16" s="381" t="s">
        <v>239</v>
      </c>
      <c r="AT16" s="382"/>
      <c r="AU16" s="383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2:61" s="8" customFormat="1" ht="16.5" customHeight="1">
      <c r="B17" s="11">
        <v>2</v>
      </c>
      <c r="C17" s="316" t="s">
        <v>203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113" t="s">
        <v>3</v>
      </c>
      <c r="T17" s="103">
        <v>2</v>
      </c>
      <c r="U17" s="103">
        <v>2</v>
      </c>
      <c r="V17" s="381" t="s">
        <v>147</v>
      </c>
      <c r="W17" s="382"/>
      <c r="X17" s="383"/>
      <c r="Y17" s="19">
        <v>101</v>
      </c>
      <c r="Z17" s="243" t="s">
        <v>6</v>
      </c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12" t="s">
        <v>5</v>
      </c>
      <c r="AQ17" s="103">
        <v>2</v>
      </c>
      <c r="AR17" s="115">
        <v>2</v>
      </c>
      <c r="AS17" s="381" t="s">
        <v>239</v>
      </c>
      <c r="AT17" s="382"/>
      <c r="AU17" s="383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2:61" s="8" customFormat="1" ht="16.5" customHeight="1">
      <c r="B18" s="11">
        <v>3</v>
      </c>
      <c r="C18" s="243" t="s">
        <v>135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113" t="s">
        <v>3</v>
      </c>
      <c r="T18" s="103">
        <v>2</v>
      </c>
      <c r="U18" s="103">
        <v>2</v>
      </c>
      <c r="V18" s="381" t="s">
        <v>238</v>
      </c>
      <c r="W18" s="382"/>
      <c r="X18" s="383"/>
      <c r="Y18" s="19">
        <v>102</v>
      </c>
      <c r="Z18" s="243" t="s">
        <v>158</v>
      </c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12" t="s">
        <v>5</v>
      </c>
      <c r="AQ18" s="103">
        <v>2</v>
      </c>
      <c r="AR18" s="115">
        <v>2</v>
      </c>
      <c r="AS18" s="381" t="s">
        <v>239</v>
      </c>
      <c r="AT18" s="382"/>
      <c r="AU18" s="383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6.5" customHeight="1">
      <c r="B19" s="11">
        <v>4</v>
      </c>
      <c r="C19" s="316" t="s">
        <v>154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113" t="s">
        <v>3</v>
      </c>
      <c r="T19" s="103">
        <v>2</v>
      </c>
      <c r="U19" s="103">
        <v>2</v>
      </c>
      <c r="V19" s="381" t="s">
        <v>238</v>
      </c>
      <c r="W19" s="382"/>
      <c r="X19" s="383"/>
      <c r="Y19" s="19">
        <v>103</v>
      </c>
      <c r="Z19" s="243" t="s">
        <v>226</v>
      </c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12" t="s">
        <v>5</v>
      </c>
      <c r="AQ19" s="103">
        <v>2</v>
      </c>
      <c r="AR19" s="115">
        <v>2</v>
      </c>
      <c r="AS19" s="381" t="s">
        <v>239</v>
      </c>
      <c r="AT19" s="382"/>
      <c r="AU19" s="383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6.5" customHeight="1">
      <c r="B20" s="11">
        <v>5</v>
      </c>
      <c r="C20" s="316" t="s">
        <v>164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113" t="s">
        <v>7</v>
      </c>
      <c r="T20" s="103">
        <v>2</v>
      </c>
      <c r="U20" s="103">
        <v>2</v>
      </c>
      <c r="V20" s="381" t="s">
        <v>238</v>
      </c>
      <c r="W20" s="382"/>
      <c r="X20" s="383"/>
      <c r="Y20" s="19">
        <v>104</v>
      </c>
      <c r="Z20" s="243" t="s">
        <v>159</v>
      </c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12" t="s">
        <v>5</v>
      </c>
      <c r="AQ20" s="103">
        <v>2</v>
      </c>
      <c r="AR20" s="115">
        <v>2</v>
      </c>
      <c r="AS20" s="381" t="s">
        <v>239</v>
      </c>
      <c r="AT20" s="382"/>
      <c r="AU20" s="383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6.5" customHeight="1">
      <c r="B21" s="11">
        <v>6</v>
      </c>
      <c r="C21" s="316" t="s">
        <v>134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113" t="s">
        <v>7</v>
      </c>
      <c r="T21" s="103">
        <v>2</v>
      </c>
      <c r="U21" s="103">
        <v>2</v>
      </c>
      <c r="V21" s="381" t="s">
        <v>146</v>
      </c>
      <c r="W21" s="382"/>
      <c r="X21" s="383"/>
      <c r="Y21" s="83">
        <v>105</v>
      </c>
      <c r="Z21" s="336" t="s">
        <v>225</v>
      </c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69" t="s">
        <v>5</v>
      </c>
      <c r="AQ21" s="103">
        <v>6</v>
      </c>
      <c r="AR21" s="115"/>
      <c r="AS21" s="381"/>
      <c r="AT21" s="382"/>
      <c r="AU21" s="383"/>
      <c r="AW21" s="22"/>
      <c r="AX21" s="334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6.5" customHeight="1">
      <c r="B22" s="11">
        <v>7</v>
      </c>
      <c r="C22" s="316" t="s">
        <v>9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113" t="s">
        <v>3</v>
      </c>
      <c r="T22" s="103">
        <v>2</v>
      </c>
      <c r="U22" s="103">
        <v>2</v>
      </c>
      <c r="V22" s="381" t="s">
        <v>238</v>
      </c>
      <c r="W22" s="382"/>
      <c r="X22" s="383"/>
      <c r="Y22" s="19">
        <v>106</v>
      </c>
      <c r="Z22" s="243" t="s">
        <v>204</v>
      </c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12" t="s">
        <v>5</v>
      </c>
      <c r="AQ22" s="103">
        <v>2</v>
      </c>
      <c r="AR22" s="115"/>
      <c r="AS22" s="381"/>
      <c r="AT22" s="382"/>
      <c r="AU22" s="383"/>
      <c r="AW22" s="22"/>
      <c r="AX22" s="334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6.5" customHeight="1">
      <c r="B23" s="11">
        <v>8</v>
      </c>
      <c r="C23" s="316" t="s">
        <v>12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8"/>
      <c r="S23" s="113" t="s">
        <v>3</v>
      </c>
      <c r="T23" s="103">
        <v>2</v>
      </c>
      <c r="U23" s="103"/>
      <c r="V23" s="381"/>
      <c r="W23" s="382"/>
      <c r="X23" s="383"/>
      <c r="Y23" s="19">
        <v>107</v>
      </c>
      <c r="Z23" s="243" t="s">
        <v>205</v>
      </c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12" t="s">
        <v>5</v>
      </c>
      <c r="AQ23" s="103">
        <v>2</v>
      </c>
      <c r="AR23" s="115"/>
      <c r="AS23" s="381"/>
      <c r="AT23" s="382"/>
      <c r="AU23" s="383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6.5" customHeight="1">
      <c r="B24" s="11">
        <v>9</v>
      </c>
      <c r="C24" s="316" t="s">
        <v>14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113" t="s">
        <v>7</v>
      </c>
      <c r="T24" s="103">
        <v>2</v>
      </c>
      <c r="U24" s="103"/>
      <c r="V24" s="381"/>
      <c r="W24" s="382"/>
      <c r="X24" s="383"/>
      <c r="Y24" s="19">
        <v>108</v>
      </c>
      <c r="Z24" s="243" t="s">
        <v>160</v>
      </c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12" t="s">
        <v>5</v>
      </c>
      <c r="AQ24" s="103">
        <v>2</v>
      </c>
      <c r="AR24" s="115"/>
      <c r="AS24" s="381"/>
      <c r="AT24" s="382"/>
      <c r="AU24" s="383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6.5" customHeight="1">
      <c r="B25" s="11">
        <v>10</v>
      </c>
      <c r="C25" s="359" t="s">
        <v>43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113" t="s">
        <v>3</v>
      </c>
      <c r="T25" s="103">
        <v>2</v>
      </c>
      <c r="U25" s="103">
        <v>2</v>
      </c>
      <c r="V25" s="381" t="s">
        <v>228</v>
      </c>
      <c r="W25" s="382"/>
      <c r="X25" s="383"/>
      <c r="Y25" s="19">
        <v>109</v>
      </c>
      <c r="Z25" s="243" t="s">
        <v>206</v>
      </c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12" t="s">
        <v>5</v>
      </c>
      <c r="AQ25" s="103">
        <v>2</v>
      </c>
      <c r="AR25" s="115"/>
      <c r="AS25" s="381"/>
      <c r="AT25" s="382"/>
      <c r="AU25" s="383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6.5" customHeight="1">
      <c r="B26" s="11">
        <v>11</v>
      </c>
      <c r="C26" s="316" t="s">
        <v>207</v>
      </c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8"/>
      <c r="S26" s="113" t="s">
        <v>11</v>
      </c>
      <c r="T26" s="103">
        <v>2</v>
      </c>
      <c r="U26" s="103"/>
      <c r="V26" s="381"/>
      <c r="W26" s="382"/>
      <c r="X26" s="383"/>
      <c r="Y26" s="19">
        <v>110</v>
      </c>
      <c r="Z26" s="243" t="s">
        <v>208</v>
      </c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12" t="s">
        <v>5</v>
      </c>
      <c r="AQ26" s="103">
        <v>2</v>
      </c>
      <c r="AR26" s="115"/>
      <c r="AS26" s="381"/>
      <c r="AT26" s="382"/>
      <c r="AU26" s="383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6.5" customHeight="1">
      <c r="B27" s="11">
        <v>12</v>
      </c>
      <c r="C27" s="316" t="s">
        <v>155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8"/>
      <c r="S27" s="113" t="s">
        <v>3</v>
      </c>
      <c r="T27" s="103">
        <v>2</v>
      </c>
      <c r="U27" s="103"/>
      <c r="V27" s="381"/>
      <c r="W27" s="382"/>
      <c r="X27" s="383"/>
      <c r="Y27" s="19">
        <v>111</v>
      </c>
      <c r="Z27" s="243" t="s">
        <v>209</v>
      </c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12" t="s">
        <v>5</v>
      </c>
      <c r="AQ27" s="103">
        <v>2</v>
      </c>
      <c r="AR27" s="115"/>
      <c r="AS27" s="381"/>
      <c r="AT27" s="382"/>
      <c r="AU27" s="383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6.5" customHeight="1">
      <c r="B28" s="11">
        <v>13</v>
      </c>
      <c r="C28" s="316" t="s">
        <v>17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8"/>
      <c r="S28" s="113" t="s">
        <v>3</v>
      </c>
      <c r="T28" s="103">
        <v>1</v>
      </c>
      <c r="U28" s="103"/>
      <c r="V28" s="381"/>
      <c r="W28" s="382"/>
      <c r="X28" s="383"/>
      <c r="Y28" s="19">
        <v>112</v>
      </c>
      <c r="Z28" s="243" t="s">
        <v>210</v>
      </c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12" t="s">
        <v>5</v>
      </c>
      <c r="AQ28" s="103">
        <v>2</v>
      </c>
      <c r="AR28" s="115"/>
      <c r="AS28" s="381"/>
      <c r="AT28" s="382"/>
      <c r="AU28" s="383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6.5" customHeight="1">
      <c r="B29" s="11">
        <v>14</v>
      </c>
      <c r="C29" s="316" t="s">
        <v>18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8"/>
      <c r="S29" s="113" t="s">
        <v>3</v>
      </c>
      <c r="T29" s="103">
        <v>1</v>
      </c>
      <c r="U29" s="103"/>
      <c r="V29" s="381"/>
      <c r="W29" s="382"/>
      <c r="X29" s="383"/>
      <c r="Y29" s="19">
        <v>113</v>
      </c>
      <c r="Z29" s="243" t="s">
        <v>16</v>
      </c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12" t="s">
        <v>5</v>
      </c>
      <c r="AQ29" s="103">
        <v>2</v>
      </c>
      <c r="AR29" s="115"/>
      <c r="AS29" s="381"/>
      <c r="AT29" s="382"/>
      <c r="AU29" s="383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6.5" customHeight="1">
      <c r="B30" s="11">
        <v>15</v>
      </c>
      <c r="C30" s="316" t="s">
        <v>19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8"/>
      <c r="S30" s="113" t="s">
        <v>3</v>
      </c>
      <c r="T30" s="103">
        <v>1</v>
      </c>
      <c r="U30" s="103"/>
      <c r="V30" s="381"/>
      <c r="W30" s="382"/>
      <c r="X30" s="383"/>
      <c r="Y30" s="19">
        <v>114</v>
      </c>
      <c r="Z30" s="243" t="s">
        <v>211</v>
      </c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12" t="s">
        <v>5</v>
      </c>
      <c r="AQ30" s="103">
        <v>2</v>
      </c>
      <c r="AR30" s="115"/>
      <c r="AS30" s="381"/>
      <c r="AT30" s="382"/>
      <c r="AU30" s="383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6.5" customHeight="1">
      <c r="B31" s="11">
        <v>16</v>
      </c>
      <c r="C31" s="316" t="s">
        <v>20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  <c r="S31" s="113" t="s">
        <v>7</v>
      </c>
      <c r="T31" s="103">
        <v>1</v>
      </c>
      <c r="U31" s="103"/>
      <c r="V31" s="381"/>
      <c r="W31" s="382"/>
      <c r="X31" s="383"/>
      <c r="Y31" s="19">
        <v>115</v>
      </c>
      <c r="Z31" s="243" t="s">
        <v>212</v>
      </c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12" t="s">
        <v>5</v>
      </c>
      <c r="AQ31" s="103">
        <v>2</v>
      </c>
      <c r="AR31" s="115"/>
      <c r="AS31" s="381"/>
      <c r="AT31" s="382"/>
      <c r="AU31" s="383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6.5" customHeight="1">
      <c r="B32" s="11">
        <v>17</v>
      </c>
      <c r="C32" s="316" t="s">
        <v>115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8"/>
      <c r="S32" s="113" t="s">
        <v>11</v>
      </c>
      <c r="T32" s="103">
        <v>1</v>
      </c>
      <c r="U32" s="103"/>
      <c r="V32" s="381"/>
      <c r="W32" s="382"/>
      <c r="X32" s="383"/>
      <c r="Y32" s="19">
        <v>116</v>
      </c>
      <c r="Z32" s="243" t="s">
        <v>213</v>
      </c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12" t="s">
        <v>5</v>
      </c>
      <c r="AQ32" s="103">
        <v>2</v>
      </c>
      <c r="AR32" s="115"/>
      <c r="AS32" s="381"/>
      <c r="AT32" s="382"/>
      <c r="AU32" s="383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6.5" customHeight="1">
      <c r="B33" s="11">
        <v>18</v>
      </c>
      <c r="C33" s="316" t="s">
        <v>214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113" t="s">
        <v>3</v>
      </c>
      <c r="T33" s="103">
        <v>1</v>
      </c>
      <c r="U33" s="103"/>
      <c r="V33" s="381"/>
      <c r="W33" s="382"/>
      <c r="X33" s="383"/>
      <c r="Y33" s="19">
        <v>117</v>
      </c>
      <c r="Z33" s="243" t="s">
        <v>215</v>
      </c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12" t="s">
        <v>5</v>
      </c>
      <c r="AQ33" s="103">
        <v>2</v>
      </c>
      <c r="AR33" s="115"/>
      <c r="AS33" s="381"/>
      <c r="AT33" s="382"/>
      <c r="AU33" s="383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6.5" customHeight="1">
      <c r="B34" s="11">
        <v>19</v>
      </c>
      <c r="C34" s="316" t="s">
        <v>22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113" t="s">
        <v>3</v>
      </c>
      <c r="T34" s="103">
        <v>1</v>
      </c>
      <c r="U34" s="103"/>
      <c r="V34" s="381"/>
      <c r="W34" s="382"/>
      <c r="X34" s="383"/>
      <c r="Y34" s="19">
        <v>118</v>
      </c>
      <c r="Z34" s="243" t="s">
        <v>161</v>
      </c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12" t="s">
        <v>5</v>
      </c>
      <c r="AQ34" s="103">
        <v>2</v>
      </c>
      <c r="AR34" s="115"/>
      <c r="AS34" s="381"/>
      <c r="AT34" s="382"/>
      <c r="AU34" s="383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6.5" customHeight="1">
      <c r="B35" s="11">
        <v>20</v>
      </c>
      <c r="C35" s="316" t="s">
        <v>23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113" t="s">
        <v>3</v>
      </c>
      <c r="T35" s="103">
        <v>1</v>
      </c>
      <c r="U35" s="103"/>
      <c r="V35" s="381"/>
      <c r="W35" s="382"/>
      <c r="X35" s="383"/>
      <c r="Y35" s="19">
        <v>119</v>
      </c>
      <c r="Z35" s="355" t="s">
        <v>21</v>
      </c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17" t="s">
        <v>15</v>
      </c>
      <c r="AQ35" s="104">
        <v>2</v>
      </c>
      <c r="AR35" s="117"/>
      <c r="AS35" s="426"/>
      <c r="AT35" s="427"/>
      <c r="AU35" s="428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6.5" customHeight="1">
      <c r="B36" s="11">
        <v>21</v>
      </c>
      <c r="C36" s="316" t="s">
        <v>24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113" t="s">
        <v>3</v>
      </c>
      <c r="T36" s="103">
        <v>1</v>
      </c>
      <c r="U36" s="103"/>
      <c r="V36" s="381"/>
      <c r="W36" s="382"/>
      <c r="X36" s="383"/>
      <c r="Y36" s="19">
        <v>120</v>
      </c>
      <c r="Z36" s="243" t="s">
        <v>216</v>
      </c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12" t="s">
        <v>5</v>
      </c>
      <c r="AQ36" s="103">
        <v>2</v>
      </c>
      <c r="AR36" s="115"/>
      <c r="AS36" s="381"/>
      <c r="AT36" s="382"/>
      <c r="AU36" s="383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6.5" customHeight="1">
      <c r="B37" s="11">
        <v>22</v>
      </c>
      <c r="C37" s="316" t="s">
        <v>167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113" t="s">
        <v>13</v>
      </c>
      <c r="T37" s="103">
        <v>2</v>
      </c>
      <c r="U37" s="103"/>
      <c r="V37" s="381"/>
      <c r="W37" s="382"/>
      <c r="X37" s="383"/>
      <c r="Y37" s="19">
        <v>121</v>
      </c>
      <c r="Z37" s="243" t="s">
        <v>217</v>
      </c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12" t="s">
        <v>5</v>
      </c>
      <c r="AQ37" s="103">
        <v>2</v>
      </c>
      <c r="AR37" s="115"/>
      <c r="AS37" s="381"/>
      <c r="AT37" s="382"/>
      <c r="AU37" s="383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6.5" customHeight="1" thickBot="1">
      <c r="B38" s="11">
        <v>23</v>
      </c>
      <c r="C38" s="316" t="s">
        <v>168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113" t="s">
        <v>3</v>
      </c>
      <c r="T38" s="103">
        <v>2</v>
      </c>
      <c r="U38" s="103"/>
      <c r="V38" s="381"/>
      <c r="W38" s="382"/>
      <c r="X38" s="383"/>
      <c r="Y38" s="101">
        <v>122</v>
      </c>
      <c r="Z38" s="357" t="s">
        <v>101</v>
      </c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92" t="s">
        <v>5</v>
      </c>
      <c r="AQ38" s="105">
        <v>2</v>
      </c>
      <c r="AR38" s="119"/>
      <c r="AS38" s="407"/>
      <c r="AT38" s="408"/>
      <c r="AU38" s="409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6.5" customHeight="1">
      <c r="B39" s="11">
        <v>24</v>
      </c>
      <c r="C39" s="316" t="s">
        <v>25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113" t="s">
        <v>8</v>
      </c>
      <c r="T39" s="103">
        <v>2</v>
      </c>
      <c r="U39" s="103"/>
      <c r="V39" s="381"/>
      <c r="W39" s="382"/>
      <c r="X39" s="383"/>
      <c r="Y39" s="16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4"/>
      <c r="AP39" s="91"/>
      <c r="AQ39" s="60"/>
      <c r="AR39" s="116"/>
      <c r="AS39" s="395"/>
      <c r="AT39" s="396"/>
      <c r="AU39" s="397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6.5" customHeight="1">
      <c r="B40" s="11">
        <v>25</v>
      </c>
      <c r="C40" s="316" t="s">
        <v>156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121" t="s">
        <v>8</v>
      </c>
      <c r="T40" s="103">
        <v>2</v>
      </c>
      <c r="U40" s="103"/>
      <c r="V40" s="381"/>
      <c r="W40" s="382"/>
      <c r="X40" s="383"/>
      <c r="Y40" s="19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243"/>
      <c r="AP40" s="90"/>
      <c r="AQ40" s="118"/>
      <c r="AR40" s="127"/>
      <c r="AS40" s="381"/>
      <c r="AT40" s="382"/>
      <c r="AU40" s="383"/>
      <c r="AW40" s="22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2:61" s="8" customFormat="1" ht="16.5" customHeight="1">
      <c r="B41" s="11">
        <v>26</v>
      </c>
      <c r="C41" s="316" t="s">
        <v>26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113" t="s">
        <v>3</v>
      </c>
      <c r="T41" s="103">
        <v>2</v>
      </c>
      <c r="U41" s="103"/>
      <c r="V41" s="381"/>
      <c r="W41" s="382"/>
      <c r="X41" s="383"/>
      <c r="Y41" s="102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9"/>
      <c r="AP41" s="89"/>
      <c r="AQ41" s="11"/>
      <c r="AR41" s="96"/>
      <c r="AS41" s="420"/>
      <c r="AT41" s="421"/>
      <c r="AU41" s="4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0" s="8" customFormat="1" ht="16.5" customHeight="1">
      <c r="B42" s="11">
        <v>27</v>
      </c>
      <c r="C42" s="316" t="s">
        <v>27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113" t="s">
        <v>3</v>
      </c>
      <c r="T42" s="103">
        <v>2</v>
      </c>
      <c r="U42" s="103"/>
      <c r="V42" s="381"/>
      <c r="W42" s="382"/>
      <c r="X42" s="383"/>
      <c r="Y42" s="245">
        <f>SUM(AQ16:AQ41)</f>
        <v>50</v>
      </c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312" t="s">
        <v>139</v>
      </c>
      <c r="AQ42" s="313"/>
      <c r="AR42" s="313"/>
      <c r="AS42" s="313">
        <f>SUM(AR16:AR41)</f>
        <v>10</v>
      </c>
      <c r="AT42" s="313"/>
      <c r="AU42" s="112" t="s">
        <v>140</v>
      </c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2:61" s="8" customFormat="1" ht="16.5" customHeight="1">
      <c r="B43" s="11">
        <v>28</v>
      </c>
      <c r="C43" s="316" t="s">
        <v>157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121" t="s">
        <v>8</v>
      </c>
      <c r="T43" s="103">
        <v>4</v>
      </c>
      <c r="U43" s="103"/>
      <c r="V43" s="381"/>
      <c r="W43" s="382"/>
      <c r="X43" s="383"/>
      <c r="Y43" s="9"/>
      <c r="AT43" s="9"/>
      <c r="AU43" s="9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0" s="8" customFormat="1" ht="16.5" customHeight="1">
      <c r="B44" s="40">
        <v>29</v>
      </c>
      <c r="C44" s="316" t="s">
        <v>190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113" t="s">
        <v>13</v>
      </c>
      <c r="T44" s="103">
        <v>2</v>
      </c>
      <c r="U44" s="103"/>
      <c r="V44" s="381"/>
      <c r="W44" s="382"/>
      <c r="X44" s="383"/>
      <c r="Y44" s="9"/>
      <c r="Z44" s="457" t="s">
        <v>91</v>
      </c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T44" s="9"/>
      <c r="AU44" s="9"/>
      <c r="AW44" s="334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2:61" s="8" customFormat="1" ht="16.5" customHeight="1">
      <c r="B45" s="11">
        <v>30</v>
      </c>
      <c r="C45" s="316" t="s">
        <v>28</v>
      </c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113" t="s">
        <v>3</v>
      </c>
      <c r="T45" s="103">
        <v>1</v>
      </c>
      <c r="U45" s="103"/>
      <c r="V45" s="381"/>
      <c r="W45" s="382"/>
      <c r="X45" s="383"/>
      <c r="Y45" s="9"/>
      <c r="Z45" s="458" t="s">
        <v>36</v>
      </c>
      <c r="AA45" s="459"/>
      <c r="AB45" s="459"/>
      <c r="AC45" s="460"/>
      <c r="AD45" s="464" t="s">
        <v>36</v>
      </c>
      <c r="AE45" s="459"/>
      <c r="AF45" s="459"/>
      <c r="AG45" s="459"/>
      <c r="AH45" s="464" t="s">
        <v>36</v>
      </c>
      <c r="AI45" s="459"/>
      <c r="AJ45" s="459"/>
      <c r="AK45" s="460"/>
      <c r="AL45" s="466" t="s">
        <v>44</v>
      </c>
      <c r="AM45" s="466"/>
      <c r="AN45" s="466"/>
      <c r="AO45" s="466"/>
      <c r="AP45" s="466"/>
      <c r="AQ45" s="466"/>
      <c r="AR45" s="466"/>
      <c r="AS45" s="467"/>
      <c r="AT45" s="9"/>
      <c r="AU45" s="9"/>
      <c r="AW45" s="334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</row>
    <row r="46" spans="2:61" s="8" customFormat="1" ht="16.5" customHeight="1">
      <c r="B46" s="11">
        <v>31</v>
      </c>
      <c r="C46" s="316" t="s">
        <v>192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113" t="s">
        <v>3</v>
      </c>
      <c r="T46" s="103">
        <v>2</v>
      </c>
      <c r="U46" s="103"/>
      <c r="V46" s="381"/>
      <c r="W46" s="382"/>
      <c r="X46" s="383"/>
      <c r="Y46" s="9"/>
      <c r="Z46" s="461"/>
      <c r="AA46" s="462"/>
      <c r="AB46" s="462"/>
      <c r="AC46" s="463"/>
      <c r="AD46" s="465"/>
      <c r="AE46" s="462"/>
      <c r="AF46" s="462"/>
      <c r="AG46" s="462"/>
      <c r="AH46" s="465"/>
      <c r="AI46" s="462"/>
      <c r="AJ46" s="462"/>
      <c r="AK46" s="463"/>
      <c r="AL46" s="468"/>
      <c r="AM46" s="468"/>
      <c r="AN46" s="468"/>
      <c r="AO46" s="468"/>
      <c r="AP46" s="468"/>
      <c r="AQ46" s="468"/>
      <c r="AR46" s="468"/>
      <c r="AS46" s="469"/>
      <c r="AT46" s="9"/>
      <c r="AU46" s="9"/>
      <c r="AW46" s="22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</row>
    <row r="47" spans="2:61" s="8" customFormat="1" ht="16.5" customHeight="1">
      <c r="B47" s="40">
        <v>32</v>
      </c>
      <c r="C47" s="316" t="s">
        <v>29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113" t="s">
        <v>3</v>
      </c>
      <c r="T47" s="103">
        <v>1</v>
      </c>
      <c r="U47" s="103"/>
      <c r="V47" s="381"/>
      <c r="W47" s="382"/>
      <c r="X47" s="383"/>
      <c r="Y47" s="9"/>
      <c r="Z47" s="410"/>
      <c r="AA47" s="411"/>
      <c r="AB47" s="411"/>
      <c r="AC47" s="412"/>
      <c r="AD47" s="415"/>
      <c r="AE47" s="416"/>
      <c r="AF47" s="416"/>
      <c r="AG47" s="416"/>
      <c r="AH47" s="470"/>
      <c r="AI47" s="471"/>
      <c r="AJ47" s="471"/>
      <c r="AK47" s="472"/>
      <c r="AL47" s="448" t="s">
        <v>45</v>
      </c>
      <c r="AM47" s="448"/>
      <c r="AN47" s="448"/>
      <c r="AO47" s="448"/>
      <c r="AP47" s="448"/>
      <c r="AQ47" s="448"/>
      <c r="AR47" s="448"/>
      <c r="AS47" s="449"/>
      <c r="AT47" s="9"/>
      <c r="AU47" s="9"/>
      <c r="AW47" s="22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s="8" customFormat="1" ht="16.5" customHeight="1">
      <c r="B48" s="11">
        <v>33</v>
      </c>
      <c r="C48" s="316" t="s">
        <v>116</v>
      </c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113" t="s">
        <v>11</v>
      </c>
      <c r="T48" s="103">
        <v>1</v>
      </c>
      <c r="U48" s="103"/>
      <c r="V48" s="381"/>
      <c r="W48" s="382"/>
      <c r="X48" s="383"/>
      <c r="Y48" s="9"/>
      <c r="Z48" s="410"/>
      <c r="AA48" s="411"/>
      <c r="AB48" s="411"/>
      <c r="AC48" s="412"/>
      <c r="AD48" s="415"/>
      <c r="AE48" s="416"/>
      <c r="AF48" s="416"/>
      <c r="AG48" s="416"/>
      <c r="AH48" s="415"/>
      <c r="AI48" s="416"/>
      <c r="AJ48" s="416"/>
      <c r="AK48" s="417"/>
      <c r="AL48" s="448" t="s">
        <v>46</v>
      </c>
      <c r="AM48" s="448"/>
      <c r="AN48" s="448"/>
      <c r="AO48" s="448"/>
      <c r="AP48" s="448"/>
      <c r="AQ48" s="448"/>
      <c r="AR48" s="448"/>
      <c r="AS48" s="449"/>
      <c r="AT48" s="42"/>
      <c r="AU48" s="42"/>
      <c r="AW48" s="33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49" s="8" customFormat="1" ht="16.5" customHeight="1">
      <c r="B49" s="11">
        <v>34</v>
      </c>
      <c r="C49" s="316" t="s">
        <v>193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113" t="s">
        <v>194</v>
      </c>
      <c r="T49" s="103">
        <v>2</v>
      </c>
      <c r="U49" s="103"/>
      <c r="V49" s="381"/>
      <c r="W49" s="382"/>
      <c r="X49" s="383"/>
      <c r="Y49" s="9"/>
      <c r="Z49" s="410"/>
      <c r="AA49" s="413"/>
      <c r="AB49" s="413"/>
      <c r="AC49" s="414"/>
      <c r="AD49" s="450"/>
      <c r="AE49" s="413"/>
      <c r="AF49" s="413"/>
      <c r="AG49" s="413"/>
      <c r="AH49" s="450"/>
      <c r="AI49" s="413"/>
      <c r="AJ49" s="413"/>
      <c r="AK49" s="414"/>
      <c r="AL49" s="448" t="s">
        <v>118</v>
      </c>
      <c r="AM49" s="448"/>
      <c r="AN49" s="448"/>
      <c r="AO49" s="448"/>
      <c r="AP49" s="448"/>
      <c r="AQ49" s="448"/>
      <c r="AR49" s="448"/>
      <c r="AS49" s="449"/>
      <c r="AT49" s="42"/>
      <c r="AU49" s="42"/>
      <c r="AW49" s="334"/>
    </row>
    <row r="50" spans="2:49" s="8" customFormat="1" ht="16.5" customHeight="1">
      <c r="B50" s="11">
        <v>35</v>
      </c>
      <c r="C50" s="316" t="s">
        <v>30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113" t="s">
        <v>10</v>
      </c>
      <c r="T50" s="103">
        <v>2</v>
      </c>
      <c r="U50" s="103"/>
      <c r="V50" s="381"/>
      <c r="W50" s="382"/>
      <c r="X50" s="383"/>
      <c r="Y50" s="9"/>
      <c r="Z50" s="410"/>
      <c r="AA50" s="413"/>
      <c r="AB50" s="413"/>
      <c r="AC50" s="414"/>
      <c r="AD50" s="415"/>
      <c r="AE50" s="416"/>
      <c r="AF50" s="416"/>
      <c r="AG50" s="416"/>
      <c r="AH50" s="415"/>
      <c r="AI50" s="416"/>
      <c r="AJ50" s="416"/>
      <c r="AK50" s="417"/>
      <c r="AL50" s="448" t="s">
        <v>224</v>
      </c>
      <c r="AM50" s="448"/>
      <c r="AN50" s="448"/>
      <c r="AO50" s="448"/>
      <c r="AP50" s="448"/>
      <c r="AQ50" s="448"/>
      <c r="AR50" s="448"/>
      <c r="AS50" s="449"/>
      <c r="AW50" s="334"/>
    </row>
    <row r="51" spans="2:49" s="8" customFormat="1" ht="16.5" customHeight="1">
      <c r="B51" s="11">
        <v>36</v>
      </c>
      <c r="C51" s="316" t="s">
        <v>218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121" t="s">
        <v>10</v>
      </c>
      <c r="T51" s="103">
        <v>2</v>
      </c>
      <c r="U51" s="103"/>
      <c r="V51" s="381"/>
      <c r="W51" s="382"/>
      <c r="X51" s="383"/>
      <c r="Y51" s="9"/>
      <c r="Z51" s="410"/>
      <c r="AA51" s="413"/>
      <c r="AB51" s="413"/>
      <c r="AC51" s="414"/>
      <c r="AD51" s="415"/>
      <c r="AE51" s="416"/>
      <c r="AF51" s="416"/>
      <c r="AG51" s="416"/>
      <c r="AH51" s="415"/>
      <c r="AI51" s="416"/>
      <c r="AJ51" s="416"/>
      <c r="AK51" s="417"/>
      <c r="AL51" s="448" t="s">
        <v>153</v>
      </c>
      <c r="AM51" s="448"/>
      <c r="AN51" s="448"/>
      <c r="AO51" s="448"/>
      <c r="AP51" s="448"/>
      <c r="AQ51" s="448"/>
      <c r="AR51" s="448"/>
      <c r="AS51" s="449"/>
      <c r="AT51" s="84"/>
      <c r="AU51" s="87"/>
      <c r="AW51" s="22"/>
    </row>
    <row r="52" spans="2:49" s="8" customFormat="1" ht="16.5" customHeight="1">
      <c r="B52" s="11">
        <v>37</v>
      </c>
      <c r="C52" s="316" t="s">
        <v>31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113" t="s">
        <v>11</v>
      </c>
      <c r="T52" s="103">
        <v>2</v>
      </c>
      <c r="U52" s="103"/>
      <c r="V52" s="381"/>
      <c r="W52" s="382"/>
      <c r="X52" s="383"/>
      <c r="Y52" s="9"/>
      <c r="Z52" s="410"/>
      <c r="AA52" s="413"/>
      <c r="AB52" s="413"/>
      <c r="AC52" s="414"/>
      <c r="AD52" s="415"/>
      <c r="AE52" s="416"/>
      <c r="AF52" s="416"/>
      <c r="AG52" s="416"/>
      <c r="AH52" s="415"/>
      <c r="AI52" s="416"/>
      <c r="AJ52" s="416"/>
      <c r="AK52" s="417"/>
      <c r="AL52" s="448" t="s">
        <v>47</v>
      </c>
      <c r="AM52" s="448"/>
      <c r="AN52" s="448"/>
      <c r="AO52" s="448"/>
      <c r="AP52" s="448"/>
      <c r="AQ52" s="448"/>
      <c r="AR52" s="448"/>
      <c r="AS52" s="449"/>
      <c r="AT52" s="87"/>
      <c r="AU52" s="87"/>
      <c r="AW52" s="22"/>
    </row>
    <row r="53" spans="2:49" s="8" customFormat="1" ht="16.5" customHeight="1">
      <c r="B53" s="11">
        <v>38</v>
      </c>
      <c r="C53" s="316" t="s">
        <v>32</v>
      </c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113" t="s">
        <v>5</v>
      </c>
      <c r="T53" s="103">
        <v>2</v>
      </c>
      <c r="U53" s="103"/>
      <c r="V53" s="381"/>
      <c r="W53" s="382"/>
      <c r="X53" s="383"/>
      <c r="Y53" s="9"/>
      <c r="Z53" s="410"/>
      <c r="AA53" s="411"/>
      <c r="AB53" s="411"/>
      <c r="AC53" s="412"/>
      <c r="AD53" s="450"/>
      <c r="AE53" s="411"/>
      <c r="AF53" s="411"/>
      <c r="AG53" s="411"/>
      <c r="AH53" s="488"/>
      <c r="AI53" s="489"/>
      <c r="AJ53" s="489"/>
      <c r="AK53" s="490"/>
      <c r="AL53" s="448" t="s">
        <v>127</v>
      </c>
      <c r="AM53" s="448"/>
      <c r="AN53" s="448"/>
      <c r="AO53" s="448"/>
      <c r="AP53" s="448"/>
      <c r="AQ53" s="448"/>
      <c r="AR53" s="448"/>
      <c r="AS53" s="449"/>
      <c r="AT53" s="18"/>
      <c r="AU53" s="18"/>
      <c r="AV53" s="42"/>
      <c r="AW53" s="22"/>
    </row>
    <row r="54" spans="2:49" s="8" customFormat="1" ht="16.5" customHeight="1">
      <c r="B54" s="11">
        <v>39</v>
      </c>
      <c r="C54" s="316" t="s">
        <v>33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113" t="s">
        <v>7</v>
      </c>
      <c r="T54" s="103">
        <v>2</v>
      </c>
      <c r="U54" s="103"/>
      <c r="V54" s="381"/>
      <c r="W54" s="382"/>
      <c r="X54" s="383"/>
      <c r="Y54" s="9"/>
      <c r="AT54" s="18"/>
      <c r="AU54" s="18"/>
      <c r="AW54" s="22"/>
    </row>
    <row r="55" spans="2:61" s="8" customFormat="1" ht="16.5" customHeight="1" thickBot="1">
      <c r="B55" s="11">
        <v>40</v>
      </c>
      <c r="C55" s="316" t="s">
        <v>219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121" t="s">
        <v>10</v>
      </c>
      <c r="T55" s="103">
        <v>4</v>
      </c>
      <c r="U55" s="103"/>
      <c r="V55" s="381"/>
      <c r="W55" s="382"/>
      <c r="X55" s="383"/>
      <c r="Y55" s="9"/>
      <c r="Z55" s="473" t="s">
        <v>128</v>
      </c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88"/>
      <c r="AQ55" s="88"/>
      <c r="AR55" s="22"/>
      <c r="AS55" s="18"/>
      <c r="AT55" s="18"/>
      <c r="AU55" s="18"/>
      <c r="AW55" s="22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2:57" s="8" customFormat="1" ht="16.5" customHeight="1">
      <c r="B56" s="11">
        <v>41</v>
      </c>
      <c r="C56" s="316" t="s">
        <v>197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113" t="s">
        <v>3</v>
      </c>
      <c r="T56" s="103">
        <v>2</v>
      </c>
      <c r="U56" s="103"/>
      <c r="V56" s="381"/>
      <c r="W56" s="382"/>
      <c r="X56" s="383"/>
      <c r="Y56" s="9"/>
      <c r="Z56" s="474"/>
      <c r="AA56" s="475"/>
      <c r="AB56" s="475"/>
      <c r="AC56" s="475"/>
      <c r="AD56" s="476"/>
      <c r="AE56" s="480" t="s">
        <v>124</v>
      </c>
      <c r="AF56" s="481"/>
      <c r="AG56" s="481"/>
      <c r="AH56" s="481"/>
      <c r="AI56" s="481"/>
      <c r="AJ56" s="481"/>
      <c r="AK56" s="481"/>
      <c r="AL56" s="481"/>
      <c r="AM56" s="481"/>
      <c r="AN56" s="481"/>
      <c r="AO56" s="482"/>
      <c r="AP56" s="124"/>
      <c r="AQ56" s="45"/>
      <c r="AR56" s="22"/>
      <c r="AS56" s="18"/>
      <c r="AT56" s="18"/>
      <c r="AU56" s="18"/>
      <c r="AW56" s="22"/>
      <c r="AX56" s="9"/>
      <c r="AY56" s="9"/>
      <c r="AZ56" s="9"/>
      <c r="BA56" s="9"/>
      <c r="BB56" s="9"/>
      <c r="BC56" s="9"/>
      <c r="BD56" s="9"/>
      <c r="BE56" s="9"/>
    </row>
    <row r="57" spans="2:57" s="8" customFormat="1" ht="16.5" customHeight="1" thickBot="1">
      <c r="B57" s="11">
        <v>42</v>
      </c>
      <c r="C57" s="316" t="s">
        <v>34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113" t="s">
        <v>11</v>
      </c>
      <c r="T57" s="103">
        <v>2</v>
      </c>
      <c r="U57" s="103"/>
      <c r="V57" s="381"/>
      <c r="W57" s="382"/>
      <c r="X57" s="383"/>
      <c r="Y57" s="9"/>
      <c r="Z57" s="477"/>
      <c r="AA57" s="478"/>
      <c r="AB57" s="478"/>
      <c r="AC57" s="478"/>
      <c r="AD57" s="479"/>
      <c r="AE57" s="483" t="s">
        <v>130</v>
      </c>
      <c r="AF57" s="484"/>
      <c r="AG57" s="484"/>
      <c r="AH57" s="484"/>
      <c r="AI57" s="484"/>
      <c r="AJ57" s="484"/>
      <c r="AK57" s="484" t="s">
        <v>131</v>
      </c>
      <c r="AL57" s="484"/>
      <c r="AM57" s="484"/>
      <c r="AN57" s="485" t="s">
        <v>142</v>
      </c>
      <c r="AO57" s="486"/>
      <c r="AP57" s="123"/>
      <c r="AQ57" s="487" t="s">
        <v>143</v>
      </c>
      <c r="AR57" s="487"/>
      <c r="AS57" s="487"/>
      <c r="AT57" s="487"/>
      <c r="AU57" s="487"/>
      <c r="AW57" s="22"/>
      <c r="AX57" s="9"/>
      <c r="AY57" s="9"/>
      <c r="AZ57" s="9"/>
      <c r="BA57" s="9"/>
      <c r="BB57" s="9"/>
      <c r="BC57" s="9"/>
      <c r="BD57" s="9"/>
      <c r="BE57" s="9"/>
    </row>
    <row r="58" spans="2:95" s="8" customFormat="1" ht="16.5" customHeight="1">
      <c r="B58" s="40">
        <v>43</v>
      </c>
      <c r="C58" s="316" t="s">
        <v>220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113" t="s">
        <v>11</v>
      </c>
      <c r="T58" s="103">
        <v>2</v>
      </c>
      <c r="U58" s="103"/>
      <c r="V58" s="381"/>
      <c r="W58" s="382"/>
      <c r="X58" s="383"/>
      <c r="Y58" s="9"/>
      <c r="Z58" s="398" t="s">
        <v>0</v>
      </c>
      <c r="AA58" s="398"/>
      <c r="AB58" s="398"/>
      <c r="AC58" s="398"/>
      <c r="AD58" s="381"/>
      <c r="AE58" s="403"/>
      <c r="AF58" s="404"/>
      <c r="AG58" s="404"/>
      <c r="AH58" s="404"/>
      <c r="AI58" s="404"/>
      <c r="AJ58" s="404"/>
      <c r="AK58" s="404"/>
      <c r="AL58" s="404"/>
      <c r="AM58" s="404"/>
      <c r="AN58" s="491">
        <f>IF(SUM(AE58:AM58)=0,"",SUM(AE58:AM58))</f>
      </c>
      <c r="AO58" s="492"/>
      <c r="AP58" s="123"/>
      <c r="AQ58" s="493" t="s">
        <v>130</v>
      </c>
      <c r="AR58" s="494"/>
      <c r="AS58" s="495">
        <f>$B$66</f>
        <v>80</v>
      </c>
      <c r="AT58" s="495"/>
      <c r="AU58" s="496"/>
      <c r="AW58" s="22"/>
      <c r="AX58" s="9"/>
      <c r="AY58" s="9"/>
      <c r="AZ58" s="9"/>
      <c r="BA58" s="9"/>
      <c r="BB58" s="9"/>
      <c r="BC58" s="9"/>
      <c r="BD58" s="9"/>
      <c r="BE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</row>
    <row r="59" spans="2:95" s="8" customFormat="1" ht="16.5" customHeight="1">
      <c r="B59" s="11">
        <v>44</v>
      </c>
      <c r="C59" s="316" t="s">
        <v>199</v>
      </c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113" t="s">
        <v>7</v>
      </c>
      <c r="T59" s="103">
        <v>1</v>
      </c>
      <c r="U59" s="103"/>
      <c r="V59" s="381"/>
      <c r="W59" s="382"/>
      <c r="X59" s="383"/>
      <c r="Y59" s="9"/>
      <c r="Z59" s="398" t="s">
        <v>1</v>
      </c>
      <c r="AA59" s="398"/>
      <c r="AB59" s="398"/>
      <c r="AC59" s="398"/>
      <c r="AD59" s="381"/>
      <c r="AE59" s="403"/>
      <c r="AF59" s="404"/>
      <c r="AG59" s="404"/>
      <c r="AH59" s="404"/>
      <c r="AI59" s="404"/>
      <c r="AJ59" s="404"/>
      <c r="AK59" s="404"/>
      <c r="AL59" s="404"/>
      <c r="AM59" s="404"/>
      <c r="AN59" s="386">
        <f>IF(SUM(AE59:AM59)=0,"",SUM(AE59:AM59))</f>
      </c>
      <c r="AO59" s="387"/>
      <c r="AP59" s="123"/>
      <c r="AQ59" s="483" t="s">
        <v>131</v>
      </c>
      <c r="AR59" s="484"/>
      <c r="AS59" s="485">
        <f>$Y$42</f>
        <v>50</v>
      </c>
      <c r="AT59" s="485"/>
      <c r="AU59" s="486"/>
      <c r="AW59" s="22"/>
      <c r="AX59" s="9"/>
      <c r="AY59" s="9"/>
      <c r="AZ59" s="9"/>
      <c r="BA59" s="9"/>
      <c r="BB59" s="9"/>
      <c r="BC59" s="9"/>
      <c r="BD59" s="9"/>
      <c r="BE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</row>
    <row r="60" spans="2:95" s="8" customFormat="1" ht="16.5" customHeight="1" thickBot="1">
      <c r="B60" s="40">
        <v>45</v>
      </c>
      <c r="C60" s="405" t="s">
        <v>200</v>
      </c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122" t="s">
        <v>3</v>
      </c>
      <c r="T60" s="110">
        <v>1</v>
      </c>
      <c r="U60" s="110"/>
      <c r="V60" s="407"/>
      <c r="W60" s="408"/>
      <c r="X60" s="409"/>
      <c r="Y60" s="9"/>
      <c r="Z60" s="381" t="s">
        <v>111</v>
      </c>
      <c r="AA60" s="382"/>
      <c r="AB60" s="382"/>
      <c r="AC60" s="382"/>
      <c r="AD60" s="382"/>
      <c r="AE60" s="403"/>
      <c r="AF60" s="404"/>
      <c r="AG60" s="404"/>
      <c r="AH60" s="404"/>
      <c r="AI60" s="404"/>
      <c r="AJ60" s="404"/>
      <c r="AK60" s="404"/>
      <c r="AL60" s="404"/>
      <c r="AM60" s="404"/>
      <c r="AN60" s="386">
        <f>IF(SUM(AE60:AM60)=0,"",SUM(AE60:AM60))</f>
      </c>
      <c r="AO60" s="387"/>
      <c r="AP60" s="123"/>
      <c r="AQ60" s="388" t="s">
        <v>142</v>
      </c>
      <c r="AR60" s="389"/>
      <c r="AS60" s="390">
        <f>SUM(AS58:AU59)</f>
        <v>130</v>
      </c>
      <c r="AT60" s="391"/>
      <c r="AU60" s="392"/>
      <c r="AW60" s="22"/>
      <c r="AX60" s="9"/>
      <c r="AY60" s="9"/>
      <c r="AZ60" s="9"/>
      <c r="BA60" s="9"/>
      <c r="BB60" s="9"/>
      <c r="BC60" s="9"/>
      <c r="BD60" s="9"/>
      <c r="BE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</row>
    <row r="61" spans="2:95" s="8" customFormat="1" ht="16.5" customHeight="1" thickBot="1">
      <c r="B61" s="85"/>
      <c r="C61" s="393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114"/>
      <c r="T61" s="111"/>
      <c r="U61" s="111"/>
      <c r="V61" s="395"/>
      <c r="W61" s="396"/>
      <c r="X61" s="397"/>
      <c r="Y61" s="9"/>
      <c r="Z61" s="398" t="s">
        <v>129</v>
      </c>
      <c r="AA61" s="398"/>
      <c r="AB61" s="398"/>
      <c r="AC61" s="398"/>
      <c r="AD61" s="381"/>
      <c r="AE61" s="399">
        <f>IF(SUM(AE58:AJ60)=0,"",SUM(AE58:AJ60))</f>
      </c>
      <c r="AF61" s="400"/>
      <c r="AG61" s="400"/>
      <c r="AH61" s="400"/>
      <c r="AI61" s="400"/>
      <c r="AJ61" s="400"/>
      <c r="AK61" s="400">
        <f>IF(SUM(AK58:AM60)=0,"",SUM(AK58:AM60))</f>
      </c>
      <c r="AL61" s="400"/>
      <c r="AM61" s="400"/>
      <c r="AN61" s="401">
        <f>IF(SUM(AE61:AM61)=0,"",SUM(AE61:AM61))</f>
      </c>
      <c r="AO61" s="402"/>
      <c r="AP61" s="125"/>
      <c r="AQ61" s="9"/>
      <c r="AW61" s="334"/>
      <c r="AX61" s="9"/>
      <c r="AY61" s="9"/>
      <c r="AZ61" s="9"/>
      <c r="BA61" s="9"/>
      <c r="BB61" s="9"/>
      <c r="BC61" s="9"/>
      <c r="BD61" s="9"/>
      <c r="BE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</row>
    <row r="62" spans="2:95" s="8" customFormat="1" ht="16.5" customHeight="1">
      <c r="B62" s="11"/>
      <c r="C62" s="316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113"/>
      <c r="T62" s="103"/>
      <c r="U62" s="103"/>
      <c r="V62" s="381"/>
      <c r="W62" s="382"/>
      <c r="X62" s="383"/>
      <c r="Y62" s="9"/>
      <c r="AU62" s="99"/>
      <c r="AW62" s="334"/>
      <c r="AX62" s="22"/>
      <c r="AY62" s="22"/>
      <c r="AZ62" s="22"/>
      <c r="BA62" s="22"/>
      <c r="BB62" s="22"/>
      <c r="BC62" s="22"/>
      <c r="BD62" s="22"/>
      <c r="BE62" s="22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</row>
    <row r="63" spans="2:95" s="8" customFormat="1" ht="16.5" customHeight="1">
      <c r="B63" s="40"/>
      <c r="C63" s="316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121"/>
      <c r="T63" s="103"/>
      <c r="U63" s="103"/>
      <c r="V63" s="381"/>
      <c r="W63" s="382"/>
      <c r="X63" s="383"/>
      <c r="Y63" s="9"/>
      <c r="Z63" s="497" t="s">
        <v>201</v>
      </c>
      <c r="AA63" s="497"/>
      <c r="AB63" s="497"/>
      <c r="AC63" s="497"/>
      <c r="AD63" s="497"/>
      <c r="AE63" s="497"/>
      <c r="AF63" s="497"/>
      <c r="AG63" s="497"/>
      <c r="AH63" s="497"/>
      <c r="AI63" s="497"/>
      <c r="AJ63" s="497"/>
      <c r="AK63" s="497"/>
      <c r="AL63" s="497"/>
      <c r="AM63" s="497"/>
      <c r="AN63" s="497"/>
      <c r="AO63" s="497"/>
      <c r="AP63" s="497"/>
      <c r="AQ63" s="497"/>
      <c r="AR63" s="497"/>
      <c r="AS63" s="497"/>
      <c r="AT63" s="497"/>
      <c r="AU63" s="98"/>
      <c r="AW63" s="22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W63" s="22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</row>
    <row r="64" spans="2:95" s="8" customFormat="1" ht="16.5" customHeight="1">
      <c r="B64" s="11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113"/>
      <c r="T64" s="103"/>
      <c r="U64" s="103"/>
      <c r="V64" s="381"/>
      <c r="W64" s="382"/>
      <c r="X64" s="383"/>
      <c r="Y64" s="9"/>
      <c r="Z64" s="498" t="s">
        <v>119</v>
      </c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8"/>
      <c r="AO64" s="498"/>
      <c r="AP64" s="498"/>
      <c r="AQ64" s="498"/>
      <c r="AR64" s="498"/>
      <c r="AS64" s="498"/>
      <c r="AT64" s="498"/>
      <c r="AU64" s="72"/>
      <c r="AW64" s="22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W64" s="41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2:95" s="8" customFormat="1" ht="16.5" customHeight="1">
      <c r="B65" s="11"/>
      <c r="C65" s="316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113"/>
      <c r="T65" s="103"/>
      <c r="U65" s="103"/>
      <c r="V65" s="381"/>
      <c r="W65" s="382"/>
      <c r="X65" s="383"/>
      <c r="Y65" s="9"/>
      <c r="Z65" s="384" t="s">
        <v>120</v>
      </c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97"/>
      <c r="AW65" s="22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W65" s="41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s="8" customFormat="1" ht="16.5" customHeight="1">
      <c r="B66" s="245">
        <f>SUM(T13:T65)</f>
        <v>80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312" t="s">
        <v>139</v>
      </c>
      <c r="T66" s="313"/>
      <c r="U66" s="313"/>
      <c r="V66" s="313">
        <f>SUM(U16:U65)</f>
        <v>16</v>
      </c>
      <c r="W66" s="313"/>
      <c r="X66" s="106" t="s">
        <v>140</v>
      </c>
      <c r="Y66" s="9"/>
      <c r="Z66" s="385" t="s">
        <v>121</v>
      </c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100"/>
      <c r="AW66" s="22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W66" s="4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2:95" s="8" customFormat="1" ht="16.5" customHeight="1">
      <c r="B67" s="21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21"/>
      <c r="T67" s="93"/>
      <c r="U67" s="93"/>
      <c r="V67" s="93"/>
      <c r="W67" s="93"/>
      <c r="X67" s="94"/>
      <c r="Y67" s="9"/>
      <c r="Z67" s="513"/>
      <c r="AA67" s="513"/>
      <c r="AB67" s="513"/>
      <c r="AC67" s="513"/>
      <c r="AD67" s="499" t="s">
        <v>107</v>
      </c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398" t="s">
        <v>110</v>
      </c>
      <c r="AP67" s="398"/>
      <c r="AQ67" s="398"/>
      <c r="AR67" s="500" t="s">
        <v>114</v>
      </c>
      <c r="AS67" s="500"/>
      <c r="AT67" s="500"/>
      <c r="AU67" s="100"/>
      <c r="AV67" s="61"/>
      <c r="AW67" s="334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61"/>
      <c r="BJ67" s="68"/>
      <c r="BK67" s="48">
        <f>SUMIF($E$16:$E$71,"&lt;40056",$F$16:$F$71)</f>
        <v>0</v>
      </c>
      <c r="BL67" s="49"/>
      <c r="BW67" s="41"/>
      <c r="BX67" s="9"/>
      <c r="BY67" s="501"/>
      <c r="BZ67" s="501"/>
      <c r="CA67" s="501"/>
      <c r="CB67" s="501"/>
      <c r="CC67" s="501"/>
      <c r="CD67" s="501"/>
      <c r="CE67" s="501"/>
      <c r="CF67" s="43"/>
      <c r="CG67" s="501"/>
      <c r="CH67" s="501"/>
      <c r="CI67" s="501"/>
      <c r="CJ67" s="9"/>
      <c r="CK67" s="9"/>
      <c r="CL67" s="9"/>
      <c r="CM67" s="9"/>
      <c r="CN67" s="501"/>
      <c r="CO67" s="501"/>
      <c r="CP67" s="501"/>
      <c r="CQ67" s="501"/>
    </row>
    <row r="68" spans="2:95" s="8" customFormat="1" ht="16.5" customHeight="1">
      <c r="B68" s="502" t="s">
        <v>148</v>
      </c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4"/>
      <c r="Y68" s="9"/>
      <c r="Z68" s="513"/>
      <c r="AA68" s="513"/>
      <c r="AB68" s="513"/>
      <c r="AC68" s="513"/>
      <c r="AD68" s="511" t="s">
        <v>108</v>
      </c>
      <c r="AE68" s="511"/>
      <c r="AF68" s="511"/>
      <c r="AG68" s="511"/>
      <c r="AH68" s="511"/>
      <c r="AI68" s="511"/>
      <c r="AJ68" s="511"/>
      <c r="AK68" s="398" t="s">
        <v>109</v>
      </c>
      <c r="AL68" s="398"/>
      <c r="AM68" s="398"/>
      <c r="AN68" s="398"/>
      <c r="AO68" s="398"/>
      <c r="AP68" s="398"/>
      <c r="AQ68" s="398"/>
      <c r="AR68" s="500"/>
      <c r="AS68" s="500"/>
      <c r="AT68" s="500"/>
      <c r="AU68" s="100"/>
      <c r="AV68" s="61"/>
      <c r="AW68" s="334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61"/>
      <c r="BJ68" s="68"/>
      <c r="BK68" s="48"/>
      <c r="BL68" s="49"/>
      <c r="BW68" s="41"/>
      <c r="BX68" s="9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9"/>
      <c r="CK68" s="9"/>
      <c r="CL68" s="9"/>
      <c r="CM68" s="9"/>
      <c r="CN68" s="43"/>
      <c r="CO68" s="43"/>
      <c r="CP68" s="43"/>
      <c r="CQ68" s="43"/>
    </row>
    <row r="69" spans="2:95" s="8" customFormat="1" ht="16.5" customHeight="1">
      <c r="B69" s="505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6"/>
      <c r="U69" s="506"/>
      <c r="V69" s="506"/>
      <c r="W69" s="506"/>
      <c r="X69" s="507"/>
      <c r="Y69" s="9"/>
      <c r="Z69" s="513"/>
      <c r="AA69" s="513"/>
      <c r="AB69" s="513"/>
      <c r="AC69" s="513"/>
      <c r="AD69" s="511"/>
      <c r="AE69" s="511"/>
      <c r="AF69" s="511"/>
      <c r="AG69" s="511"/>
      <c r="AH69" s="511"/>
      <c r="AI69" s="511"/>
      <c r="AJ69" s="511"/>
      <c r="AK69" s="398"/>
      <c r="AL69" s="398"/>
      <c r="AM69" s="398"/>
      <c r="AN69" s="398"/>
      <c r="AO69" s="398"/>
      <c r="AP69" s="398"/>
      <c r="AQ69" s="398"/>
      <c r="AR69" s="500"/>
      <c r="AS69" s="500"/>
      <c r="AT69" s="500"/>
      <c r="AU69" s="22"/>
      <c r="AV69" s="61"/>
      <c r="AW69" s="22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61"/>
      <c r="BJ69" s="68"/>
      <c r="BK69" s="48"/>
      <c r="BL69" s="49"/>
      <c r="BW69" s="41"/>
      <c r="BX69" s="9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9"/>
      <c r="CK69" s="9"/>
      <c r="CL69" s="9"/>
      <c r="CM69" s="9"/>
      <c r="CN69" s="43"/>
      <c r="CO69" s="43"/>
      <c r="CP69" s="43"/>
      <c r="CQ69" s="43"/>
    </row>
    <row r="70" spans="2:95" s="8" customFormat="1" ht="16.5" customHeight="1">
      <c r="B70" s="508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10"/>
      <c r="Y70" s="9"/>
      <c r="Z70" s="398" t="s">
        <v>112</v>
      </c>
      <c r="AA70" s="398"/>
      <c r="AB70" s="398"/>
      <c r="AC70" s="398"/>
      <c r="AD70" s="512"/>
      <c r="AE70" s="512"/>
      <c r="AF70" s="512"/>
      <c r="AG70" s="512"/>
      <c r="AH70" s="512"/>
      <c r="AI70" s="512"/>
      <c r="AJ70" s="512"/>
      <c r="AK70" s="398"/>
      <c r="AL70" s="398"/>
      <c r="AM70" s="398"/>
      <c r="AN70" s="398"/>
      <c r="AO70" s="398"/>
      <c r="AP70" s="398"/>
      <c r="AQ70" s="398"/>
      <c r="AR70" s="484"/>
      <c r="AS70" s="484"/>
      <c r="AT70" s="484"/>
      <c r="AU70" s="72"/>
      <c r="AV70" s="61"/>
      <c r="AW70" s="22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61"/>
      <c r="BJ70" s="68"/>
      <c r="BK70" s="48"/>
      <c r="BL70" s="49"/>
      <c r="BW70" s="41"/>
      <c r="BX70" s="9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9"/>
      <c r="CK70" s="9"/>
      <c r="CL70" s="9"/>
      <c r="CM70" s="9"/>
      <c r="CN70" s="43"/>
      <c r="CO70" s="43"/>
      <c r="CP70" s="43"/>
      <c r="CQ70" s="43"/>
    </row>
    <row r="71" spans="2:95" s="8" customFormat="1" ht="16.5" customHeight="1">
      <c r="B71" s="22"/>
      <c r="C71" s="71"/>
      <c r="D71" s="86"/>
      <c r="E71" s="86"/>
      <c r="F71" s="86"/>
      <c r="G71" s="86"/>
      <c r="H71" s="86"/>
      <c r="I71" s="86"/>
      <c r="J71" s="86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22"/>
      <c r="V71" s="22"/>
      <c r="W71" s="9"/>
      <c r="X71" s="9"/>
      <c r="Y71" s="7"/>
      <c r="AV71" s="61"/>
      <c r="AW71" s="22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61"/>
      <c r="BJ71" s="68"/>
      <c r="BK71" s="48">
        <f>SUMIF($E$16:$E$71,"&lt;40268",$F$16:$F$71)</f>
        <v>0</v>
      </c>
      <c r="BL71" s="49"/>
      <c r="BM71" s="8">
        <v>3</v>
      </c>
      <c r="BP71" s="8">
        <v>7</v>
      </c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</row>
    <row r="72" spans="2:60" s="64" customFormat="1" ht="1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W72" s="62"/>
      <c r="X72" s="62"/>
      <c r="Y72" s="62"/>
      <c r="Z72" s="62"/>
      <c r="AA72" s="62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6"/>
      <c r="AS72" s="66"/>
      <c r="AT72" s="66"/>
      <c r="AU72" s="66"/>
      <c r="AV72" s="62"/>
      <c r="AW72" s="22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2:60" s="64" customFormat="1" ht="1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2:60" s="64" customFormat="1" ht="12">
      <c r="B74" s="62"/>
      <c r="C74" s="62"/>
      <c r="D74" s="62"/>
      <c r="E74" s="62"/>
      <c r="F74" s="62"/>
      <c r="G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V74" s="62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50" s="64" customFormat="1" ht="12">
      <c r="B75" s="62"/>
      <c r="C75" s="62"/>
      <c r="D75" s="62"/>
      <c r="E75" s="62"/>
      <c r="F75" s="62"/>
      <c r="G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V75" s="62"/>
      <c r="AW75" s="65"/>
      <c r="AX75" s="66"/>
    </row>
    <row r="76" spans="2:50" s="64" customFormat="1" ht="12">
      <c r="B76" s="62"/>
      <c r="C76" s="62"/>
      <c r="D76" s="62"/>
      <c r="E76" s="62"/>
      <c r="F76" s="62"/>
      <c r="G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V76" s="62"/>
      <c r="AW76" s="65"/>
      <c r="AX76" s="66"/>
    </row>
    <row r="77" spans="2:50" s="64" customFormat="1" ht="12">
      <c r="B77" s="62"/>
      <c r="C77" s="62"/>
      <c r="D77" s="62"/>
      <c r="E77" s="62"/>
      <c r="F77" s="62"/>
      <c r="G77" s="62"/>
      <c r="AD77" s="62"/>
      <c r="AE77" s="62"/>
      <c r="AF77" s="62"/>
      <c r="AG77" s="62"/>
      <c r="AH77" s="62"/>
      <c r="AI77" s="62"/>
      <c r="AJ77" s="8"/>
      <c r="AK77" s="8"/>
      <c r="AL77" s="8"/>
      <c r="AM77" s="8"/>
      <c r="AN77" s="8"/>
      <c r="AO77" s="8"/>
      <c r="AP77" s="8"/>
      <c r="AQ77" s="8"/>
      <c r="AR77" s="8"/>
      <c r="AS77" s="8"/>
      <c r="AV77" s="62"/>
      <c r="AW77" s="65"/>
      <c r="AX77" s="66"/>
    </row>
    <row r="78" spans="2:50" s="64" customFormat="1" ht="12">
      <c r="B78" s="62"/>
      <c r="C78" s="62"/>
      <c r="D78" s="62"/>
      <c r="E78" s="62"/>
      <c r="F78" s="62"/>
      <c r="G78" s="62"/>
      <c r="AD78" s="62"/>
      <c r="AE78" s="62"/>
      <c r="AF78" s="62"/>
      <c r="AG78" s="62"/>
      <c r="AH78" s="62"/>
      <c r="AI78" s="62"/>
      <c r="AJ78" s="8"/>
      <c r="AK78" s="8"/>
      <c r="AL78" s="13"/>
      <c r="AM78" s="14" t="s">
        <v>37</v>
      </c>
      <c r="AN78" s="14" t="s">
        <v>38</v>
      </c>
      <c r="AO78" s="14" t="s">
        <v>39</v>
      </c>
      <c r="AP78" s="14" t="s">
        <v>40</v>
      </c>
      <c r="AQ78" s="14" t="s">
        <v>41</v>
      </c>
      <c r="AR78" s="14" t="s">
        <v>42</v>
      </c>
      <c r="AS78" s="8"/>
      <c r="AV78" s="62"/>
      <c r="AW78" s="65"/>
      <c r="AX78" s="66"/>
    </row>
    <row r="79" spans="2:50" s="64" customFormat="1" ht="12">
      <c r="B79" s="62"/>
      <c r="C79" s="62"/>
      <c r="D79" s="62"/>
      <c r="E79" s="62"/>
      <c r="F79" s="62"/>
      <c r="G79" s="62"/>
      <c r="AD79" s="62"/>
      <c r="AE79" s="62"/>
      <c r="AF79" s="62"/>
      <c r="AG79" s="62"/>
      <c r="AH79" s="62"/>
      <c r="AI79" s="62"/>
      <c r="AJ79" s="8"/>
      <c r="AK79" s="8"/>
      <c r="AL79" s="15" t="s">
        <v>3</v>
      </c>
      <c r="AM79" s="16">
        <f>COUNTIF(U16:U71,"Ａ")+COUNTIF(AR16:AR71,"Ａ")</f>
        <v>0</v>
      </c>
      <c r="AN79" s="16" t="e">
        <f>COUNTIF(#REF!,"Ａ")</f>
        <v>#REF!</v>
      </c>
      <c r="AO79" s="16" t="e">
        <f>COUNTIF(#REF!,"Ａ")</f>
        <v>#REF!</v>
      </c>
      <c r="AP79" s="16" t="e">
        <f>COUNTIF(#REF!,"Ａ")</f>
        <v>#REF!</v>
      </c>
      <c r="AQ79" s="16" t="e">
        <f>COUNTIF(#REF!,"Ａ")</f>
        <v>#REF!</v>
      </c>
      <c r="AR79" s="16" t="e">
        <f>COUNTIF(#REF!,"Ａ")</f>
        <v>#REF!</v>
      </c>
      <c r="AS79" s="8"/>
      <c r="AV79" s="62"/>
      <c r="AW79" s="65"/>
      <c r="AX79" s="66"/>
    </row>
    <row r="80" spans="2:50" s="64" customFormat="1" ht="12">
      <c r="B80" s="62"/>
      <c r="C80" s="62"/>
      <c r="D80" s="62"/>
      <c r="E80" s="62"/>
      <c r="F80" s="62"/>
      <c r="G80" s="62"/>
      <c r="AD80" s="62"/>
      <c r="AE80" s="62"/>
      <c r="AF80" s="62"/>
      <c r="AG80" s="62"/>
      <c r="AH80" s="62"/>
      <c r="AI80" s="62"/>
      <c r="AJ80" s="8"/>
      <c r="AK80" s="8"/>
      <c r="AL80" s="15" t="s">
        <v>7</v>
      </c>
      <c r="AM80" s="16">
        <f>COUNTIF(U16:U71,"Ｂ")+COUNTIF(AR16:AR71,"Ｂ")</f>
        <v>0</v>
      </c>
      <c r="AN80" s="16" t="e">
        <f>COUNTIF(#REF!,"Ｂ")</f>
        <v>#REF!</v>
      </c>
      <c r="AO80" s="16" t="e">
        <f>COUNTIF(#REF!,"Ｂ")</f>
        <v>#REF!</v>
      </c>
      <c r="AP80" s="16" t="e">
        <f>COUNTIF(#REF!,"Ｂ")</f>
        <v>#REF!</v>
      </c>
      <c r="AQ80" s="16" t="e">
        <f>COUNTIF(#REF!,"Ｂ")</f>
        <v>#REF!</v>
      </c>
      <c r="AR80" s="16" t="e">
        <f>COUNTIF(#REF!,"Ｂ")</f>
        <v>#REF!</v>
      </c>
      <c r="AS80" s="8"/>
      <c r="AV80" s="62"/>
      <c r="AW80" s="65"/>
      <c r="AX80" s="66"/>
    </row>
    <row r="81" spans="2:50" s="64" customFormat="1" ht="12">
      <c r="B81" s="62"/>
      <c r="C81" s="62"/>
      <c r="D81" s="62"/>
      <c r="E81" s="62"/>
      <c r="F81" s="62"/>
      <c r="G81" s="62"/>
      <c r="AD81" s="62"/>
      <c r="AE81" s="62"/>
      <c r="AF81" s="62"/>
      <c r="AG81" s="62"/>
      <c r="AH81" s="62"/>
      <c r="AI81" s="62"/>
      <c r="AJ81" s="8"/>
      <c r="AK81" s="8"/>
      <c r="AL81" s="15" t="s">
        <v>5</v>
      </c>
      <c r="AM81" s="16">
        <f>COUNTIF(U16:U71,"Ｃ")+COUNTIF(AR16:AR71,"Ｃ")</f>
        <v>0</v>
      </c>
      <c r="AN81" s="16" t="e">
        <f>COUNTIF(#REF!,"Ｃ")</f>
        <v>#REF!</v>
      </c>
      <c r="AO81" s="16" t="e">
        <f>COUNTIF(#REF!,"Ｃ")</f>
        <v>#REF!</v>
      </c>
      <c r="AP81" s="16" t="e">
        <f>COUNTIF(#REF!,"Ｃ")</f>
        <v>#REF!</v>
      </c>
      <c r="AQ81" s="16" t="e">
        <f>COUNTIF(#REF!,"Ｃ")</f>
        <v>#REF!</v>
      </c>
      <c r="AR81" s="16" t="e">
        <f>COUNTIF(#REF!,"Ｃ")</f>
        <v>#REF!</v>
      </c>
      <c r="AS81" s="8"/>
      <c r="AV81" s="62"/>
      <c r="AW81" s="65"/>
      <c r="AX81" s="66"/>
    </row>
    <row r="82" spans="2:50" s="64" customFormat="1" ht="12">
      <c r="B82" s="62"/>
      <c r="C82" s="62"/>
      <c r="D82" s="62"/>
      <c r="E82" s="62"/>
      <c r="F82" s="62"/>
      <c r="G82" s="62"/>
      <c r="AD82" s="62"/>
      <c r="AE82" s="62"/>
      <c r="AF82" s="62"/>
      <c r="AG82" s="62"/>
      <c r="AH82" s="62"/>
      <c r="AI82" s="62"/>
      <c r="AJ82" s="8"/>
      <c r="AK82" s="8"/>
      <c r="AL82" s="15" t="s">
        <v>8</v>
      </c>
      <c r="AM82" s="16">
        <f>COUNTIF(U16:U71,"Ｄ")+COUNTIF(AR16:AR71,"Ｄ")</f>
        <v>0</v>
      </c>
      <c r="AN82" s="16" t="e">
        <f>COUNTIF(#REF!,"Ｄ")</f>
        <v>#REF!</v>
      </c>
      <c r="AO82" s="16" t="e">
        <f>COUNTIF(#REF!,"Ｄ")</f>
        <v>#REF!</v>
      </c>
      <c r="AP82" s="16" t="e">
        <f>COUNTIF(#REF!,"Ｄ")</f>
        <v>#REF!</v>
      </c>
      <c r="AQ82" s="16" t="e">
        <f>COUNTIF(#REF!,"Ｄ")</f>
        <v>#REF!</v>
      </c>
      <c r="AR82" s="16" t="e">
        <f>COUNTIF(#REF!,"Ｄ")</f>
        <v>#REF!</v>
      </c>
      <c r="AS82" s="8"/>
      <c r="AV82" s="62"/>
      <c r="AW82" s="65"/>
      <c r="AX82" s="66"/>
    </row>
    <row r="83" spans="2:50" s="64" customFormat="1" ht="12">
      <c r="B83" s="62"/>
      <c r="C83" s="62"/>
      <c r="D83" s="62"/>
      <c r="E83" s="62"/>
      <c r="F83" s="62"/>
      <c r="G83" s="62"/>
      <c r="AD83" s="62"/>
      <c r="AE83" s="62"/>
      <c r="AF83" s="62"/>
      <c r="AG83" s="62"/>
      <c r="AH83" s="62"/>
      <c r="AI83" s="62"/>
      <c r="AJ83" s="8"/>
      <c r="AK83" s="8"/>
      <c r="AL83" s="15" t="s">
        <v>10</v>
      </c>
      <c r="AM83" s="16">
        <f>COUNTIF(U16:U71,"Ｅ")+COUNTIF(AR16:AR71,"Ｅ")</f>
        <v>0</v>
      </c>
      <c r="AN83" s="16" t="e">
        <f>COUNTIF(#REF!,"Ｅ")</f>
        <v>#REF!</v>
      </c>
      <c r="AO83" s="16" t="e">
        <f>COUNTIF(#REF!,"Ｅ")</f>
        <v>#REF!</v>
      </c>
      <c r="AP83" s="16" t="e">
        <f>COUNTIF(#REF!,"Ｅ")</f>
        <v>#REF!</v>
      </c>
      <c r="AQ83" s="16" t="e">
        <f>COUNTIF(#REF!,"Ｅ")</f>
        <v>#REF!</v>
      </c>
      <c r="AR83" s="16" t="e">
        <f>COUNTIF(#REF!,"Ｅ")</f>
        <v>#REF!</v>
      </c>
      <c r="AS83" s="8"/>
      <c r="AV83" s="62"/>
      <c r="AW83" s="65"/>
      <c r="AX83" s="66"/>
    </row>
    <row r="84" spans="2:50" s="64" customFormat="1" ht="12">
      <c r="B84" s="62"/>
      <c r="C84" s="62"/>
      <c r="D84" s="62"/>
      <c r="E84" s="62"/>
      <c r="F84" s="62"/>
      <c r="G84" s="62"/>
      <c r="AD84" s="62"/>
      <c r="AE84" s="62"/>
      <c r="AF84" s="62"/>
      <c r="AG84" s="62"/>
      <c r="AH84" s="62"/>
      <c r="AI84" s="62"/>
      <c r="AJ84" s="8"/>
      <c r="AK84" s="8"/>
      <c r="AL84" s="15" t="s">
        <v>11</v>
      </c>
      <c r="AM84" s="16">
        <f>COUNTIF(U16:U71,"Ｆ")+COUNTIF(AR16:AR71,"Ｆ")</f>
        <v>0</v>
      </c>
      <c r="AN84" s="16" t="e">
        <f>COUNTIF(#REF!,"Ｆ")</f>
        <v>#REF!</v>
      </c>
      <c r="AO84" s="16" t="e">
        <f>COUNTIF(#REF!,"Ｆ")</f>
        <v>#REF!</v>
      </c>
      <c r="AP84" s="16" t="e">
        <f>COUNTIF(#REF!,"Ｆ")</f>
        <v>#REF!</v>
      </c>
      <c r="AQ84" s="16" t="e">
        <f>COUNTIF(#REF!,"Ｆ")</f>
        <v>#REF!</v>
      </c>
      <c r="AR84" s="16" t="e">
        <f>COUNTIF(#REF!,"Ｆ")</f>
        <v>#REF!</v>
      </c>
      <c r="AS84" s="8"/>
      <c r="AV84" s="62"/>
      <c r="AW84" s="65"/>
      <c r="AX84" s="66"/>
    </row>
    <row r="85" spans="2:50" s="64" customFormat="1" ht="12">
      <c r="B85" s="62"/>
      <c r="C85" s="62"/>
      <c r="D85" s="62"/>
      <c r="E85" s="62"/>
      <c r="F85" s="62"/>
      <c r="G85" s="62"/>
      <c r="AD85" s="62"/>
      <c r="AE85" s="62"/>
      <c r="AF85" s="62"/>
      <c r="AG85" s="62"/>
      <c r="AH85" s="62"/>
      <c r="AI85" s="62"/>
      <c r="AJ85" s="8"/>
      <c r="AK85" s="8"/>
      <c r="AL85" s="15" t="s">
        <v>13</v>
      </c>
      <c r="AM85" s="16">
        <f>COUNTIF(U16:U71,"Ｇ")+COUNTIF(AR16:AR71,"Ｇ")</f>
        <v>0</v>
      </c>
      <c r="AN85" s="16" t="e">
        <f>COUNTIF(#REF!,"Ｇ")</f>
        <v>#REF!</v>
      </c>
      <c r="AO85" s="16" t="e">
        <f>COUNTIF(#REF!,"Ｇ")</f>
        <v>#REF!</v>
      </c>
      <c r="AP85" s="16" t="e">
        <f>COUNTIF(#REF!,"Ｇ")</f>
        <v>#REF!</v>
      </c>
      <c r="AQ85" s="16" t="e">
        <f>COUNTIF(#REF!,"Ｇ")</f>
        <v>#REF!</v>
      </c>
      <c r="AR85" s="16" t="e">
        <f>COUNTIF(#REF!,"Ｇ")</f>
        <v>#REF!</v>
      </c>
      <c r="AS85" s="8"/>
      <c r="AV85" s="62"/>
      <c r="AW85" s="65"/>
      <c r="AX85" s="66"/>
    </row>
    <row r="86" spans="2:50" s="64" customFormat="1" ht="12">
      <c r="B86" s="62"/>
      <c r="C86" s="62"/>
      <c r="D86" s="62"/>
      <c r="E86" s="62"/>
      <c r="F86" s="62"/>
      <c r="G86" s="62"/>
      <c r="AD86" s="62"/>
      <c r="AE86" s="62"/>
      <c r="AF86" s="62"/>
      <c r="AG86" s="62"/>
      <c r="AH86" s="62"/>
      <c r="AI86" s="62"/>
      <c r="AJ86" s="8"/>
      <c r="AK86" s="8"/>
      <c r="AL86" s="15" t="s">
        <v>15</v>
      </c>
      <c r="AM86" s="16">
        <f>COUNTIF(U16:U71,"※")+COUNTIF(AR16:AR71,"※")</f>
        <v>0</v>
      </c>
      <c r="AN86" s="16" t="e">
        <f>COUNTIF(#REF!,"※")</f>
        <v>#REF!</v>
      </c>
      <c r="AO86" s="16" t="e">
        <f>COUNTIF(#REF!,"※")</f>
        <v>#REF!</v>
      </c>
      <c r="AP86" s="16" t="e">
        <f>COUNTIF(#REF!,"※")</f>
        <v>#REF!</v>
      </c>
      <c r="AQ86" s="16" t="e">
        <f>COUNTIF(#REF!,"※")</f>
        <v>#REF!</v>
      </c>
      <c r="AR86" s="16" t="e">
        <f>COUNTIF(#REF!,"※")</f>
        <v>#REF!</v>
      </c>
      <c r="AS86" s="8"/>
      <c r="AV86" s="62"/>
      <c r="AW86" s="65"/>
      <c r="AX86" s="66"/>
    </row>
    <row r="87" spans="2:50" s="64" customFormat="1" ht="12">
      <c r="B87" s="62"/>
      <c r="C87" s="62"/>
      <c r="D87" s="62"/>
      <c r="E87" s="62"/>
      <c r="F87" s="62"/>
      <c r="G87" s="62"/>
      <c r="AD87" s="62"/>
      <c r="AE87" s="62"/>
      <c r="AF87" s="62"/>
      <c r="AG87" s="62"/>
      <c r="AH87" s="62"/>
      <c r="AI87" s="62"/>
      <c r="AJ87" s="8"/>
      <c r="AK87" s="8"/>
      <c r="AL87" s="8"/>
      <c r="AM87" s="8">
        <f aca="true" t="shared" si="0" ref="AM87:AR87">SUM(AM79:AM86)</f>
        <v>0</v>
      </c>
      <c r="AN87" s="8" t="e">
        <f t="shared" si="0"/>
        <v>#REF!</v>
      </c>
      <c r="AO87" s="8" t="e">
        <f t="shared" si="0"/>
        <v>#REF!</v>
      </c>
      <c r="AP87" s="8" t="e">
        <f t="shared" si="0"/>
        <v>#REF!</v>
      </c>
      <c r="AQ87" s="8" t="e">
        <f t="shared" si="0"/>
        <v>#REF!</v>
      </c>
      <c r="AR87" s="8" t="e">
        <f t="shared" si="0"/>
        <v>#REF!</v>
      </c>
      <c r="AS87" s="8"/>
      <c r="AV87" s="62"/>
      <c r="AW87" s="65"/>
      <c r="AX87" s="66"/>
    </row>
    <row r="88" spans="2:50" s="64" customFormat="1" ht="12">
      <c r="B88" s="62"/>
      <c r="C88" s="62"/>
      <c r="D88" s="62"/>
      <c r="E88" s="62"/>
      <c r="F88" s="62"/>
      <c r="G88" s="62"/>
      <c r="AD88" s="62"/>
      <c r="AE88" s="62"/>
      <c r="AF88" s="62"/>
      <c r="AG88" s="62"/>
      <c r="AH88" s="62"/>
      <c r="AI88" s="62"/>
      <c r="AJ88" s="8"/>
      <c r="AK88" s="8"/>
      <c r="AL88" s="8"/>
      <c r="AM88" s="8"/>
      <c r="AN88" s="8"/>
      <c r="AO88" s="8"/>
      <c r="AP88" s="8"/>
      <c r="AQ88" s="8"/>
      <c r="AR88" s="8"/>
      <c r="AS88" s="8"/>
      <c r="AV88" s="62"/>
      <c r="AW88" s="65"/>
      <c r="AX88" s="66"/>
    </row>
    <row r="89" spans="2:50" s="64" customFormat="1" ht="13.5">
      <c r="B89" s="62"/>
      <c r="C89" s="62"/>
      <c r="D89" s="62"/>
      <c r="E89" s="62"/>
      <c r="F89" s="62"/>
      <c r="G89" s="62"/>
      <c r="AD89" s="62"/>
      <c r="AE89" s="62"/>
      <c r="AF89" s="62"/>
      <c r="AG89" s="62"/>
      <c r="AH89" s="62"/>
      <c r="AI89" s="62"/>
      <c r="AJ89" s="23"/>
      <c r="AK89" s="1" t="s">
        <v>81</v>
      </c>
      <c r="AL89" s="1" t="s">
        <v>49</v>
      </c>
      <c r="AM89" s="1" t="s">
        <v>82</v>
      </c>
      <c r="AN89" s="1" t="s">
        <v>83</v>
      </c>
      <c r="AO89" s="1" t="s">
        <v>54</v>
      </c>
      <c r="AP89" s="8"/>
      <c r="AQ89" s="8"/>
      <c r="AR89" s="8"/>
      <c r="AS89" s="8"/>
      <c r="AV89" s="62"/>
      <c r="AW89" s="65"/>
      <c r="AX89" s="66"/>
    </row>
    <row r="90" spans="2:50" s="64" customFormat="1" ht="13.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23"/>
      <c r="AK90" s="30" t="s">
        <v>59</v>
      </c>
      <c r="AL90" s="2" t="s">
        <v>60</v>
      </c>
      <c r="AM90" s="2" t="s">
        <v>61</v>
      </c>
      <c r="AN90" s="8" t="s">
        <v>96</v>
      </c>
      <c r="AO90" s="30" t="s">
        <v>59</v>
      </c>
      <c r="AP90" s="8" t="s">
        <v>113</v>
      </c>
      <c r="AQ90" s="8"/>
      <c r="AR90" s="8" t="s">
        <v>240</v>
      </c>
      <c r="AS90" s="8"/>
      <c r="AT90" s="8"/>
      <c r="AV90" s="62"/>
      <c r="AW90" s="65"/>
      <c r="AX90" s="66"/>
    </row>
    <row r="91" spans="2:50" s="64" customFormat="1" ht="13.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23"/>
      <c r="AK91" s="30" t="s">
        <v>63</v>
      </c>
      <c r="AL91" s="2" t="s">
        <v>64</v>
      </c>
      <c r="AM91" s="2" t="s">
        <v>65</v>
      </c>
      <c r="AN91" s="2" t="s">
        <v>62</v>
      </c>
      <c r="AO91" s="30" t="s">
        <v>63</v>
      </c>
      <c r="AP91" s="8" t="s">
        <v>132</v>
      </c>
      <c r="AQ91" s="8"/>
      <c r="AR91" s="8" t="s">
        <v>241</v>
      </c>
      <c r="AS91" s="8"/>
      <c r="AT91" s="8"/>
      <c r="AV91" s="62"/>
      <c r="AW91" s="65"/>
      <c r="AX91" s="66"/>
    </row>
    <row r="92" spans="2:50" s="64" customFormat="1" ht="13.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23"/>
      <c r="AK92" s="30" t="s">
        <v>66</v>
      </c>
      <c r="AL92" s="2" t="s">
        <v>67</v>
      </c>
      <c r="AM92" s="2" t="s">
        <v>68</v>
      </c>
      <c r="AN92" s="2" t="s">
        <v>97</v>
      </c>
      <c r="AO92" s="30" t="s">
        <v>66</v>
      </c>
      <c r="AP92" s="8" t="s">
        <v>133</v>
      </c>
      <c r="AQ92" s="8"/>
      <c r="AR92" s="8" t="s">
        <v>242</v>
      </c>
      <c r="AS92" s="8"/>
      <c r="AT92" s="8"/>
      <c r="AV92" s="62"/>
      <c r="AW92" s="65"/>
      <c r="AX92" s="66"/>
    </row>
    <row r="93" spans="2:50" s="64" customFormat="1" ht="13.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23"/>
      <c r="AK93" s="30" t="s">
        <v>69</v>
      </c>
      <c r="AL93" s="2" t="s">
        <v>70</v>
      </c>
      <c r="AM93" s="2"/>
      <c r="AN93" s="2" t="s">
        <v>98</v>
      </c>
      <c r="AO93" s="30" t="s">
        <v>69</v>
      </c>
      <c r="AP93" s="8"/>
      <c r="AQ93" s="8"/>
      <c r="AR93" s="8" t="s">
        <v>243</v>
      </c>
      <c r="AS93" s="8"/>
      <c r="AT93" s="8"/>
      <c r="AV93" s="62"/>
      <c r="AW93" s="65"/>
      <c r="AX93" s="66"/>
    </row>
    <row r="94" spans="2:50" s="64" customFormat="1" ht="13.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23"/>
      <c r="AK94" s="2"/>
      <c r="AL94" s="2" t="s">
        <v>72</v>
      </c>
      <c r="AM94" s="2"/>
      <c r="AN94" s="2" t="s">
        <v>99</v>
      </c>
      <c r="AO94" s="30" t="s">
        <v>74</v>
      </c>
      <c r="AP94" s="8"/>
      <c r="AQ94" s="8"/>
      <c r="AR94" s="8" t="s">
        <v>146</v>
      </c>
      <c r="AS94" s="8"/>
      <c r="AT94" s="8"/>
      <c r="AV94" s="62"/>
      <c r="AW94" s="65"/>
      <c r="AX94" s="66"/>
    </row>
    <row r="95" spans="2:50" s="64" customFormat="1" ht="13.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23"/>
      <c r="AK95" s="2"/>
      <c r="AL95" s="2" t="s">
        <v>75</v>
      </c>
      <c r="AM95" s="2"/>
      <c r="AN95" s="2" t="s">
        <v>100</v>
      </c>
      <c r="AO95" s="30" t="s">
        <v>106</v>
      </c>
      <c r="AP95" s="8"/>
      <c r="AQ95" s="8"/>
      <c r="AR95" s="8" t="s">
        <v>229</v>
      </c>
      <c r="AS95" s="8"/>
      <c r="AT95" s="8"/>
      <c r="AV95" s="62"/>
      <c r="AW95" s="65"/>
      <c r="AX95" s="66"/>
    </row>
    <row r="96" spans="2:50" s="64" customFormat="1" ht="1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44" t="s">
        <v>90</v>
      </c>
      <c r="AK96" s="2"/>
      <c r="AL96" s="2"/>
      <c r="AM96" s="2"/>
      <c r="AN96" s="2" t="s">
        <v>71</v>
      </c>
      <c r="AO96" s="30" t="s">
        <v>105</v>
      </c>
      <c r="AP96" s="8"/>
      <c r="AQ96" s="8"/>
      <c r="AR96" s="8" t="s">
        <v>228</v>
      </c>
      <c r="AS96" s="8"/>
      <c r="AT96" s="8"/>
      <c r="AV96" s="62"/>
      <c r="AW96" s="65"/>
      <c r="AX96" s="66"/>
    </row>
    <row r="97" spans="2:50" s="64" customFormat="1" ht="1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44" t="s">
        <v>94</v>
      </c>
      <c r="AK97" s="2"/>
      <c r="AL97" s="2"/>
      <c r="AM97" s="2"/>
      <c r="AN97" s="2" t="s">
        <v>73</v>
      </c>
      <c r="AO97" s="2"/>
      <c r="AP97" s="8"/>
      <c r="AQ97" s="8"/>
      <c r="AR97" s="8" t="s">
        <v>230</v>
      </c>
      <c r="AS97" s="8"/>
      <c r="AT97" s="8"/>
      <c r="AV97" s="62"/>
      <c r="AW97" s="65"/>
      <c r="AX97" s="66"/>
    </row>
    <row r="98" spans="2:50" s="64" customFormat="1" ht="1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44" t="s">
        <v>95</v>
      </c>
      <c r="AK98" s="1"/>
      <c r="AL98" s="1"/>
      <c r="AM98" s="39"/>
      <c r="AN98" s="2" t="s">
        <v>76</v>
      </c>
      <c r="AO98" s="2"/>
      <c r="AP98" s="8"/>
      <c r="AQ98" s="8"/>
      <c r="AR98" s="8" t="s">
        <v>231</v>
      </c>
      <c r="AS98" s="8"/>
      <c r="AT98" s="8"/>
      <c r="AV98" s="62"/>
      <c r="AW98" s="65"/>
      <c r="AX98" s="66"/>
    </row>
    <row r="99" spans="2:50" s="64" customFormat="1" ht="1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2"/>
      <c r="AK99" s="1"/>
      <c r="AL99" s="1"/>
      <c r="AM99" s="39"/>
      <c r="AN99" s="2" t="s">
        <v>77</v>
      </c>
      <c r="AO99" s="1"/>
      <c r="AP99" s="8"/>
      <c r="AQ99" s="8"/>
      <c r="AR99" s="8" t="s">
        <v>232</v>
      </c>
      <c r="AS99" s="8"/>
      <c r="AV99" s="62"/>
      <c r="AW99" s="65"/>
      <c r="AX99" s="66"/>
    </row>
    <row r="100" spans="2:50" s="64" customFormat="1" ht="1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2"/>
      <c r="AK100" s="1"/>
      <c r="AL100" s="1"/>
      <c r="AM100" s="39"/>
      <c r="AN100" s="2" t="s">
        <v>102</v>
      </c>
      <c r="AO100" s="1"/>
      <c r="AP100" s="8"/>
      <c r="AQ100" s="8"/>
      <c r="AR100" s="8" t="s">
        <v>233</v>
      </c>
      <c r="AS100" s="8"/>
      <c r="AV100" s="62"/>
      <c r="AW100" s="65"/>
      <c r="AX100" s="66"/>
    </row>
    <row r="101" spans="2:50" s="64" customFormat="1" ht="1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2">
        <v>1</v>
      </c>
      <c r="AK101" s="1"/>
      <c r="AL101" s="1"/>
      <c r="AM101" s="39"/>
      <c r="AN101" s="2" t="s">
        <v>78</v>
      </c>
      <c r="AO101" s="1"/>
      <c r="AP101" s="8"/>
      <c r="AQ101" s="8"/>
      <c r="AR101" s="8" t="s">
        <v>234</v>
      </c>
      <c r="AS101" s="8"/>
      <c r="AV101" s="62"/>
      <c r="AW101" s="65"/>
      <c r="AX101" s="66"/>
    </row>
    <row r="102" spans="2:49" s="64" customFormat="1" ht="1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2">
        <v>2</v>
      </c>
      <c r="AK102" s="1"/>
      <c r="AL102" s="1"/>
      <c r="AM102" s="39"/>
      <c r="AN102" s="1" t="s">
        <v>79</v>
      </c>
      <c r="AO102" s="1"/>
      <c r="AP102" s="8"/>
      <c r="AQ102" s="8"/>
      <c r="AR102" s="8"/>
      <c r="AS102" s="8"/>
      <c r="AV102" s="62"/>
      <c r="AW102" s="62"/>
    </row>
    <row r="103" spans="2:49" s="64" customFormat="1" ht="1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2">
        <v>3</v>
      </c>
      <c r="AK103" s="1"/>
      <c r="AL103" s="1"/>
      <c r="AM103" s="1"/>
      <c r="AN103" s="1" t="s">
        <v>80</v>
      </c>
      <c r="AO103" s="1"/>
      <c r="AP103" s="8"/>
      <c r="AQ103" s="8"/>
      <c r="AR103" s="8"/>
      <c r="AS103" s="8"/>
      <c r="AV103" s="62"/>
      <c r="AW103" s="62"/>
    </row>
    <row r="104" spans="2:49" s="64" customFormat="1" ht="1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1"/>
      <c r="AK104" s="1"/>
      <c r="AL104" s="1"/>
      <c r="AM104" s="1"/>
      <c r="AN104" s="1" t="s">
        <v>84</v>
      </c>
      <c r="AO104" s="1"/>
      <c r="AP104" s="8"/>
      <c r="AQ104" s="8"/>
      <c r="AR104" s="8"/>
      <c r="AS104" s="8"/>
      <c r="AV104" s="62"/>
      <c r="AW104" s="62"/>
    </row>
    <row r="105" spans="2:49" s="64" customFormat="1" ht="1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1"/>
      <c r="AK105" s="1"/>
      <c r="AL105" s="1"/>
      <c r="AM105" s="1"/>
      <c r="AN105" s="1" t="s">
        <v>85</v>
      </c>
      <c r="AO105" s="1"/>
      <c r="AP105" s="8"/>
      <c r="AQ105" s="8"/>
      <c r="AR105" s="8"/>
      <c r="AS105" s="8"/>
      <c r="AV105" s="62"/>
      <c r="AW105" s="62"/>
    </row>
    <row r="106" spans="2:49" s="64" customFormat="1" ht="1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8"/>
      <c r="AK106" s="8"/>
      <c r="AL106" s="8"/>
      <c r="AM106" s="8"/>
      <c r="AN106" s="1" t="s">
        <v>86</v>
      </c>
      <c r="AO106" s="1"/>
      <c r="AP106" s="8"/>
      <c r="AQ106" s="8"/>
      <c r="AR106" s="8"/>
      <c r="AS106" s="8"/>
      <c r="AV106" s="62"/>
      <c r="AW106" s="62"/>
    </row>
    <row r="107" spans="2:49" s="64" customFormat="1" ht="1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8"/>
      <c r="AK107" s="8"/>
      <c r="AL107" s="8"/>
      <c r="AM107" s="8"/>
      <c r="AN107" s="1" t="s">
        <v>87</v>
      </c>
      <c r="AO107" s="8"/>
      <c r="AP107" s="8"/>
      <c r="AQ107" s="8"/>
      <c r="AR107" s="8"/>
      <c r="AS107" s="8"/>
      <c r="AV107" s="62"/>
      <c r="AW107" s="62"/>
    </row>
    <row r="108" spans="2:49" s="64" customFormat="1" ht="1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8"/>
      <c r="AK108" s="8"/>
      <c r="AL108" s="8"/>
      <c r="AM108" s="8"/>
      <c r="AN108" s="1" t="s">
        <v>88</v>
      </c>
      <c r="AO108" s="8"/>
      <c r="AP108" s="8"/>
      <c r="AQ108" s="8"/>
      <c r="AR108" s="8"/>
      <c r="AS108" s="8"/>
      <c r="AV108" s="62"/>
      <c r="AW108" s="62"/>
    </row>
    <row r="109" spans="2:49" s="64" customFormat="1" ht="1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8"/>
      <c r="AK109" s="8"/>
      <c r="AL109" s="8"/>
      <c r="AM109" s="8"/>
      <c r="AN109" s="1" t="s">
        <v>89</v>
      </c>
      <c r="AO109" s="8"/>
      <c r="AP109" s="8"/>
      <c r="AQ109" s="8"/>
      <c r="AR109" s="8"/>
      <c r="AS109" s="8"/>
      <c r="AV109" s="62"/>
      <c r="AW109" s="62"/>
    </row>
    <row r="110" spans="2:49" s="64" customFormat="1" ht="1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8"/>
      <c r="AP110" s="8"/>
      <c r="AQ110" s="8"/>
      <c r="AR110" s="8"/>
      <c r="AS110" s="8"/>
      <c r="AV110" s="62"/>
      <c r="AW110" s="62"/>
    </row>
    <row r="111" spans="2:49" s="64" customFormat="1" ht="1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O111" s="62"/>
      <c r="AP111" s="62"/>
      <c r="AQ111" s="62"/>
      <c r="AR111" s="8"/>
      <c r="AV111" s="62"/>
      <c r="AW111" s="62"/>
    </row>
    <row r="112" spans="2:49" s="64" customFormat="1" ht="1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3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8"/>
      <c r="AV112" s="62"/>
      <c r="AW112" s="62"/>
    </row>
    <row r="113" ht="12">
      <c r="AR113" s="8"/>
    </row>
    <row r="114" ht="12">
      <c r="AR114" s="64"/>
    </row>
    <row r="115" ht="12">
      <c r="AR115" s="64"/>
    </row>
  </sheetData>
  <sheetProtection/>
  <mergeCells count="286">
    <mergeCell ref="AO70:AQ70"/>
    <mergeCell ref="AR70:AT70"/>
    <mergeCell ref="CC67:CE67"/>
    <mergeCell ref="CG67:CI67"/>
    <mergeCell ref="CN67:CO67"/>
    <mergeCell ref="CP67:CQ67"/>
    <mergeCell ref="B68:X70"/>
    <mergeCell ref="AD68:AJ69"/>
    <mergeCell ref="AK68:AN69"/>
    <mergeCell ref="Z70:AC70"/>
    <mergeCell ref="AD70:AJ70"/>
    <mergeCell ref="AK70:AN70"/>
    <mergeCell ref="Z67:AC69"/>
    <mergeCell ref="AD67:AN67"/>
    <mergeCell ref="AO67:AQ69"/>
    <mergeCell ref="AR67:AT69"/>
    <mergeCell ref="AW67:AW68"/>
    <mergeCell ref="BY67:BZ67"/>
    <mergeCell ref="CA67:CB67"/>
    <mergeCell ref="AW61:AW62"/>
    <mergeCell ref="Z63:AT63"/>
    <mergeCell ref="Z64:AT64"/>
    <mergeCell ref="B66:R66"/>
    <mergeCell ref="S66:U66"/>
    <mergeCell ref="V66:W66"/>
    <mergeCell ref="C62:R62"/>
    <mergeCell ref="V62:X62"/>
    <mergeCell ref="C64:R64"/>
    <mergeCell ref="V64:X64"/>
    <mergeCell ref="AK58:AM58"/>
    <mergeCell ref="AN58:AO58"/>
    <mergeCell ref="AQ58:AR58"/>
    <mergeCell ref="AS58:AU58"/>
    <mergeCell ref="Z59:AD59"/>
    <mergeCell ref="AQ59:AR59"/>
    <mergeCell ref="AS59:AU59"/>
    <mergeCell ref="AN59:AO59"/>
    <mergeCell ref="AW48:AW50"/>
    <mergeCell ref="Z55:AO55"/>
    <mergeCell ref="Z56:AD57"/>
    <mergeCell ref="AE56:AO56"/>
    <mergeCell ref="AE57:AJ57"/>
    <mergeCell ref="AK57:AM57"/>
    <mergeCell ref="AN57:AO57"/>
    <mergeCell ref="AQ57:AU57"/>
    <mergeCell ref="AD53:AG53"/>
    <mergeCell ref="AH53:AK53"/>
    <mergeCell ref="Z47:AC47"/>
    <mergeCell ref="AD47:AG47"/>
    <mergeCell ref="AH47:AK47"/>
    <mergeCell ref="AL47:AS47"/>
    <mergeCell ref="Z48:AC48"/>
    <mergeCell ref="AD48:AG48"/>
    <mergeCell ref="AH48:AK48"/>
    <mergeCell ref="AL48:AS48"/>
    <mergeCell ref="AX21:AX22"/>
    <mergeCell ref="Y42:AO42"/>
    <mergeCell ref="AP42:AR42"/>
    <mergeCell ref="AS42:AT42"/>
    <mergeCell ref="Z44:AQ44"/>
    <mergeCell ref="AW44:AW45"/>
    <mergeCell ref="Z45:AC46"/>
    <mergeCell ref="AD45:AG46"/>
    <mergeCell ref="AH45:AK46"/>
    <mergeCell ref="AL45:AS46"/>
    <mergeCell ref="AL52:AS52"/>
    <mergeCell ref="AQ14:AQ15"/>
    <mergeCell ref="AR14:AR15"/>
    <mergeCell ref="AS14:AU15"/>
    <mergeCell ref="C16:R16"/>
    <mergeCell ref="V16:X16"/>
    <mergeCell ref="Z16:AO16"/>
    <mergeCell ref="AS16:AU16"/>
    <mergeCell ref="T14:T15"/>
    <mergeCell ref="U14:U15"/>
    <mergeCell ref="AL53:AS53"/>
    <mergeCell ref="AD49:AG49"/>
    <mergeCell ref="AH49:AK49"/>
    <mergeCell ref="AL49:AS49"/>
    <mergeCell ref="AD50:AG50"/>
    <mergeCell ref="AH50:AK50"/>
    <mergeCell ref="AL50:AS50"/>
    <mergeCell ref="AL51:AS51"/>
    <mergeCell ref="AD52:AG52"/>
    <mergeCell ref="AH52:AK52"/>
    <mergeCell ref="B1:AU1"/>
    <mergeCell ref="B2:AU2"/>
    <mergeCell ref="B3:AU3"/>
    <mergeCell ref="B4:E4"/>
    <mergeCell ref="F4:J4"/>
    <mergeCell ref="N4:P4"/>
    <mergeCell ref="R4:U4"/>
    <mergeCell ref="AQ4:AS4"/>
    <mergeCell ref="AT4:AU4"/>
    <mergeCell ref="B5:F5"/>
    <mergeCell ref="I5:U5"/>
    <mergeCell ref="AQ5:AS5"/>
    <mergeCell ref="AT5:AU5"/>
    <mergeCell ref="AB6:AG6"/>
    <mergeCell ref="B7:F7"/>
    <mergeCell ref="G7:M7"/>
    <mergeCell ref="P7:U7"/>
    <mergeCell ref="Z7:AP7"/>
    <mergeCell ref="B9:C9"/>
    <mergeCell ref="D9:J9"/>
    <mergeCell ref="M9:N9"/>
    <mergeCell ref="Q9:S9"/>
    <mergeCell ref="T9:U9"/>
    <mergeCell ref="AB9:AG9"/>
    <mergeCell ref="B13:P13"/>
    <mergeCell ref="AF13:AT13"/>
    <mergeCell ref="Z10:AP10"/>
    <mergeCell ref="B14:B15"/>
    <mergeCell ref="C14:R15"/>
    <mergeCell ref="S14:S15"/>
    <mergeCell ref="Y14:Y15"/>
    <mergeCell ref="Z14:AO15"/>
    <mergeCell ref="AP14:AP15"/>
    <mergeCell ref="V14:X15"/>
    <mergeCell ref="C18:R18"/>
    <mergeCell ref="V18:X18"/>
    <mergeCell ref="Z18:AO18"/>
    <mergeCell ref="AS18:AU18"/>
    <mergeCell ref="C17:R17"/>
    <mergeCell ref="V17:X17"/>
    <mergeCell ref="Z17:AO17"/>
    <mergeCell ref="AS17:AU17"/>
    <mergeCell ref="C19:R19"/>
    <mergeCell ref="V19:X19"/>
    <mergeCell ref="Z19:AO19"/>
    <mergeCell ref="AS19:AU19"/>
    <mergeCell ref="C20:R20"/>
    <mergeCell ref="V20:X20"/>
    <mergeCell ref="Z20:AO20"/>
    <mergeCell ref="AS20:AU20"/>
    <mergeCell ref="C21:R21"/>
    <mergeCell ref="V21:X21"/>
    <mergeCell ref="Z21:AO21"/>
    <mergeCell ref="AS21:AU21"/>
    <mergeCell ref="C22:R22"/>
    <mergeCell ref="V22:X22"/>
    <mergeCell ref="Z22:AO22"/>
    <mergeCell ref="AS22:AU22"/>
    <mergeCell ref="C23:R23"/>
    <mergeCell ref="V23:X23"/>
    <mergeCell ref="Z23:AO23"/>
    <mergeCell ref="AS23:AU23"/>
    <mergeCell ref="C24:R24"/>
    <mergeCell ref="V24:X24"/>
    <mergeCell ref="Z24:AO24"/>
    <mergeCell ref="AS24:AU24"/>
    <mergeCell ref="C25:R25"/>
    <mergeCell ref="V25:X25"/>
    <mergeCell ref="Z25:AO25"/>
    <mergeCell ref="AS25:AU25"/>
    <mergeCell ref="C26:R26"/>
    <mergeCell ref="V26:X26"/>
    <mergeCell ref="Z26:AO26"/>
    <mergeCell ref="AS26:AU26"/>
    <mergeCell ref="C27:R27"/>
    <mergeCell ref="V27:X27"/>
    <mergeCell ref="Z27:AO27"/>
    <mergeCell ref="AS27:AU27"/>
    <mergeCell ref="C28:R28"/>
    <mergeCell ref="V28:X28"/>
    <mergeCell ref="Z28:AO28"/>
    <mergeCell ref="AS28:AU28"/>
    <mergeCell ref="C29:R29"/>
    <mergeCell ref="V29:X29"/>
    <mergeCell ref="Z29:AO29"/>
    <mergeCell ref="AS29:AU29"/>
    <mergeCell ref="C30:R30"/>
    <mergeCell ref="V30:X30"/>
    <mergeCell ref="Z30:AO30"/>
    <mergeCell ref="AS30:AU30"/>
    <mergeCell ref="C31:R31"/>
    <mergeCell ref="V31:X31"/>
    <mergeCell ref="Z31:AO31"/>
    <mergeCell ref="AS31:AU31"/>
    <mergeCell ref="C32:R32"/>
    <mergeCell ref="V32:X32"/>
    <mergeCell ref="Z32:AO32"/>
    <mergeCell ref="AS32:AU32"/>
    <mergeCell ref="C33:R33"/>
    <mergeCell ref="V33:X33"/>
    <mergeCell ref="Z33:AO33"/>
    <mergeCell ref="AS33:AU33"/>
    <mergeCell ref="C34:R34"/>
    <mergeCell ref="V34:X34"/>
    <mergeCell ref="Z34:AO34"/>
    <mergeCell ref="AS34:AU34"/>
    <mergeCell ref="C35:R35"/>
    <mergeCell ref="V35:X35"/>
    <mergeCell ref="Z35:AO35"/>
    <mergeCell ref="AS35:AU35"/>
    <mergeCell ref="C36:R36"/>
    <mergeCell ref="V36:X36"/>
    <mergeCell ref="Z36:AO36"/>
    <mergeCell ref="AS36:AU36"/>
    <mergeCell ref="C37:R37"/>
    <mergeCell ref="V37:X37"/>
    <mergeCell ref="Z37:AO37"/>
    <mergeCell ref="AS37:AU37"/>
    <mergeCell ref="C38:R38"/>
    <mergeCell ref="V38:X38"/>
    <mergeCell ref="Z38:AO38"/>
    <mergeCell ref="AS38:AU38"/>
    <mergeCell ref="C39:R39"/>
    <mergeCell ref="V39:X39"/>
    <mergeCell ref="Z39:AO39"/>
    <mergeCell ref="AS39:AU39"/>
    <mergeCell ref="C40:R40"/>
    <mergeCell ref="V40:X40"/>
    <mergeCell ref="Z40:AO40"/>
    <mergeCell ref="AS40:AU40"/>
    <mergeCell ref="C41:R41"/>
    <mergeCell ref="V41:X41"/>
    <mergeCell ref="Z41:AO41"/>
    <mergeCell ref="AS41:AU41"/>
    <mergeCell ref="C42:R42"/>
    <mergeCell ref="V42:X42"/>
    <mergeCell ref="C43:R43"/>
    <mergeCell ref="V43:X43"/>
    <mergeCell ref="C44:R44"/>
    <mergeCell ref="V44:X44"/>
    <mergeCell ref="C45:R45"/>
    <mergeCell ref="V45:X45"/>
    <mergeCell ref="C46:R46"/>
    <mergeCell ref="V46:X46"/>
    <mergeCell ref="C47:R47"/>
    <mergeCell ref="V47:X47"/>
    <mergeCell ref="C48:R48"/>
    <mergeCell ref="V48:X48"/>
    <mergeCell ref="C49:R49"/>
    <mergeCell ref="V49:X49"/>
    <mergeCell ref="Z49:AC49"/>
    <mergeCell ref="C50:R50"/>
    <mergeCell ref="V50:X50"/>
    <mergeCell ref="Z50:AC50"/>
    <mergeCell ref="C51:R51"/>
    <mergeCell ref="V51:X51"/>
    <mergeCell ref="Z51:AC51"/>
    <mergeCell ref="AD51:AG51"/>
    <mergeCell ref="AH51:AK51"/>
    <mergeCell ref="C52:R52"/>
    <mergeCell ref="V52:X52"/>
    <mergeCell ref="Z52:AC52"/>
    <mergeCell ref="C53:R53"/>
    <mergeCell ref="V53:X53"/>
    <mergeCell ref="Z53:AC53"/>
    <mergeCell ref="C54:R54"/>
    <mergeCell ref="V54:X54"/>
    <mergeCell ref="C58:R58"/>
    <mergeCell ref="V58:X58"/>
    <mergeCell ref="C55:R55"/>
    <mergeCell ref="V55:X55"/>
    <mergeCell ref="Z58:AD58"/>
    <mergeCell ref="C60:R60"/>
    <mergeCell ref="V60:X60"/>
    <mergeCell ref="Z60:AD60"/>
    <mergeCell ref="AK60:AM60"/>
    <mergeCell ref="C56:R56"/>
    <mergeCell ref="V56:X56"/>
    <mergeCell ref="C57:R57"/>
    <mergeCell ref="V57:X57"/>
    <mergeCell ref="V59:X59"/>
    <mergeCell ref="AE59:AJ59"/>
    <mergeCell ref="AK59:AM59"/>
    <mergeCell ref="C59:R59"/>
    <mergeCell ref="AE58:AJ58"/>
    <mergeCell ref="AN60:AO60"/>
    <mergeCell ref="AQ60:AR60"/>
    <mergeCell ref="AS60:AU60"/>
    <mergeCell ref="C61:R61"/>
    <mergeCell ref="V61:X61"/>
    <mergeCell ref="Z61:AD61"/>
    <mergeCell ref="AE61:AJ61"/>
    <mergeCell ref="AK61:AM61"/>
    <mergeCell ref="AN61:AO61"/>
    <mergeCell ref="AE60:AJ60"/>
    <mergeCell ref="C65:R65"/>
    <mergeCell ref="V65:X65"/>
    <mergeCell ref="Z65:AT65"/>
    <mergeCell ref="C63:R63"/>
    <mergeCell ref="V63:X63"/>
    <mergeCell ref="Z66:AT66"/>
  </mergeCells>
  <dataValidations count="13">
    <dataValidation type="whole" allowBlank="1" showInputMessage="1" showErrorMessage="1" sqref="I71 E71">
      <formula1>1</formula1>
      <formula2>31</formula2>
    </dataValidation>
    <dataValidation type="whole" allowBlank="1" showInputMessage="1" showErrorMessage="1" sqref="C16 G71">
      <formula1>1</formula1>
      <formula2>12</formula2>
    </dataValidation>
    <dataValidation type="list" allowBlank="1" showInputMessage="1" showErrorMessage="1" sqref="V16:X65 AS16:AU41">
      <formula1>$AR$90:$AR$101</formula1>
    </dataValidation>
    <dataValidation type="list" allowBlank="1" showInputMessage="1" showErrorMessage="1" sqref="AD70:AQ70">
      <formula1>$AP$451:$AP$452</formula1>
    </dataValidation>
    <dataValidation type="list" allowBlank="1" showInputMessage="1" showErrorMessage="1" sqref="AU69 AR70:AT70">
      <formula1>$AP$451:$AP$453</formula1>
    </dataValidation>
    <dataValidation type="list" allowBlank="1" showInputMessage="1" showErrorMessage="1" sqref="AO5:AS5">
      <formula1>$AK$90:$AK$93</formula1>
    </dataValidation>
    <dataValidation type="list" allowBlank="1" showInputMessage="1" showErrorMessage="1" sqref="Z9:AA9 AH9:AI9 K8:L8 AD9:AE9">
      <formula1>$AJ$90:$AJ$93</formula1>
    </dataValidation>
    <dataValidation type="list" allowBlank="1" showInputMessage="1" showErrorMessage="1" sqref="O9">
      <formula1>$AO$90:$AO$96</formula1>
    </dataValidation>
    <dataValidation type="list" allowBlank="1" showInputMessage="1" showErrorMessage="1" sqref="T9:U9">
      <formula1>$AM$90:$AM$92</formula1>
    </dataValidation>
    <dataValidation type="list" allowBlank="1" showInputMessage="1" showErrorMessage="1" sqref="F71 J71">
      <formula1>$AJ$100:$AJ$103</formula1>
    </dataValidation>
    <dataValidation type="list" allowBlank="1" showInputMessage="1" showErrorMessage="1" sqref="AX5:BI5 AT5:AU5">
      <formula1>$AL$90:$AL$95</formula1>
    </dataValidation>
    <dataValidation type="list" allowBlank="1" showInputMessage="1" showErrorMessage="1" sqref="I4:J4 F4">
      <formula1>$AJ$96:$AJ$98</formula1>
    </dataValidation>
    <dataValidation type="list" allowBlank="1" showInputMessage="1" showErrorMessage="1" sqref="D9:J9">
      <formula1>$AN$90:$AN$109</formula1>
    </dataValidation>
  </dataValidations>
  <printOptions horizontalCentered="1"/>
  <pageMargins left="0.6692913385826772" right="0.5118110236220472" top="0.5905511811023623" bottom="0.1968503937007874" header="0.5118110236220472" footer="0.3937007874015748"/>
  <pageSetup firstPageNumber="78" useFirstPageNumber="1" horizontalDpi="600" verticalDpi="600" orientation="portrait" paperSize="9" scale="65" r:id="rId2"/>
  <headerFooter>
    <oddFooter>&amp;C&amp;16-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16山下係長</dc:creator>
  <cp:keywords/>
  <dc:description/>
  <cp:lastModifiedBy>鹿児島県総合教育センター</cp:lastModifiedBy>
  <cp:lastPrinted>2021-03-16T01:23:54Z</cp:lastPrinted>
  <dcterms:created xsi:type="dcterms:W3CDTF">2008-12-03T05:50:32Z</dcterms:created>
  <dcterms:modified xsi:type="dcterms:W3CDTF">2023-03-01T07:08:46Z</dcterms:modified>
  <cp:category/>
  <cp:version/>
  <cp:contentType/>
  <cp:contentStatus/>
</cp:coreProperties>
</file>